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92\"/>
    </mc:Choice>
  </mc:AlternateContent>
  <xr:revisionPtr revIDLastSave="0" documentId="13_ncr:1_{B060F6B3-ADB3-4BAB-BD59-661715EC38C8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Arkusz4" sheetId="5" r:id="rId1"/>
    <sheet name="dane_medale" sheetId="2" r:id="rId2"/>
    <sheet name="Arkusz7" sheetId="11" r:id="rId3"/>
    <sheet name="Arkusz6" sheetId="10" r:id="rId4"/>
    <sheet name="Arkusz5" sheetId="9" r:id="rId5"/>
  </sheets>
  <definedNames>
    <definedName name="ExternalData_1" localSheetId="4" hidden="1">Arkusz5!$A$1:$J$139</definedName>
    <definedName name="ExternalData_1" localSheetId="1" hidden="1">dane_medale!$A$1:$J$139</definedName>
  </definedNames>
  <calcPr calcId="191029"/>
  <pivotCaches>
    <pivotCache cacheId="1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U2" i="2"/>
  <c r="Y11" i="2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Y12" i="2"/>
  <c r="P16" i="9"/>
  <c r="S139" i="9"/>
  <c r="R139" i="9"/>
  <c r="Q139" i="9"/>
  <c r="P139" i="9"/>
  <c r="O139" i="9"/>
  <c r="L139" i="9"/>
  <c r="K139" i="9"/>
  <c r="S138" i="9"/>
  <c r="R138" i="9"/>
  <c r="Q138" i="9"/>
  <c r="P138" i="9"/>
  <c r="O138" i="9"/>
  <c r="L138" i="9"/>
  <c r="K138" i="9"/>
  <c r="S137" i="9"/>
  <c r="R137" i="9"/>
  <c r="Q137" i="9"/>
  <c r="P137" i="9"/>
  <c r="O137" i="9"/>
  <c r="L137" i="9"/>
  <c r="K137" i="9"/>
  <c r="S136" i="9"/>
  <c r="R136" i="9"/>
  <c r="Q136" i="9"/>
  <c r="P136" i="9"/>
  <c r="O136" i="9"/>
  <c r="L136" i="9"/>
  <c r="K136" i="9"/>
  <c r="S135" i="9"/>
  <c r="R135" i="9"/>
  <c r="Q135" i="9"/>
  <c r="P135" i="9"/>
  <c r="O135" i="9"/>
  <c r="L135" i="9"/>
  <c r="K135" i="9"/>
  <c r="S134" i="9"/>
  <c r="R134" i="9"/>
  <c r="Q134" i="9"/>
  <c r="P134" i="9"/>
  <c r="O134" i="9"/>
  <c r="L134" i="9"/>
  <c r="K134" i="9"/>
  <c r="S133" i="9"/>
  <c r="R133" i="9"/>
  <c r="Q133" i="9"/>
  <c r="P133" i="9"/>
  <c r="O133" i="9"/>
  <c r="L133" i="9"/>
  <c r="K133" i="9"/>
  <c r="S132" i="9"/>
  <c r="R132" i="9"/>
  <c r="Q132" i="9"/>
  <c r="P132" i="9"/>
  <c r="O132" i="9"/>
  <c r="L132" i="9"/>
  <c r="K132" i="9"/>
  <c r="S131" i="9"/>
  <c r="R131" i="9"/>
  <c r="Q131" i="9"/>
  <c r="P131" i="9"/>
  <c r="O131" i="9"/>
  <c r="L131" i="9"/>
  <c r="K131" i="9"/>
  <c r="S130" i="9"/>
  <c r="R130" i="9"/>
  <c r="Q130" i="9"/>
  <c r="P130" i="9"/>
  <c r="O130" i="9"/>
  <c r="L130" i="9"/>
  <c r="K130" i="9"/>
  <c r="S129" i="9"/>
  <c r="R129" i="9"/>
  <c r="Q129" i="9"/>
  <c r="P129" i="9"/>
  <c r="O129" i="9"/>
  <c r="L129" i="9"/>
  <c r="K129" i="9"/>
  <c r="S128" i="9"/>
  <c r="R128" i="9"/>
  <c r="Q128" i="9"/>
  <c r="P128" i="9"/>
  <c r="O128" i="9"/>
  <c r="L128" i="9"/>
  <c r="K128" i="9"/>
  <c r="S127" i="9"/>
  <c r="R127" i="9"/>
  <c r="Q127" i="9"/>
  <c r="P127" i="9"/>
  <c r="O127" i="9"/>
  <c r="L127" i="9"/>
  <c r="K127" i="9"/>
  <c r="S126" i="9"/>
  <c r="R126" i="9"/>
  <c r="Q126" i="9"/>
  <c r="P126" i="9"/>
  <c r="O126" i="9"/>
  <c r="L126" i="9"/>
  <c r="K126" i="9"/>
  <c r="S125" i="9"/>
  <c r="R125" i="9"/>
  <c r="Q125" i="9"/>
  <c r="P125" i="9"/>
  <c r="O125" i="9"/>
  <c r="L125" i="9"/>
  <c r="K125" i="9"/>
  <c r="S124" i="9"/>
  <c r="R124" i="9"/>
  <c r="Q124" i="9"/>
  <c r="P124" i="9"/>
  <c r="O124" i="9"/>
  <c r="L124" i="9"/>
  <c r="K124" i="9"/>
  <c r="S123" i="9"/>
  <c r="R123" i="9"/>
  <c r="Q123" i="9"/>
  <c r="P123" i="9"/>
  <c r="O123" i="9"/>
  <c r="L123" i="9"/>
  <c r="K123" i="9"/>
  <c r="S122" i="9"/>
  <c r="R122" i="9"/>
  <c r="Q122" i="9"/>
  <c r="P122" i="9"/>
  <c r="O122" i="9"/>
  <c r="L122" i="9"/>
  <c r="K122" i="9"/>
  <c r="S121" i="9"/>
  <c r="R121" i="9"/>
  <c r="Q121" i="9"/>
  <c r="P121" i="9"/>
  <c r="O121" i="9"/>
  <c r="L121" i="9"/>
  <c r="K121" i="9"/>
  <c r="S120" i="9"/>
  <c r="R120" i="9"/>
  <c r="Q120" i="9"/>
  <c r="P120" i="9"/>
  <c r="O120" i="9"/>
  <c r="L120" i="9"/>
  <c r="K120" i="9"/>
  <c r="S119" i="9"/>
  <c r="R119" i="9"/>
  <c r="Q119" i="9"/>
  <c r="P119" i="9"/>
  <c r="O119" i="9"/>
  <c r="L119" i="9"/>
  <c r="K119" i="9"/>
  <c r="S118" i="9"/>
  <c r="R118" i="9"/>
  <c r="Q118" i="9"/>
  <c r="P118" i="9"/>
  <c r="O118" i="9"/>
  <c r="L118" i="9"/>
  <c r="K118" i="9"/>
  <c r="S117" i="9"/>
  <c r="R117" i="9"/>
  <c r="Q117" i="9"/>
  <c r="P117" i="9"/>
  <c r="O117" i="9"/>
  <c r="L117" i="9"/>
  <c r="K117" i="9"/>
  <c r="S116" i="9"/>
  <c r="R116" i="9"/>
  <c r="Q116" i="9"/>
  <c r="P116" i="9"/>
  <c r="O116" i="9"/>
  <c r="L116" i="9"/>
  <c r="K116" i="9"/>
  <c r="S115" i="9"/>
  <c r="R115" i="9"/>
  <c r="Q115" i="9"/>
  <c r="P115" i="9"/>
  <c r="O115" i="9"/>
  <c r="L115" i="9"/>
  <c r="K115" i="9"/>
  <c r="S114" i="9"/>
  <c r="R114" i="9"/>
  <c r="Q114" i="9"/>
  <c r="P114" i="9"/>
  <c r="O114" i="9"/>
  <c r="L114" i="9"/>
  <c r="K114" i="9"/>
  <c r="S113" i="9"/>
  <c r="R113" i="9"/>
  <c r="Q113" i="9"/>
  <c r="P113" i="9"/>
  <c r="O113" i="9"/>
  <c r="L113" i="9"/>
  <c r="K113" i="9"/>
  <c r="S112" i="9"/>
  <c r="R112" i="9"/>
  <c r="Q112" i="9"/>
  <c r="P112" i="9"/>
  <c r="O112" i="9"/>
  <c r="L112" i="9"/>
  <c r="K112" i="9"/>
  <c r="S111" i="9"/>
  <c r="R111" i="9"/>
  <c r="Q111" i="9"/>
  <c r="P111" i="9"/>
  <c r="O111" i="9"/>
  <c r="L111" i="9"/>
  <c r="K111" i="9"/>
  <c r="S110" i="9"/>
  <c r="R110" i="9"/>
  <c r="Q110" i="9"/>
  <c r="P110" i="9"/>
  <c r="O110" i="9"/>
  <c r="L110" i="9"/>
  <c r="K110" i="9"/>
  <c r="S109" i="9"/>
  <c r="R109" i="9"/>
  <c r="Q109" i="9"/>
  <c r="P109" i="9"/>
  <c r="O109" i="9"/>
  <c r="L109" i="9"/>
  <c r="K109" i="9"/>
  <c r="S108" i="9"/>
  <c r="R108" i="9"/>
  <c r="Q108" i="9"/>
  <c r="P108" i="9"/>
  <c r="O108" i="9"/>
  <c r="L108" i="9"/>
  <c r="K108" i="9"/>
  <c r="S107" i="9"/>
  <c r="R107" i="9"/>
  <c r="Q107" i="9"/>
  <c r="P107" i="9"/>
  <c r="O107" i="9"/>
  <c r="L107" i="9"/>
  <c r="K107" i="9"/>
  <c r="S106" i="9"/>
  <c r="R106" i="9"/>
  <c r="Q106" i="9"/>
  <c r="P106" i="9"/>
  <c r="O106" i="9"/>
  <c r="L106" i="9"/>
  <c r="K106" i="9"/>
  <c r="S105" i="9"/>
  <c r="R105" i="9"/>
  <c r="Q105" i="9"/>
  <c r="P105" i="9"/>
  <c r="O105" i="9"/>
  <c r="L105" i="9"/>
  <c r="K105" i="9"/>
  <c r="S104" i="9"/>
  <c r="R104" i="9"/>
  <c r="Q104" i="9"/>
  <c r="P104" i="9"/>
  <c r="O104" i="9"/>
  <c r="L104" i="9"/>
  <c r="K104" i="9"/>
  <c r="S103" i="9"/>
  <c r="R103" i="9"/>
  <c r="Q103" i="9"/>
  <c r="P103" i="9"/>
  <c r="O103" i="9"/>
  <c r="L103" i="9"/>
  <c r="K103" i="9"/>
  <c r="S102" i="9"/>
  <c r="R102" i="9"/>
  <c r="Q102" i="9"/>
  <c r="P102" i="9"/>
  <c r="O102" i="9"/>
  <c r="L102" i="9"/>
  <c r="K102" i="9"/>
  <c r="S101" i="9"/>
  <c r="R101" i="9"/>
  <c r="Q101" i="9"/>
  <c r="P101" i="9"/>
  <c r="O101" i="9"/>
  <c r="L101" i="9"/>
  <c r="K101" i="9"/>
  <c r="S100" i="9"/>
  <c r="R100" i="9"/>
  <c r="Q100" i="9"/>
  <c r="P100" i="9"/>
  <c r="O100" i="9"/>
  <c r="L100" i="9"/>
  <c r="K100" i="9"/>
  <c r="S99" i="9"/>
  <c r="R99" i="9"/>
  <c r="Q99" i="9"/>
  <c r="P99" i="9"/>
  <c r="O99" i="9"/>
  <c r="L99" i="9"/>
  <c r="K99" i="9"/>
  <c r="S98" i="9"/>
  <c r="R98" i="9"/>
  <c r="Q98" i="9"/>
  <c r="P98" i="9"/>
  <c r="O98" i="9"/>
  <c r="L98" i="9"/>
  <c r="K98" i="9"/>
  <c r="S97" i="9"/>
  <c r="R97" i="9"/>
  <c r="Q97" i="9"/>
  <c r="P97" i="9"/>
  <c r="O97" i="9"/>
  <c r="T97" i="9" s="1"/>
  <c r="L97" i="9"/>
  <c r="K97" i="9"/>
  <c r="M97" i="9" s="1"/>
  <c r="N97" i="9" s="1"/>
  <c r="S96" i="9"/>
  <c r="R96" i="9"/>
  <c r="Q96" i="9"/>
  <c r="P96" i="9"/>
  <c r="T96" i="9" s="1"/>
  <c r="O96" i="9"/>
  <c r="L96" i="9"/>
  <c r="M96" i="9" s="1"/>
  <c r="N96" i="9" s="1"/>
  <c r="K96" i="9"/>
  <c r="S95" i="9"/>
  <c r="R95" i="9"/>
  <c r="Q95" i="9"/>
  <c r="P95" i="9"/>
  <c r="O95" i="9"/>
  <c r="T95" i="9" s="1"/>
  <c r="L95" i="9"/>
  <c r="K95" i="9"/>
  <c r="M95" i="9" s="1"/>
  <c r="N95" i="9" s="1"/>
  <c r="S94" i="9"/>
  <c r="R94" i="9"/>
  <c r="Q94" i="9"/>
  <c r="P94" i="9"/>
  <c r="T94" i="9" s="1"/>
  <c r="O94" i="9"/>
  <c r="L94" i="9"/>
  <c r="M94" i="9" s="1"/>
  <c r="N94" i="9" s="1"/>
  <c r="K94" i="9"/>
  <c r="S93" i="9"/>
  <c r="R93" i="9"/>
  <c r="Q93" i="9"/>
  <c r="P93" i="9"/>
  <c r="O93" i="9"/>
  <c r="T93" i="9" s="1"/>
  <c r="L93" i="9"/>
  <c r="K93" i="9"/>
  <c r="M93" i="9" s="1"/>
  <c r="N93" i="9" s="1"/>
  <c r="S92" i="9"/>
  <c r="R92" i="9"/>
  <c r="Q92" i="9"/>
  <c r="P92" i="9"/>
  <c r="T92" i="9" s="1"/>
  <c r="O92" i="9"/>
  <c r="L92" i="9"/>
  <c r="M92" i="9" s="1"/>
  <c r="N92" i="9" s="1"/>
  <c r="K92" i="9"/>
  <c r="S91" i="9"/>
  <c r="R91" i="9"/>
  <c r="Q91" i="9"/>
  <c r="P91" i="9"/>
  <c r="O91" i="9"/>
  <c r="T91" i="9" s="1"/>
  <c r="L91" i="9"/>
  <c r="K91" i="9"/>
  <c r="M91" i="9" s="1"/>
  <c r="N91" i="9" s="1"/>
  <c r="S90" i="9"/>
  <c r="R90" i="9"/>
  <c r="Q90" i="9"/>
  <c r="P90" i="9"/>
  <c r="T90" i="9" s="1"/>
  <c r="O90" i="9"/>
  <c r="L90" i="9"/>
  <c r="M90" i="9" s="1"/>
  <c r="N90" i="9" s="1"/>
  <c r="K90" i="9"/>
  <c r="S89" i="9"/>
  <c r="R89" i="9"/>
  <c r="Q89" i="9"/>
  <c r="P89" i="9"/>
  <c r="O89" i="9"/>
  <c r="T89" i="9" s="1"/>
  <c r="L89" i="9"/>
  <c r="K89" i="9"/>
  <c r="M89" i="9" s="1"/>
  <c r="N89" i="9" s="1"/>
  <c r="S88" i="9"/>
  <c r="R88" i="9"/>
  <c r="Q88" i="9"/>
  <c r="P88" i="9"/>
  <c r="T88" i="9" s="1"/>
  <c r="O88" i="9"/>
  <c r="L88" i="9"/>
  <c r="M88" i="9" s="1"/>
  <c r="N88" i="9" s="1"/>
  <c r="K88" i="9"/>
  <c r="S87" i="9"/>
  <c r="R87" i="9"/>
  <c r="Q87" i="9"/>
  <c r="P87" i="9"/>
  <c r="O87" i="9"/>
  <c r="T87" i="9" s="1"/>
  <c r="L87" i="9"/>
  <c r="K87" i="9"/>
  <c r="M87" i="9" s="1"/>
  <c r="N87" i="9" s="1"/>
  <c r="S86" i="9"/>
  <c r="R86" i="9"/>
  <c r="Q86" i="9"/>
  <c r="P86" i="9"/>
  <c r="T86" i="9" s="1"/>
  <c r="O86" i="9"/>
  <c r="L86" i="9"/>
  <c r="M86" i="9" s="1"/>
  <c r="N86" i="9" s="1"/>
  <c r="K86" i="9"/>
  <c r="S85" i="9"/>
  <c r="R85" i="9"/>
  <c r="Q85" i="9"/>
  <c r="P85" i="9"/>
  <c r="O85" i="9"/>
  <c r="T85" i="9" s="1"/>
  <c r="L85" i="9"/>
  <c r="K85" i="9"/>
  <c r="M85" i="9" s="1"/>
  <c r="N85" i="9" s="1"/>
  <c r="S84" i="9"/>
  <c r="R84" i="9"/>
  <c r="Q84" i="9"/>
  <c r="P84" i="9"/>
  <c r="T84" i="9" s="1"/>
  <c r="O84" i="9"/>
  <c r="L84" i="9"/>
  <c r="M84" i="9" s="1"/>
  <c r="N84" i="9" s="1"/>
  <c r="K84" i="9"/>
  <c r="S83" i="9"/>
  <c r="R83" i="9"/>
  <c r="Q83" i="9"/>
  <c r="P83" i="9"/>
  <c r="O83" i="9"/>
  <c r="T83" i="9" s="1"/>
  <c r="L83" i="9"/>
  <c r="K83" i="9"/>
  <c r="M83" i="9" s="1"/>
  <c r="N83" i="9" s="1"/>
  <c r="S82" i="9"/>
  <c r="R82" i="9"/>
  <c r="Q82" i="9"/>
  <c r="P82" i="9"/>
  <c r="T82" i="9" s="1"/>
  <c r="O82" i="9"/>
  <c r="L82" i="9"/>
  <c r="M82" i="9" s="1"/>
  <c r="N82" i="9" s="1"/>
  <c r="K82" i="9"/>
  <c r="S81" i="9"/>
  <c r="R81" i="9"/>
  <c r="Q81" i="9"/>
  <c r="P81" i="9"/>
  <c r="O81" i="9"/>
  <c r="T81" i="9" s="1"/>
  <c r="L81" i="9"/>
  <c r="K81" i="9"/>
  <c r="M81" i="9" s="1"/>
  <c r="N81" i="9" s="1"/>
  <c r="S80" i="9"/>
  <c r="R80" i="9"/>
  <c r="Q80" i="9"/>
  <c r="P80" i="9"/>
  <c r="T80" i="9" s="1"/>
  <c r="O80" i="9"/>
  <c r="L80" i="9"/>
  <c r="M80" i="9" s="1"/>
  <c r="N80" i="9" s="1"/>
  <c r="K80" i="9"/>
  <c r="S79" i="9"/>
  <c r="R79" i="9"/>
  <c r="Q79" i="9"/>
  <c r="P79" i="9"/>
  <c r="O79" i="9"/>
  <c r="T79" i="9" s="1"/>
  <c r="L79" i="9"/>
  <c r="K79" i="9"/>
  <c r="M79" i="9" s="1"/>
  <c r="N79" i="9" s="1"/>
  <c r="S78" i="9"/>
  <c r="R78" i="9"/>
  <c r="Q78" i="9"/>
  <c r="P78" i="9"/>
  <c r="T78" i="9" s="1"/>
  <c r="O78" i="9"/>
  <c r="L78" i="9"/>
  <c r="M78" i="9" s="1"/>
  <c r="N78" i="9" s="1"/>
  <c r="K78" i="9"/>
  <c r="S77" i="9"/>
  <c r="R77" i="9"/>
  <c r="Q77" i="9"/>
  <c r="P77" i="9"/>
  <c r="O77" i="9"/>
  <c r="T77" i="9" s="1"/>
  <c r="L77" i="9"/>
  <c r="K77" i="9"/>
  <c r="M77" i="9" s="1"/>
  <c r="N77" i="9" s="1"/>
  <c r="S76" i="9"/>
  <c r="R76" i="9"/>
  <c r="Q76" i="9"/>
  <c r="P76" i="9"/>
  <c r="T76" i="9" s="1"/>
  <c r="O76" i="9"/>
  <c r="L76" i="9"/>
  <c r="M76" i="9" s="1"/>
  <c r="N76" i="9" s="1"/>
  <c r="K76" i="9"/>
  <c r="S75" i="9"/>
  <c r="R75" i="9"/>
  <c r="Q75" i="9"/>
  <c r="P75" i="9"/>
  <c r="O75" i="9"/>
  <c r="T75" i="9" s="1"/>
  <c r="L75" i="9"/>
  <c r="K75" i="9"/>
  <c r="M75" i="9" s="1"/>
  <c r="N75" i="9" s="1"/>
  <c r="S74" i="9"/>
  <c r="R74" i="9"/>
  <c r="Q74" i="9"/>
  <c r="P74" i="9"/>
  <c r="T74" i="9" s="1"/>
  <c r="O74" i="9"/>
  <c r="L74" i="9"/>
  <c r="M74" i="9" s="1"/>
  <c r="N74" i="9" s="1"/>
  <c r="K74" i="9"/>
  <c r="S73" i="9"/>
  <c r="R73" i="9"/>
  <c r="Q73" i="9"/>
  <c r="P73" i="9"/>
  <c r="O73" i="9"/>
  <c r="T73" i="9" s="1"/>
  <c r="L73" i="9"/>
  <c r="K73" i="9"/>
  <c r="M73" i="9" s="1"/>
  <c r="N73" i="9" s="1"/>
  <c r="S72" i="9"/>
  <c r="R72" i="9"/>
  <c r="Q72" i="9"/>
  <c r="P72" i="9"/>
  <c r="T72" i="9" s="1"/>
  <c r="O72" i="9"/>
  <c r="L72" i="9"/>
  <c r="M72" i="9" s="1"/>
  <c r="N72" i="9" s="1"/>
  <c r="K72" i="9"/>
  <c r="S71" i="9"/>
  <c r="R71" i="9"/>
  <c r="Q71" i="9"/>
  <c r="P71" i="9"/>
  <c r="O71" i="9"/>
  <c r="T71" i="9" s="1"/>
  <c r="L71" i="9"/>
  <c r="K71" i="9"/>
  <c r="M71" i="9" s="1"/>
  <c r="N71" i="9" s="1"/>
  <c r="S70" i="9"/>
  <c r="R70" i="9"/>
  <c r="Q70" i="9"/>
  <c r="P70" i="9"/>
  <c r="T70" i="9" s="1"/>
  <c r="O70" i="9"/>
  <c r="L70" i="9"/>
  <c r="M70" i="9" s="1"/>
  <c r="N70" i="9" s="1"/>
  <c r="K70" i="9"/>
  <c r="S69" i="9"/>
  <c r="R69" i="9"/>
  <c r="Q69" i="9"/>
  <c r="P69" i="9"/>
  <c r="O69" i="9"/>
  <c r="T69" i="9" s="1"/>
  <c r="L69" i="9"/>
  <c r="K69" i="9"/>
  <c r="M69" i="9" s="1"/>
  <c r="N69" i="9" s="1"/>
  <c r="S68" i="9"/>
  <c r="R68" i="9"/>
  <c r="Q68" i="9"/>
  <c r="P68" i="9"/>
  <c r="T68" i="9" s="1"/>
  <c r="O68" i="9"/>
  <c r="L68" i="9"/>
  <c r="M68" i="9" s="1"/>
  <c r="N68" i="9" s="1"/>
  <c r="K68" i="9"/>
  <c r="S67" i="9"/>
  <c r="R67" i="9"/>
  <c r="Q67" i="9"/>
  <c r="P67" i="9"/>
  <c r="O67" i="9"/>
  <c r="T67" i="9" s="1"/>
  <c r="L67" i="9"/>
  <c r="K67" i="9"/>
  <c r="M67" i="9" s="1"/>
  <c r="N67" i="9" s="1"/>
  <c r="S66" i="9"/>
  <c r="R66" i="9"/>
  <c r="Q66" i="9"/>
  <c r="P66" i="9"/>
  <c r="T66" i="9" s="1"/>
  <c r="O66" i="9"/>
  <c r="L66" i="9"/>
  <c r="M66" i="9" s="1"/>
  <c r="N66" i="9" s="1"/>
  <c r="K66" i="9"/>
  <c r="S65" i="9"/>
  <c r="R65" i="9"/>
  <c r="Q65" i="9"/>
  <c r="P65" i="9"/>
  <c r="O65" i="9"/>
  <c r="T65" i="9" s="1"/>
  <c r="L65" i="9"/>
  <c r="K65" i="9"/>
  <c r="M65" i="9" s="1"/>
  <c r="N65" i="9" s="1"/>
  <c r="S64" i="9"/>
  <c r="R64" i="9"/>
  <c r="Q64" i="9"/>
  <c r="P64" i="9"/>
  <c r="T64" i="9" s="1"/>
  <c r="O64" i="9"/>
  <c r="L64" i="9"/>
  <c r="M64" i="9" s="1"/>
  <c r="N64" i="9" s="1"/>
  <c r="K64" i="9"/>
  <c r="S63" i="9"/>
  <c r="R63" i="9"/>
  <c r="Q63" i="9"/>
  <c r="P63" i="9"/>
  <c r="O63" i="9"/>
  <c r="T63" i="9" s="1"/>
  <c r="L63" i="9"/>
  <c r="K63" i="9"/>
  <c r="M63" i="9" s="1"/>
  <c r="N63" i="9" s="1"/>
  <c r="S62" i="9"/>
  <c r="R62" i="9"/>
  <c r="Q62" i="9"/>
  <c r="P62" i="9"/>
  <c r="T62" i="9" s="1"/>
  <c r="O62" i="9"/>
  <c r="L62" i="9"/>
  <c r="M62" i="9" s="1"/>
  <c r="N62" i="9" s="1"/>
  <c r="K62" i="9"/>
  <c r="S61" i="9"/>
  <c r="R61" i="9"/>
  <c r="Q61" i="9"/>
  <c r="P61" i="9"/>
  <c r="O61" i="9"/>
  <c r="T61" i="9" s="1"/>
  <c r="L61" i="9"/>
  <c r="K61" i="9"/>
  <c r="M61" i="9" s="1"/>
  <c r="N61" i="9" s="1"/>
  <c r="S60" i="9"/>
  <c r="R60" i="9"/>
  <c r="Q60" i="9"/>
  <c r="P60" i="9"/>
  <c r="T60" i="9" s="1"/>
  <c r="O60" i="9"/>
  <c r="L60" i="9"/>
  <c r="M60" i="9" s="1"/>
  <c r="N60" i="9" s="1"/>
  <c r="K60" i="9"/>
  <c r="S59" i="9"/>
  <c r="R59" i="9"/>
  <c r="Q59" i="9"/>
  <c r="P59" i="9"/>
  <c r="O59" i="9"/>
  <c r="T59" i="9" s="1"/>
  <c r="L59" i="9"/>
  <c r="K59" i="9"/>
  <c r="M59" i="9" s="1"/>
  <c r="N59" i="9" s="1"/>
  <c r="S58" i="9"/>
  <c r="R58" i="9"/>
  <c r="Q58" i="9"/>
  <c r="P58" i="9"/>
  <c r="T58" i="9" s="1"/>
  <c r="O58" i="9"/>
  <c r="L58" i="9"/>
  <c r="M58" i="9" s="1"/>
  <c r="N58" i="9" s="1"/>
  <c r="K58" i="9"/>
  <c r="S57" i="9"/>
  <c r="R57" i="9"/>
  <c r="Q57" i="9"/>
  <c r="P57" i="9"/>
  <c r="O57" i="9"/>
  <c r="T57" i="9" s="1"/>
  <c r="L57" i="9"/>
  <c r="K57" i="9"/>
  <c r="M57" i="9" s="1"/>
  <c r="N57" i="9" s="1"/>
  <c r="S56" i="9"/>
  <c r="R56" i="9"/>
  <c r="Q56" i="9"/>
  <c r="P56" i="9"/>
  <c r="T56" i="9" s="1"/>
  <c r="O56" i="9"/>
  <c r="L56" i="9"/>
  <c r="M56" i="9" s="1"/>
  <c r="N56" i="9" s="1"/>
  <c r="K56" i="9"/>
  <c r="S55" i="9"/>
  <c r="R55" i="9"/>
  <c r="Q55" i="9"/>
  <c r="P55" i="9"/>
  <c r="O55" i="9"/>
  <c r="T55" i="9" s="1"/>
  <c r="L55" i="9"/>
  <c r="K55" i="9"/>
  <c r="M55" i="9" s="1"/>
  <c r="N55" i="9" s="1"/>
  <c r="S54" i="9"/>
  <c r="R54" i="9"/>
  <c r="Q54" i="9"/>
  <c r="P54" i="9"/>
  <c r="T54" i="9" s="1"/>
  <c r="O54" i="9"/>
  <c r="L54" i="9"/>
  <c r="M54" i="9" s="1"/>
  <c r="N54" i="9" s="1"/>
  <c r="K54" i="9"/>
  <c r="S53" i="9"/>
  <c r="R53" i="9"/>
  <c r="Q53" i="9"/>
  <c r="P53" i="9"/>
  <c r="O53" i="9"/>
  <c r="T53" i="9" s="1"/>
  <c r="L53" i="9"/>
  <c r="K53" i="9"/>
  <c r="M53" i="9" s="1"/>
  <c r="N53" i="9" s="1"/>
  <c r="S52" i="9"/>
  <c r="R52" i="9"/>
  <c r="Q52" i="9"/>
  <c r="P52" i="9"/>
  <c r="T52" i="9" s="1"/>
  <c r="O52" i="9"/>
  <c r="L52" i="9"/>
  <c r="M52" i="9" s="1"/>
  <c r="N52" i="9" s="1"/>
  <c r="K52" i="9"/>
  <c r="S51" i="9"/>
  <c r="R51" i="9"/>
  <c r="Q51" i="9"/>
  <c r="P51" i="9"/>
  <c r="O51" i="9"/>
  <c r="T51" i="9" s="1"/>
  <c r="L51" i="9"/>
  <c r="K51" i="9"/>
  <c r="M51" i="9" s="1"/>
  <c r="N51" i="9" s="1"/>
  <c r="S50" i="9"/>
  <c r="R50" i="9"/>
  <c r="Q50" i="9"/>
  <c r="P50" i="9"/>
  <c r="T50" i="9" s="1"/>
  <c r="O50" i="9"/>
  <c r="L50" i="9"/>
  <c r="M50" i="9" s="1"/>
  <c r="N50" i="9" s="1"/>
  <c r="K50" i="9"/>
  <c r="S49" i="9"/>
  <c r="R49" i="9"/>
  <c r="Q49" i="9"/>
  <c r="P49" i="9"/>
  <c r="O49" i="9"/>
  <c r="T49" i="9" s="1"/>
  <c r="L49" i="9"/>
  <c r="K49" i="9"/>
  <c r="M49" i="9" s="1"/>
  <c r="N49" i="9" s="1"/>
  <c r="S48" i="9"/>
  <c r="R48" i="9"/>
  <c r="Q48" i="9"/>
  <c r="P48" i="9"/>
  <c r="T48" i="9" s="1"/>
  <c r="O48" i="9"/>
  <c r="L48" i="9"/>
  <c r="M48" i="9" s="1"/>
  <c r="N48" i="9" s="1"/>
  <c r="K48" i="9"/>
  <c r="S47" i="9"/>
  <c r="R47" i="9"/>
  <c r="Q47" i="9"/>
  <c r="P47" i="9"/>
  <c r="O47" i="9"/>
  <c r="T47" i="9" s="1"/>
  <c r="L47" i="9"/>
  <c r="K47" i="9"/>
  <c r="M47" i="9" s="1"/>
  <c r="N47" i="9" s="1"/>
  <c r="S46" i="9"/>
  <c r="R46" i="9"/>
  <c r="Q46" i="9"/>
  <c r="P46" i="9"/>
  <c r="T46" i="9" s="1"/>
  <c r="O46" i="9"/>
  <c r="L46" i="9"/>
  <c r="M46" i="9" s="1"/>
  <c r="N46" i="9" s="1"/>
  <c r="K46" i="9"/>
  <c r="S45" i="9"/>
  <c r="R45" i="9"/>
  <c r="Q45" i="9"/>
  <c r="P45" i="9"/>
  <c r="O45" i="9"/>
  <c r="T45" i="9" s="1"/>
  <c r="L45" i="9"/>
  <c r="K45" i="9"/>
  <c r="M45" i="9" s="1"/>
  <c r="N45" i="9" s="1"/>
  <c r="S44" i="9"/>
  <c r="R44" i="9"/>
  <c r="Q44" i="9"/>
  <c r="P44" i="9"/>
  <c r="T44" i="9" s="1"/>
  <c r="O44" i="9"/>
  <c r="L44" i="9"/>
  <c r="M44" i="9" s="1"/>
  <c r="N44" i="9" s="1"/>
  <c r="K44" i="9"/>
  <c r="S43" i="9"/>
  <c r="R43" i="9"/>
  <c r="Q43" i="9"/>
  <c r="P43" i="9"/>
  <c r="O43" i="9"/>
  <c r="T43" i="9" s="1"/>
  <c r="L43" i="9"/>
  <c r="K43" i="9"/>
  <c r="M43" i="9" s="1"/>
  <c r="N43" i="9" s="1"/>
  <c r="S42" i="9"/>
  <c r="R42" i="9"/>
  <c r="Q42" i="9"/>
  <c r="P42" i="9"/>
  <c r="T42" i="9" s="1"/>
  <c r="O42" i="9"/>
  <c r="L42" i="9"/>
  <c r="M42" i="9" s="1"/>
  <c r="N42" i="9" s="1"/>
  <c r="K42" i="9"/>
  <c r="S41" i="9"/>
  <c r="R41" i="9"/>
  <c r="Q41" i="9"/>
  <c r="P41" i="9"/>
  <c r="O41" i="9"/>
  <c r="T41" i="9" s="1"/>
  <c r="L41" i="9"/>
  <c r="K41" i="9"/>
  <c r="M41" i="9" s="1"/>
  <c r="N41" i="9" s="1"/>
  <c r="S40" i="9"/>
  <c r="R40" i="9"/>
  <c r="Q40" i="9"/>
  <c r="P40" i="9"/>
  <c r="T40" i="9" s="1"/>
  <c r="O40" i="9"/>
  <c r="L40" i="9"/>
  <c r="M40" i="9" s="1"/>
  <c r="N40" i="9" s="1"/>
  <c r="K40" i="9"/>
  <c r="S39" i="9"/>
  <c r="R39" i="9"/>
  <c r="Q39" i="9"/>
  <c r="P39" i="9"/>
  <c r="O39" i="9"/>
  <c r="T39" i="9" s="1"/>
  <c r="L39" i="9"/>
  <c r="K39" i="9"/>
  <c r="M39" i="9" s="1"/>
  <c r="N39" i="9" s="1"/>
  <c r="S38" i="9"/>
  <c r="R38" i="9"/>
  <c r="Q38" i="9"/>
  <c r="P38" i="9"/>
  <c r="T38" i="9" s="1"/>
  <c r="O38" i="9"/>
  <c r="L38" i="9"/>
  <c r="M38" i="9" s="1"/>
  <c r="N38" i="9" s="1"/>
  <c r="K38" i="9"/>
  <c r="S37" i="9"/>
  <c r="R37" i="9"/>
  <c r="Q37" i="9"/>
  <c r="P37" i="9"/>
  <c r="O37" i="9"/>
  <c r="T37" i="9" s="1"/>
  <c r="L37" i="9"/>
  <c r="K37" i="9"/>
  <c r="M37" i="9" s="1"/>
  <c r="N37" i="9" s="1"/>
  <c r="S36" i="9"/>
  <c r="R36" i="9"/>
  <c r="Q36" i="9"/>
  <c r="P36" i="9"/>
  <c r="T36" i="9" s="1"/>
  <c r="O36" i="9"/>
  <c r="L36" i="9"/>
  <c r="M36" i="9" s="1"/>
  <c r="N36" i="9" s="1"/>
  <c r="K36" i="9"/>
  <c r="S35" i="9"/>
  <c r="R35" i="9"/>
  <c r="Q35" i="9"/>
  <c r="P35" i="9"/>
  <c r="O35" i="9"/>
  <c r="T35" i="9" s="1"/>
  <c r="L35" i="9"/>
  <c r="K35" i="9"/>
  <c r="M35" i="9" s="1"/>
  <c r="N35" i="9" s="1"/>
  <c r="S34" i="9"/>
  <c r="R34" i="9"/>
  <c r="Q34" i="9"/>
  <c r="P34" i="9"/>
  <c r="T34" i="9" s="1"/>
  <c r="O34" i="9"/>
  <c r="L34" i="9"/>
  <c r="M34" i="9" s="1"/>
  <c r="N34" i="9" s="1"/>
  <c r="K34" i="9"/>
  <c r="S33" i="9"/>
  <c r="R33" i="9"/>
  <c r="Q33" i="9"/>
  <c r="P33" i="9"/>
  <c r="O33" i="9"/>
  <c r="T33" i="9" s="1"/>
  <c r="L33" i="9"/>
  <c r="K33" i="9"/>
  <c r="M33" i="9" s="1"/>
  <c r="N33" i="9" s="1"/>
  <c r="S32" i="9"/>
  <c r="R32" i="9"/>
  <c r="Q32" i="9"/>
  <c r="P32" i="9"/>
  <c r="T32" i="9" s="1"/>
  <c r="O32" i="9"/>
  <c r="L32" i="9"/>
  <c r="M32" i="9" s="1"/>
  <c r="N32" i="9" s="1"/>
  <c r="K32" i="9"/>
  <c r="S31" i="9"/>
  <c r="R31" i="9"/>
  <c r="Q31" i="9"/>
  <c r="P31" i="9"/>
  <c r="O31" i="9"/>
  <c r="T31" i="9" s="1"/>
  <c r="L31" i="9"/>
  <c r="K31" i="9"/>
  <c r="M31" i="9" s="1"/>
  <c r="N31" i="9" s="1"/>
  <c r="S30" i="9"/>
  <c r="R30" i="9"/>
  <c r="Q30" i="9"/>
  <c r="P30" i="9"/>
  <c r="T30" i="9" s="1"/>
  <c r="O30" i="9"/>
  <c r="L30" i="9"/>
  <c r="M30" i="9" s="1"/>
  <c r="N30" i="9" s="1"/>
  <c r="K30" i="9"/>
  <c r="S29" i="9"/>
  <c r="R29" i="9"/>
  <c r="Q29" i="9"/>
  <c r="P29" i="9"/>
  <c r="O29" i="9"/>
  <c r="T29" i="9" s="1"/>
  <c r="L29" i="9"/>
  <c r="K29" i="9"/>
  <c r="M29" i="9" s="1"/>
  <c r="N29" i="9" s="1"/>
  <c r="S28" i="9"/>
  <c r="R28" i="9"/>
  <c r="Q28" i="9"/>
  <c r="P28" i="9"/>
  <c r="T28" i="9" s="1"/>
  <c r="O28" i="9"/>
  <c r="L28" i="9"/>
  <c r="M28" i="9" s="1"/>
  <c r="N28" i="9" s="1"/>
  <c r="K28" i="9"/>
  <c r="S27" i="9"/>
  <c r="R27" i="9"/>
  <c r="Q27" i="9"/>
  <c r="P27" i="9"/>
  <c r="O27" i="9"/>
  <c r="T27" i="9" s="1"/>
  <c r="L27" i="9"/>
  <c r="K27" i="9"/>
  <c r="M27" i="9" s="1"/>
  <c r="N27" i="9" s="1"/>
  <c r="S26" i="9"/>
  <c r="R26" i="9"/>
  <c r="Q26" i="9"/>
  <c r="P26" i="9"/>
  <c r="T26" i="9" s="1"/>
  <c r="O26" i="9"/>
  <c r="L26" i="9"/>
  <c r="M26" i="9" s="1"/>
  <c r="N26" i="9" s="1"/>
  <c r="K26" i="9"/>
  <c r="S25" i="9"/>
  <c r="R25" i="9"/>
  <c r="Q25" i="9"/>
  <c r="P25" i="9"/>
  <c r="O25" i="9"/>
  <c r="T25" i="9" s="1"/>
  <c r="L25" i="9"/>
  <c r="K25" i="9"/>
  <c r="M25" i="9" s="1"/>
  <c r="N25" i="9" s="1"/>
  <c r="S24" i="9"/>
  <c r="R24" i="9"/>
  <c r="Q24" i="9"/>
  <c r="P24" i="9"/>
  <c r="T24" i="9" s="1"/>
  <c r="O24" i="9"/>
  <c r="L24" i="9"/>
  <c r="M24" i="9" s="1"/>
  <c r="N24" i="9" s="1"/>
  <c r="K24" i="9"/>
  <c r="S23" i="9"/>
  <c r="R23" i="9"/>
  <c r="Q23" i="9"/>
  <c r="P23" i="9"/>
  <c r="O23" i="9"/>
  <c r="T23" i="9" s="1"/>
  <c r="L23" i="9"/>
  <c r="K23" i="9"/>
  <c r="M23" i="9" s="1"/>
  <c r="N23" i="9" s="1"/>
  <c r="S22" i="9"/>
  <c r="R22" i="9"/>
  <c r="Q22" i="9"/>
  <c r="P22" i="9"/>
  <c r="T22" i="9" s="1"/>
  <c r="O22" i="9"/>
  <c r="L22" i="9"/>
  <c r="M22" i="9" s="1"/>
  <c r="N22" i="9" s="1"/>
  <c r="K22" i="9"/>
  <c r="S21" i="9"/>
  <c r="R21" i="9"/>
  <c r="Q21" i="9"/>
  <c r="P21" i="9"/>
  <c r="O21" i="9"/>
  <c r="T21" i="9" s="1"/>
  <c r="L21" i="9"/>
  <c r="K21" i="9"/>
  <c r="M21" i="9" s="1"/>
  <c r="N21" i="9" s="1"/>
  <c r="S20" i="9"/>
  <c r="R20" i="9"/>
  <c r="Q20" i="9"/>
  <c r="P20" i="9"/>
  <c r="T20" i="9" s="1"/>
  <c r="O20" i="9"/>
  <c r="L20" i="9"/>
  <c r="M20" i="9" s="1"/>
  <c r="N20" i="9" s="1"/>
  <c r="K20" i="9"/>
  <c r="S19" i="9"/>
  <c r="R19" i="9"/>
  <c r="Q19" i="9"/>
  <c r="P19" i="9"/>
  <c r="O19" i="9"/>
  <c r="T19" i="9" s="1"/>
  <c r="L19" i="9"/>
  <c r="K19" i="9"/>
  <c r="M19" i="9" s="1"/>
  <c r="N19" i="9" s="1"/>
  <c r="S18" i="9"/>
  <c r="R18" i="9"/>
  <c r="Q18" i="9"/>
  <c r="P18" i="9"/>
  <c r="T18" i="9" s="1"/>
  <c r="O18" i="9"/>
  <c r="L18" i="9"/>
  <c r="M18" i="9" s="1"/>
  <c r="N18" i="9" s="1"/>
  <c r="K18" i="9"/>
  <c r="S17" i="9"/>
  <c r="R17" i="9"/>
  <c r="Q17" i="9"/>
  <c r="P17" i="9"/>
  <c r="O17" i="9"/>
  <c r="T17" i="9" s="1"/>
  <c r="L17" i="9"/>
  <c r="K17" i="9"/>
  <c r="M17" i="9" s="1"/>
  <c r="N17" i="9" s="1"/>
  <c r="S16" i="9"/>
  <c r="R16" i="9"/>
  <c r="Q16" i="9"/>
  <c r="T16" i="9"/>
  <c r="O16" i="9"/>
  <c r="L16" i="9"/>
  <c r="M16" i="9" s="1"/>
  <c r="N16" i="9" s="1"/>
  <c r="K16" i="9"/>
  <c r="S15" i="9"/>
  <c r="R15" i="9"/>
  <c r="Q15" i="9"/>
  <c r="P15" i="9"/>
  <c r="O15" i="9"/>
  <c r="T15" i="9" s="1"/>
  <c r="L15" i="9"/>
  <c r="K15" i="9"/>
  <c r="M15" i="9" s="1"/>
  <c r="N15" i="9" s="1"/>
  <c r="S14" i="9"/>
  <c r="R14" i="9"/>
  <c r="Q14" i="9"/>
  <c r="P14" i="9"/>
  <c r="T14" i="9" s="1"/>
  <c r="O14" i="9"/>
  <c r="L14" i="9"/>
  <c r="M14" i="9" s="1"/>
  <c r="N14" i="9" s="1"/>
  <c r="K14" i="9"/>
  <c r="S13" i="9"/>
  <c r="R13" i="9"/>
  <c r="Q13" i="9"/>
  <c r="P13" i="9"/>
  <c r="O13" i="9"/>
  <c r="T13" i="9" s="1"/>
  <c r="L13" i="9"/>
  <c r="K13" i="9"/>
  <c r="M13" i="9" s="1"/>
  <c r="N13" i="9" s="1"/>
  <c r="S12" i="9"/>
  <c r="R12" i="9"/>
  <c r="Q12" i="9"/>
  <c r="P12" i="9"/>
  <c r="T12" i="9" s="1"/>
  <c r="O12" i="9"/>
  <c r="L12" i="9"/>
  <c r="M12" i="9" s="1"/>
  <c r="N12" i="9" s="1"/>
  <c r="K12" i="9"/>
  <c r="S11" i="9"/>
  <c r="R11" i="9"/>
  <c r="Q11" i="9"/>
  <c r="P11" i="9"/>
  <c r="O11" i="9"/>
  <c r="T11" i="9" s="1"/>
  <c r="L11" i="9"/>
  <c r="K11" i="9"/>
  <c r="M11" i="9" s="1"/>
  <c r="N11" i="9" s="1"/>
  <c r="S10" i="9"/>
  <c r="R10" i="9"/>
  <c r="Q10" i="9"/>
  <c r="P10" i="9"/>
  <c r="T10" i="9" s="1"/>
  <c r="O10" i="9"/>
  <c r="L10" i="9"/>
  <c r="M10" i="9" s="1"/>
  <c r="N10" i="9" s="1"/>
  <c r="K10" i="9"/>
  <c r="S9" i="9"/>
  <c r="R9" i="9"/>
  <c r="Q9" i="9"/>
  <c r="P9" i="9"/>
  <c r="O9" i="9"/>
  <c r="T9" i="9" s="1"/>
  <c r="L9" i="9"/>
  <c r="K9" i="9"/>
  <c r="M9" i="9" s="1"/>
  <c r="N9" i="9" s="1"/>
  <c r="S8" i="9"/>
  <c r="R8" i="9"/>
  <c r="Q8" i="9"/>
  <c r="P8" i="9"/>
  <c r="T8" i="9" s="1"/>
  <c r="O8" i="9"/>
  <c r="L8" i="9"/>
  <c r="M8" i="9" s="1"/>
  <c r="N8" i="9" s="1"/>
  <c r="K8" i="9"/>
  <c r="S7" i="9"/>
  <c r="R7" i="9"/>
  <c r="Q7" i="9"/>
  <c r="P7" i="9"/>
  <c r="O7" i="9"/>
  <c r="T7" i="9" s="1"/>
  <c r="L7" i="9"/>
  <c r="K7" i="9"/>
  <c r="M7" i="9" s="1"/>
  <c r="N7" i="9" s="1"/>
  <c r="S6" i="9"/>
  <c r="R6" i="9"/>
  <c r="Q6" i="9"/>
  <c r="P6" i="9"/>
  <c r="T6" i="9" s="1"/>
  <c r="O6" i="9"/>
  <c r="L6" i="9"/>
  <c r="M6" i="9" s="1"/>
  <c r="N6" i="9" s="1"/>
  <c r="K6" i="9"/>
  <c r="S5" i="9"/>
  <c r="R5" i="9"/>
  <c r="Q5" i="9"/>
  <c r="P5" i="9"/>
  <c r="O5" i="9"/>
  <c r="T5" i="9" s="1"/>
  <c r="L5" i="9"/>
  <c r="K5" i="9"/>
  <c r="M5" i="9" s="1"/>
  <c r="N5" i="9" s="1"/>
  <c r="S4" i="9"/>
  <c r="R4" i="9"/>
  <c r="Q4" i="9"/>
  <c r="P4" i="9"/>
  <c r="T4" i="9" s="1"/>
  <c r="O4" i="9"/>
  <c r="L4" i="9"/>
  <c r="M4" i="9" s="1"/>
  <c r="N4" i="9" s="1"/>
  <c r="K4" i="9"/>
  <c r="S3" i="9"/>
  <c r="R3" i="9"/>
  <c r="Q3" i="9"/>
  <c r="P3" i="9"/>
  <c r="O3" i="9"/>
  <c r="T3" i="9" s="1"/>
  <c r="L3" i="9"/>
  <c r="K3" i="9"/>
  <c r="M3" i="9" s="1"/>
  <c r="N3" i="9" s="1"/>
  <c r="S2" i="9"/>
  <c r="R2" i="9"/>
  <c r="Q2" i="9"/>
  <c r="P2" i="9"/>
  <c r="T2" i="9" s="1"/>
  <c r="O2" i="9"/>
  <c r="L2" i="9"/>
  <c r="M2" i="9" s="1"/>
  <c r="N2" i="9" s="1"/>
  <c r="K2" i="9"/>
  <c r="P18" i="2"/>
  <c r="S85" i="2"/>
  <c r="S8" i="2"/>
  <c r="S38" i="2"/>
  <c r="S80" i="2"/>
  <c r="S29" i="2"/>
  <c r="S72" i="2"/>
  <c r="S55" i="2"/>
  <c r="S106" i="2"/>
  <c r="S66" i="2"/>
  <c r="S47" i="2"/>
  <c r="S90" i="2"/>
  <c r="S52" i="2"/>
  <c r="S113" i="2"/>
  <c r="S53" i="2"/>
  <c r="S120" i="2"/>
  <c r="S91" i="2"/>
  <c r="S28" i="2"/>
  <c r="S110" i="2"/>
  <c r="S18" i="2"/>
  <c r="S31" i="2"/>
  <c r="S58" i="2"/>
  <c r="S123" i="2"/>
  <c r="S137" i="2"/>
  <c r="S138" i="2"/>
  <c r="S112" i="2"/>
  <c r="S121" i="2"/>
  <c r="S111" i="2"/>
  <c r="S49" i="2"/>
  <c r="S19" i="2"/>
  <c r="S5" i="2"/>
  <c r="S36" i="2"/>
  <c r="S20" i="2"/>
  <c r="S122" i="2"/>
  <c r="S4" i="2"/>
  <c r="S74" i="2"/>
  <c r="S103" i="2"/>
  <c r="S96" i="2"/>
  <c r="S21" i="2"/>
  <c r="S13" i="2"/>
  <c r="S118" i="2"/>
  <c r="S68" i="2"/>
  <c r="S39" i="2"/>
  <c r="S51" i="2"/>
  <c r="S116" i="2"/>
  <c r="S104" i="2"/>
  <c r="S81" i="2"/>
  <c r="S67" i="2"/>
  <c r="S65" i="2"/>
  <c r="S92" i="2"/>
  <c r="S62" i="2"/>
  <c r="S126" i="2"/>
  <c r="S134" i="2"/>
  <c r="S75" i="2"/>
  <c r="S44" i="2"/>
  <c r="S59" i="2"/>
  <c r="S119" i="2"/>
  <c r="S12" i="2"/>
  <c r="S42" i="2"/>
  <c r="S77" i="2"/>
  <c r="S63" i="2"/>
  <c r="S2" i="2"/>
  <c r="S82" i="2"/>
  <c r="S30" i="2"/>
  <c r="S60" i="2"/>
  <c r="S64" i="2"/>
  <c r="S50" i="2"/>
  <c r="S43" i="2"/>
  <c r="S86" i="2"/>
  <c r="S78" i="2"/>
  <c r="S130" i="2"/>
  <c r="S129" i="2"/>
  <c r="S135" i="2"/>
  <c r="S127" i="2"/>
  <c r="S139" i="2"/>
  <c r="S76" i="2"/>
  <c r="S7" i="2"/>
  <c r="S22" i="2"/>
  <c r="S45" i="2"/>
  <c r="S132" i="2"/>
  <c r="S69" i="2"/>
  <c r="S15" i="2"/>
  <c r="S14" i="2"/>
  <c r="S95" i="2"/>
  <c r="S109" i="2"/>
  <c r="S114" i="2"/>
  <c r="S100" i="2"/>
  <c r="S23" i="2"/>
  <c r="S6" i="2"/>
  <c r="S102" i="2"/>
  <c r="S56" i="2"/>
  <c r="S73" i="2"/>
  <c r="S35" i="2"/>
  <c r="S40" i="2"/>
  <c r="S34" i="2"/>
  <c r="S108" i="2"/>
  <c r="S48" i="2"/>
  <c r="S128" i="2"/>
  <c r="S3" i="2"/>
  <c r="S99" i="2"/>
  <c r="S131" i="2"/>
  <c r="S107" i="2"/>
  <c r="S24" i="2"/>
  <c r="S133" i="2"/>
  <c r="S136" i="2"/>
  <c r="S79" i="2"/>
  <c r="S125" i="2"/>
  <c r="S124" i="2"/>
  <c r="S87" i="2"/>
  <c r="S41" i="2"/>
  <c r="S25" i="2"/>
  <c r="S37" i="2"/>
  <c r="S83" i="2"/>
  <c r="S105" i="2"/>
  <c r="S98" i="2"/>
  <c r="S84" i="2"/>
  <c r="S70" i="2"/>
  <c r="S16" i="2"/>
  <c r="S26" i="2"/>
  <c r="S57" i="2"/>
  <c r="S46" i="2"/>
  <c r="S9" i="2"/>
  <c r="S61" i="2"/>
  <c r="S11" i="2"/>
  <c r="S117" i="2"/>
  <c r="S33" i="2"/>
  <c r="S71" i="2"/>
  <c r="S32" i="2"/>
  <c r="S101" i="2"/>
  <c r="S94" i="2"/>
  <c r="S88" i="2"/>
  <c r="S97" i="2"/>
  <c r="S115" i="2"/>
  <c r="S27" i="2"/>
  <c r="S54" i="2"/>
  <c r="S17" i="2"/>
  <c r="S10" i="2"/>
  <c r="S89" i="2"/>
  <c r="S93" i="2"/>
  <c r="R85" i="2"/>
  <c r="R8" i="2"/>
  <c r="R38" i="2"/>
  <c r="R80" i="2"/>
  <c r="R29" i="2"/>
  <c r="R72" i="2"/>
  <c r="R55" i="2"/>
  <c r="R106" i="2"/>
  <c r="R66" i="2"/>
  <c r="R47" i="2"/>
  <c r="R90" i="2"/>
  <c r="R52" i="2"/>
  <c r="R113" i="2"/>
  <c r="R53" i="2"/>
  <c r="R120" i="2"/>
  <c r="R91" i="2"/>
  <c r="R28" i="2"/>
  <c r="R110" i="2"/>
  <c r="R18" i="2"/>
  <c r="R31" i="2"/>
  <c r="R58" i="2"/>
  <c r="R123" i="2"/>
  <c r="R137" i="2"/>
  <c r="R138" i="2"/>
  <c r="R112" i="2"/>
  <c r="R121" i="2"/>
  <c r="R111" i="2"/>
  <c r="R49" i="2"/>
  <c r="R19" i="2"/>
  <c r="R5" i="2"/>
  <c r="R36" i="2"/>
  <c r="R20" i="2"/>
  <c r="R122" i="2"/>
  <c r="R4" i="2"/>
  <c r="R74" i="2"/>
  <c r="R103" i="2"/>
  <c r="R96" i="2"/>
  <c r="R21" i="2"/>
  <c r="R13" i="2"/>
  <c r="R118" i="2"/>
  <c r="R68" i="2"/>
  <c r="R39" i="2"/>
  <c r="R51" i="2"/>
  <c r="R116" i="2"/>
  <c r="R104" i="2"/>
  <c r="R81" i="2"/>
  <c r="R67" i="2"/>
  <c r="R65" i="2"/>
  <c r="R92" i="2"/>
  <c r="R62" i="2"/>
  <c r="R126" i="2"/>
  <c r="R134" i="2"/>
  <c r="R75" i="2"/>
  <c r="R44" i="2"/>
  <c r="R59" i="2"/>
  <c r="R119" i="2"/>
  <c r="R12" i="2"/>
  <c r="R42" i="2"/>
  <c r="R77" i="2"/>
  <c r="R63" i="2"/>
  <c r="R2" i="2"/>
  <c r="R82" i="2"/>
  <c r="R30" i="2"/>
  <c r="R60" i="2"/>
  <c r="R64" i="2"/>
  <c r="R50" i="2"/>
  <c r="R43" i="2"/>
  <c r="R86" i="2"/>
  <c r="R78" i="2"/>
  <c r="R130" i="2"/>
  <c r="R129" i="2"/>
  <c r="R135" i="2"/>
  <c r="R127" i="2"/>
  <c r="R139" i="2"/>
  <c r="R76" i="2"/>
  <c r="R7" i="2"/>
  <c r="R22" i="2"/>
  <c r="R45" i="2"/>
  <c r="R132" i="2"/>
  <c r="R69" i="2"/>
  <c r="R15" i="2"/>
  <c r="R14" i="2"/>
  <c r="R95" i="2"/>
  <c r="R109" i="2"/>
  <c r="R114" i="2"/>
  <c r="R100" i="2"/>
  <c r="R23" i="2"/>
  <c r="R6" i="2"/>
  <c r="R102" i="2"/>
  <c r="R56" i="2"/>
  <c r="R73" i="2"/>
  <c r="R35" i="2"/>
  <c r="R40" i="2"/>
  <c r="R34" i="2"/>
  <c r="R108" i="2"/>
  <c r="R48" i="2"/>
  <c r="R128" i="2"/>
  <c r="R3" i="2"/>
  <c r="R99" i="2"/>
  <c r="R131" i="2"/>
  <c r="R107" i="2"/>
  <c r="R24" i="2"/>
  <c r="R133" i="2"/>
  <c r="R136" i="2"/>
  <c r="R79" i="2"/>
  <c r="R125" i="2"/>
  <c r="R124" i="2"/>
  <c r="R87" i="2"/>
  <c r="R41" i="2"/>
  <c r="R25" i="2"/>
  <c r="R37" i="2"/>
  <c r="R83" i="2"/>
  <c r="R105" i="2"/>
  <c r="R98" i="2"/>
  <c r="R84" i="2"/>
  <c r="R70" i="2"/>
  <c r="R16" i="2"/>
  <c r="R26" i="2"/>
  <c r="R57" i="2"/>
  <c r="R46" i="2"/>
  <c r="R9" i="2"/>
  <c r="R61" i="2"/>
  <c r="R11" i="2"/>
  <c r="R117" i="2"/>
  <c r="R33" i="2"/>
  <c r="R71" i="2"/>
  <c r="R32" i="2"/>
  <c r="R101" i="2"/>
  <c r="R94" i="2"/>
  <c r="R88" i="2"/>
  <c r="R97" i="2"/>
  <c r="R115" i="2"/>
  <c r="R27" i="2"/>
  <c r="R54" i="2"/>
  <c r="R17" i="2"/>
  <c r="R10" i="2"/>
  <c r="R89" i="2"/>
  <c r="R93" i="2"/>
  <c r="Q85" i="2"/>
  <c r="Q8" i="2"/>
  <c r="Q38" i="2"/>
  <c r="Q80" i="2"/>
  <c r="Q29" i="2"/>
  <c r="Q72" i="2"/>
  <c r="Q55" i="2"/>
  <c r="Q106" i="2"/>
  <c r="Q66" i="2"/>
  <c r="Q47" i="2"/>
  <c r="Q90" i="2"/>
  <c r="Q52" i="2"/>
  <c r="Q113" i="2"/>
  <c r="Q53" i="2"/>
  <c r="Q120" i="2"/>
  <c r="Q91" i="2"/>
  <c r="Q28" i="2"/>
  <c r="Q110" i="2"/>
  <c r="Q18" i="2"/>
  <c r="Q31" i="2"/>
  <c r="Q58" i="2"/>
  <c r="Q123" i="2"/>
  <c r="Q137" i="2"/>
  <c r="Q138" i="2"/>
  <c r="Q112" i="2"/>
  <c r="Q121" i="2"/>
  <c r="Q111" i="2"/>
  <c r="Q49" i="2"/>
  <c r="Q19" i="2"/>
  <c r="Q5" i="2"/>
  <c r="Q36" i="2"/>
  <c r="Q20" i="2"/>
  <c r="Q122" i="2"/>
  <c r="Q4" i="2"/>
  <c r="Q74" i="2"/>
  <c r="Q103" i="2"/>
  <c r="Q96" i="2"/>
  <c r="Q21" i="2"/>
  <c r="Q13" i="2"/>
  <c r="Q118" i="2"/>
  <c r="Q68" i="2"/>
  <c r="Q39" i="2"/>
  <c r="Q51" i="2"/>
  <c r="Q116" i="2"/>
  <c r="Q104" i="2"/>
  <c r="Q81" i="2"/>
  <c r="Q67" i="2"/>
  <c r="Q65" i="2"/>
  <c r="Q92" i="2"/>
  <c r="Q62" i="2"/>
  <c r="Q126" i="2"/>
  <c r="Q134" i="2"/>
  <c r="Q75" i="2"/>
  <c r="Q44" i="2"/>
  <c r="Q59" i="2"/>
  <c r="Q119" i="2"/>
  <c r="Q12" i="2"/>
  <c r="Q42" i="2"/>
  <c r="Q77" i="2"/>
  <c r="Q63" i="2"/>
  <c r="Q2" i="2"/>
  <c r="Q82" i="2"/>
  <c r="Q30" i="2"/>
  <c r="Q60" i="2"/>
  <c r="Q64" i="2"/>
  <c r="Q50" i="2"/>
  <c r="Q43" i="2"/>
  <c r="Q86" i="2"/>
  <c r="Q78" i="2"/>
  <c r="Q130" i="2"/>
  <c r="Q129" i="2"/>
  <c r="Q135" i="2"/>
  <c r="Q127" i="2"/>
  <c r="Q139" i="2"/>
  <c r="Q76" i="2"/>
  <c r="Q7" i="2"/>
  <c r="Q22" i="2"/>
  <c r="Q45" i="2"/>
  <c r="Q132" i="2"/>
  <c r="Q69" i="2"/>
  <c r="Q15" i="2"/>
  <c r="Q14" i="2"/>
  <c r="Q95" i="2"/>
  <c r="Q109" i="2"/>
  <c r="Q114" i="2"/>
  <c r="Q100" i="2"/>
  <c r="Q23" i="2"/>
  <c r="Q6" i="2"/>
  <c r="Q102" i="2"/>
  <c r="Q56" i="2"/>
  <c r="Q73" i="2"/>
  <c r="Q35" i="2"/>
  <c r="Q40" i="2"/>
  <c r="Q34" i="2"/>
  <c r="Q108" i="2"/>
  <c r="Q48" i="2"/>
  <c r="Q128" i="2"/>
  <c r="Q3" i="2"/>
  <c r="Q99" i="2"/>
  <c r="Q131" i="2"/>
  <c r="Q107" i="2"/>
  <c r="Q24" i="2"/>
  <c r="Q133" i="2"/>
  <c r="Q136" i="2"/>
  <c r="Q79" i="2"/>
  <c r="Q125" i="2"/>
  <c r="Q124" i="2"/>
  <c r="Q87" i="2"/>
  <c r="Q41" i="2"/>
  <c r="Q25" i="2"/>
  <c r="Q37" i="2"/>
  <c r="Q83" i="2"/>
  <c r="Q105" i="2"/>
  <c r="Q98" i="2"/>
  <c r="Q84" i="2"/>
  <c r="Q70" i="2"/>
  <c r="Q16" i="2"/>
  <c r="Q26" i="2"/>
  <c r="Q57" i="2"/>
  <c r="Q46" i="2"/>
  <c r="Q9" i="2"/>
  <c r="Q61" i="2"/>
  <c r="Q11" i="2"/>
  <c r="Q117" i="2"/>
  <c r="Q33" i="2"/>
  <c r="Q71" i="2"/>
  <c r="Q32" i="2"/>
  <c r="Q101" i="2"/>
  <c r="Q94" i="2"/>
  <c r="Q88" i="2"/>
  <c r="Q97" i="2"/>
  <c r="Q115" i="2"/>
  <c r="Q27" i="2"/>
  <c r="Q54" i="2"/>
  <c r="Q17" i="2"/>
  <c r="Q10" i="2"/>
  <c r="Q89" i="2"/>
  <c r="Q93" i="2"/>
  <c r="P85" i="2"/>
  <c r="P8" i="2"/>
  <c r="P38" i="2"/>
  <c r="P80" i="2"/>
  <c r="P29" i="2"/>
  <c r="P72" i="2"/>
  <c r="P55" i="2"/>
  <c r="P106" i="2"/>
  <c r="P66" i="2"/>
  <c r="P47" i="2"/>
  <c r="P90" i="2"/>
  <c r="P52" i="2"/>
  <c r="P113" i="2"/>
  <c r="P53" i="2"/>
  <c r="P120" i="2"/>
  <c r="P91" i="2"/>
  <c r="P28" i="2"/>
  <c r="P110" i="2"/>
  <c r="P31" i="2"/>
  <c r="P58" i="2"/>
  <c r="P123" i="2"/>
  <c r="P137" i="2"/>
  <c r="P138" i="2"/>
  <c r="P112" i="2"/>
  <c r="P121" i="2"/>
  <c r="P111" i="2"/>
  <c r="P49" i="2"/>
  <c r="P19" i="2"/>
  <c r="P5" i="2"/>
  <c r="P36" i="2"/>
  <c r="P20" i="2"/>
  <c r="P122" i="2"/>
  <c r="P4" i="2"/>
  <c r="P74" i="2"/>
  <c r="P103" i="2"/>
  <c r="P96" i="2"/>
  <c r="P21" i="2"/>
  <c r="P13" i="2"/>
  <c r="P118" i="2"/>
  <c r="P68" i="2"/>
  <c r="P39" i="2"/>
  <c r="P51" i="2"/>
  <c r="P116" i="2"/>
  <c r="P104" i="2"/>
  <c r="P81" i="2"/>
  <c r="P67" i="2"/>
  <c r="P65" i="2"/>
  <c r="P92" i="2"/>
  <c r="P62" i="2"/>
  <c r="P126" i="2"/>
  <c r="P134" i="2"/>
  <c r="P75" i="2"/>
  <c r="P44" i="2"/>
  <c r="P59" i="2"/>
  <c r="P119" i="2"/>
  <c r="P12" i="2"/>
  <c r="P42" i="2"/>
  <c r="P77" i="2"/>
  <c r="P63" i="2"/>
  <c r="P2" i="2"/>
  <c r="P82" i="2"/>
  <c r="P30" i="2"/>
  <c r="P60" i="2"/>
  <c r="P64" i="2"/>
  <c r="P50" i="2"/>
  <c r="P43" i="2"/>
  <c r="P86" i="2"/>
  <c r="P78" i="2"/>
  <c r="P130" i="2"/>
  <c r="P129" i="2"/>
  <c r="P135" i="2"/>
  <c r="P127" i="2"/>
  <c r="P139" i="2"/>
  <c r="P76" i="2"/>
  <c r="P7" i="2"/>
  <c r="P22" i="2"/>
  <c r="P45" i="2"/>
  <c r="P132" i="2"/>
  <c r="P69" i="2"/>
  <c r="P15" i="2"/>
  <c r="P14" i="2"/>
  <c r="P95" i="2"/>
  <c r="P109" i="2"/>
  <c r="P114" i="2"/>
  <c r="P100" i="2"/>
  <c r="P23" i="2"/>
  <c r="P6" i="2"/>
  <c r="P102" i="2"/>
  <c r="P56" i="2"/>
  <c r="P73" i="2"/>
  <c r="P35" i="2"/>
  <c r="P40" i="2"/>
  <c r="P34" i="2"/>
  <c r="P108" i="2"/>
  <c r="P48" i="2"/>
  <c r="P128" i="2"/>
  <c r="P3" i="2"/>
  <c r="P99" i="2"/>
  <c r="P131" i="2"/>
  <c r="P107" i="2"/>
  <c r="P24" i="2"/>
  <c r="P133" i="2"/>
  <c r="P136" i="2"/>
  <c r="P79" i="2"/>
  <c r="P125" i="2"/>
  <c r="P124" i="2"/>
  <c r="P87" i="2"/>
  <c r="P41" i="2"/>
  <c r="P25" i="2"/>
  <c r="P37" i="2"/>
  <c r="P83" i="2"/>
  <c r="P105" i="2"/>
  <c r="P98" i="2"/>
  <c r="P84" i="2"/>
  <c r="P70" i="2"/>
  <c r="P16" i="2"/>
  <c r="P26" i="2"/>
  <c r="P57" i="2"/>
  <c r="P46" i="2"/>
  <c r="P9" i="2"/>
  <c r="P61" i="2"/>
  <c r="P11" i="2"/>
  <c r="P117" i="2"/>
  <c r="P33" i="2"/>
  <c r="P71" i="2"/>
  <c r="P32" i="2"/>
  <c r="P101" i="2"/>
  <c r="P94" i="2"/>
  <c r="P88" i="2"/>
  <c r="P97" i="2"/>
  <c r="P115" i="2"/>
  <c r="P27" i="2"/>
  <c r="P54" i="2"/>
  <c r="P17" i="2"/>
  <c r="P10" i="2"/>
  <c r="P89" i="2"/>
  <c r="P93" i="2"/>
  <c r="O85" i="2"/>
  <c r="O8" i="2"/>
  <c r="O38" i="2"/>
  <c r="O80" i="2"/>
  <c r="O29" i="2"/>
  <c r="O72" i="2"/>
  <c r="O55" i="2"/>
  <c r="O106" i="2"/>
  <c r="O66" i="2"/>
  <c r="O47" i="2"/>
  <c r="O90" i="2"/>
  <c r="O52" i="2"/>
  <c r="O113" i="2"/>
  <c r="O53" i="2"/>
  <c r="O120" i="2"/>
  <c r="O91" i="2"/>
  <c r="O28" i="2"/>
  <c r="O110" i="2"/>
  <c r="O18" i="2"/>
  <c r="T18" i="2" s="1"/>
  <c r="O31" i="2"/>
  <c r="T31" i="2" s="1"/>
  <c r="O58" i="2"/>
  <c r="T58" i="2" s="1"/>
  <c r="O123" i="2"/>
  <c r="T123" i="2" s="1"/>
  <c r="O137" i="2"/>
  <c r="T137" i="2" s="1"/>
  <c r="O138" i="2"/>
  <c r="T138" i="2" s="1"/>
  <c r="O112" i="2"/>
  <c r="T112" i="2" s="1"/>
  <c r="O121" i="2"/>
  <c r="T121" i="2" s="1"/>
  <c r="O111" i="2"/>
  <c r="T111" i="2" s="1"/>
  <c r="O49" i="2"/>
  <c r="T49" i="2" s="1"/>
  <c r="O19" i="2"/>
  <c r="T19" i="2" s="1"/>
  <c r="O5" i="2"/>
  <c r="T5" i="2" s="1"/>
  <c r="O36" i="2"/>
  <c r="T36" i="2" s="1"/>
  <c r="O20" i="2"/>
  <c r="T20" i="2" s="1"/>
  <c r="O122" i="2"/>
  <c r="T122" i="2" s="1"/>
  <c r="O4" i="2"/>
  <c r="T4" i="2" s="1"/>
  <c r="O74" i="2"/>
  <c r="T74" i="2" s="1"/>
  <c r="O103" i="2"/>
  <c r="T103" i="2" s="1"/>
  <c r="O96" i="2"/>
  <c r="T96" i="2" s="1"/>
  <c r="O21" i="2"/>
  <c r="T21" i="2" s="1"/>
  <c r="O13" i="2"/>
  <c r="T13" i="2" s="1"/>
  <c r="O118" i="2"/>
  <c r="T118" i="2" s="1"/>
  <c r="O68" i="2"/>
  <c r="T68" i="2" s="1"/>
  <c r="O39" i="2"/>
  <c r="T39" i="2" s="1"/>
  <c r="O51" i="2"/>
  <c r="T51" i="2" s="1"/>
  <c r="O116" i="2"/>
  <c r="T116" i="2" s="1"/>
  <c r="O104" i="2"/>
  <c r="T104" i="2" s="1"/>
  <c r="O81" i="2"/>
  <c r="T81" i="2" s="1"/>
  <c r="O67" i="2"/>
  <c r="T67" i="2" s="1"/>
  <c r="O65" i="2"/>
  <c r="T65" i="2" s="1"/>
  <c r="O92" i="2"/>
  <c r="T92" i="2" s="1"/>
  <c r="O62" i="2"/>
  <c r="T62" i="2" s="1"/>
  <c r="O126" i="2"/>
  <c r="T126" i="2" s="1"/>
  <c r="O134" i="2"/>
  <c r="T134" i="2" s="1"/>
  <c r="O75" i="2"/>
  <c r="T75" i="2" s="1"/>
  <c r="O44" i="2"/>
  <c r="T44" i="2" s="1"/>
  <c r="O59" i="2"/>
  <c r="T59" i="2" s="1"/>
  <c r="O119" i="2"/>
  <c r="T119" i="2" s="1"/>
  <c r="O12" i="2"/>
  <c r="T12" i="2" s="1"/>
  <c r="O42" i="2"/>
  <c r="T42" i="2" s="1"/>
  <c r="O77" i="2"/>
  <c r="T77" i="2" s="1"/>
  <c r="O63" i="2"/>
  <c r="T63" i="2" s="1"/>
  <c r="O2" i="2"/>
  <c r="O82" i="2"/>
  <c r="T82" i="2" s="1"/>
  <c r="O30" i="2"/>
  <c r="T30" i="2" s="1"/>
  <c r="O60" i="2"/>
  <c r="T60" i="2" s="1"/>
  <c r="O64" i="2"/>
  <c r="T64" i="2" s="1"/>
  <c r="O50" i="2"/>
  <c r="T50" i="2" s="1"/>
  <c r="O43" i="2"/>
  <c r="T43" i="2" s="1"/>
  <c r="O86" i="2"/>
  <c r="T86" i="2" s="1"/>
  <c r="O78" i="2"/>
  <c r="T78" i="2" s="1"/>
  <c r="O130" i="2"/>
  <c r="T130" i="2" s="1"/>
  <c r="O129" i="2"/>
  <c r="T129" i="2" s="1"/>
  <c r="O135" i="2"/>
  <c r="T135" i="2" s="1"/>
  <c r="O127" i="2"/>
  <c r="T127" i="2" s="1"/>
  <c r="O139" i="2"/>
  <c r="T139" i="2" s="1"/>
  <c r="O76" i="2"/>
  <c r="T76" i="2" s="1"/>
  <c r="O7" i="2"/>
  <c r="T7" i="2" s="1"/>
  <c r="O22" i="2"/>
  <c r="T22" i="2" s="1"/>
  <c r="O45" i="2"/>
  <c r="T45" i="2" s="1"/>
  <c r="O132" i="2"/>
  <c r="T132" i="2" s="1"/>
  <c r="O69" i="2"/>
  <c r="T69" i="2" s="1"/>
  <c r="O15" i="2"/>
  <c r="T15" i="2" s="1"/>
  <c r="O14" i="2"/>
  <c r="T14" i="2" s="1"/>
  <c r="O95" i="2"/>
  <c r="T95" i="2" s="1"/>
  <c r="O109" i="2"/>
  <c r="T109" i="2" s="1"/>
  <c r="O114" i="2"/>
  <c r="T114" i="2" s="1"/>
  <c r="O100" i="2"/>
  <c r="T100" i="2" s="1"/>
  <c r="O23" i="2"/>
  <c r="T23" i="2" s="1"/>
  <c r="O6" i="2"/>
  <c r="T6" i="2" s="1"/>
  <c r="O102" i="2"/>
  <c r="T102" i="2" s="1"/>
  <c r="O56" i="2"/>
  <c r="T56" i="2" s="1"/>
  <c r="O73" i="2"/>
  <c r="T73" i="2" s="1"/>
  <c r="O35" i="2"/>
  <c r="T35" i="2" s="1"/>
  <c r="O40" i="2"/>
  <c r="T40" i="2" s="1"/>
  <c r="O34" i="2"/>
  <c r="T34" i="2" s="1"/>
  <c r="O108" i="2"/>
  <c r="T108" i="2" s="1"/>
  <c r="O48" i="2"/>
  <c r="T48" i="2" s="1"/>
  <c r="O128" i="2"/>
  <c r="T128" i="2" s="1"/>
  <c r="O3" i="2"/>
  <c r="T3" i="2" s="1"/>
  <c r="O99" i="2"/>
  <c r="T99" i="2" s="1"/>
  <c r="O131" i="2"/>
  <c r="T131" i="2" s="1"/>
  <c r="O107" i="2"/>
  <c r="T107" i="2" s="1"/>
  <c r="O24" i="2"/>
  <c r="T24" i="2" s="1"/>
  <c r="O133" i="2"/>
  <c r="T133" i="2" s="1"/>
  <c r="O136" i="2"/>
  <c r="T136" i="2" s="1"/>
  <c r="O79" i="2"/>
  <c r="T79" i="2" s="1"/>
  <c r="O125" i="2"/>
  <c r="T125" i="2" s="1"/>
  <c r="O124" i="2"/>
  <c r="T124" i="2" s="1"/>
  <c r="O87" i="2"/>
  <c r="T87" i="2" s="1"/>
  <c r="O41" i="2"/>
  <c r="T41" i="2" s="1"/>
  <c r="O25" i="2"/>
  <c r="T25" i="2" s="1"/>
  <c r="O37" i="2"/>
  <c r="T37" i="2" s="1"/>
  <c r="O83" i="2"/>
  <c r="T83" i="2" s="1"/>
  <c r="O105" i="2"/>
  <c r="T105" i="2" s="1"/>
  <c r="O98" i="2"/>
  <c r="T98" i="2" s="1"/>
  <c r="O84" i="2"/>
  <c r="T84" i="2" s="1"/>
  <c r="O70" i="2"/>
  <c r="T70" i="2" s="1"/>
  <c r="O16" i="2"/>
  <c r="T16" i="2" s="1"/>
  <c r="O26" i="2"/>
  <c r="T26" i="2" s="1"/>
  <c r="O57" i="2"/>
  <c r="T57" i="2" s="1"/>
  <c r="O46" i="2"/>
  <c r="T46" i="2" s="1"/>
  <c r="O9" i="2"/>
  <c r="T9" i="2" s="1"/>
  <c r="O61" i="2"/>
  <c r="T61" i="2" s="1"/>
  <c r="O11" i="2"/>
  <c r="T11" i="2" s="1"/>
  <c r="O117" i="2"/>
  <c r="T117" i="2" s="1"/>
  <c r="O33" i="2"/>
  <c r="T33" i="2" s="1"/>
  <c r="O71" i="2"/>
  <c r="T71" i="2" s="1"/>
  <c r="O32" i="2"/>
  <c r="T32" i="2" s="1"/>
  <c r="O101" i="2"/>
  <c r="T101" i="2" s="1"/>
  <c r="O94" i="2"/>
  <c r="T94" i="2" s="1"/>
  <c r="O88" i="2"/>
  <c r="T88" i="2" s="1"/>
  <c r="O97" i="2"/>
  <c r="T97" i="2" s="1"/>
  <c r="O115" i="2"/>
  <c r="T115" i="2" s="1"/>
  <c r="O27" i="2"/>
  <c r="T27" i="2" s="1"/>
  <c r="O54" i="2"/>
  <c r="T54" i="2" s="1"/>
  <c r="O17" i="2"/>
  <c r="T17" i="2" s="1"/>
  <c r="O10" i="2"/>
  <c r="T10" i="2" s="1"/>
  <c r="O89" i="2"/>
  <c r="T89" i="2" s="1"/>
  <c r="O93" i="2"/>
  <c r="T93" i="2" s="1"/>
  <c r="L85" i="2"/>
  <c r="L8" i="2"/>
  <c r="L38" i="2"/>
  <c r="L80" i="2"/>
  <c r="L29" i="2"/>
  <c r="L72" i="2"/>
  <c r="L55" i="2"/>
  <c r="L106" i="2"/>
  <c r="L66" i="2"/>
  <c r="L47" i="2"/>
  <c r="L90" i="2"/>
  <c r="L52" i="2"/>
  <c r="L113" i="2"/>
  <c r="L53" i="2"/>
  <c r="L120" i="2"/>
  <c r="L91" i="2"/>
  <c r="L28" i="2"/>
  <c r="L110" i="2"/>
  <c r="L18" i="2"/>
  <c r="L31" i="2"/>
  <c r="L58" i="2"/>
  <c r="L123" i="2"/>
  <c r="L137" i="2"/>
  <c r="L138" i="2"/>
  <c r="L112" i="2"/>
  <c r="L121" i="2"/>
  <c r="L111" i="2"/>
  <c r="L49" i="2"/>
  <c r="L19" i="2"/>
  <c r="L5" i="2"/>
  <c r="L36" i="2"/>
  <c r="L20" i="2"/>
  <c r="L122" i="2"/>
  <c r="L4" i="2"/>
  <c r="L74" i="2"/>
  <c r="L103" i="2"/>
  <c r="L96" i="2"/>
  <c r="L21" i="2"/>
  <c r="L13" i="2"/>
  <c r="L118" i="2"/>
  <c r="L68" i="2"/>
  <c r="L39" i="2"/>
  <c r="L51" i="2"/>
  <c r="L116" i="2"/>
  <c r="L104" i="2"/>
  <c r="L81" i="2"/>
  <c r="L67" i="2"/>
  <c r="L65" i="2"/>
  <c r="L92" i="2"/>
  <c r="L62" i="2"/>
  <c r="L126" i="2"/>
  <c r="L134" i="2"/>
  <c r="L75" i="2"/>
  <c r="L44" i="2"/>
  <c r="L59" i="2"/>
  <c r="L119" i="2"/>
  <c r="L12" i="2"/>
  <c r="L42" i="2"/>
  <c r="L77" i="2"/>
  <c r="L63" i="2"/>
  <c r="L2" i="2"/>
  <c r="L82" i="2"/>
  <c r="L30" i="2"/>
  <c r="L60" i="2"/>
  <c r="L64" i="2"/>
  <c r="L50" i="2"/>
  <c r="L43" i="2"/>
  <c r="L86" i="2"/>
  <c r="L78" i="2"/>
  <c r="L130" i="2"/>
  <c r="L129" i="2"/>
  <c r="L135" i="2"/>
  <c r="L127" i="2"/>
  <c r="L139" i="2"/>
  <c r="L76" i="2"/>
  <c r="L7" i="2"/>
  <c r="L22" i="2"/>
  <c r="L45" i="2"/>
  <c r="L132" i="2"/>
  <c r="L69" i="2"/>
  <c r="L15" i="2"/>
  <c r="L14" i="2"/>
  <c r="L95" i="2"/>
  <c r="L109" i="2"/>
  <c r="L114" i="2"/>
  <c r="L100" i="2"/>
  <c r="L23" i="2"/>
  <c r="L6" i="2"/>
  <c r="L102" i="2"/>
  <c r="L56" i="2"/>
  <c r="L73" i="2"/>
  <c r="L35" i="2"/>
  <c r="L40" i="2"/>
  <c r="L34" i="2"/>
  <c r="L108" i="2"/>
  <c r="L48" i="2"/>
  <c r="L128" i="2"/>
  <c r="L3" i="2"/>
  <c r="L99" i="2"/>
  <c r="L131" i="2"/>
  <c r="L107" i="2"/>
  <c r="L24" i="2"/>
  <c r="L133" i="2"/>
  <c r="L136" i="2"/>
  <c r="L79" i="2"/>
  <c r="L125" i="2"/>
  <c r="L124" i="2"/>
  <c r="L87" i="2"/>
  <c r="L41" i="2"/>
  <c r="L25" i="2"/>
  <c r="L37" i="2"/>
  <c r="L83" i="2"/>
  <c r="L105" i="2"/>
  <c r="L98" i="2"/>
  <c r="L84" i="2"/>
  <c r="L70" i="2"/>
  <c r="L16" i="2"/>
  <c r="L26" i="2"/>
  <c r="L57" i="2"/>
  <c r="L46" i="2"/>
  <c r="L9" i="2"/>
  <c r="L61" i="2"/>
  <c r="L11" i="2"/>
  <c r="L117" i="2"/>
  <c r="L33" i="2"/>
  <c r="L71" i="2"/>
  <c r="L32" i="2"/>
  <c r="L101" i="2"/>
  <c r="L94" i="2"/>
  <c r="L88" i="2"/>
  <c r="L97" i="2"/>
  <c r="L115" i="2"/>
  <c r="L27" i="2"/>
  <c r="L54" i="2"/>
  <c r="L17" i="2"/>
  <c r="L10" i="2"/>
  <c r="L89" i="2"/>
  <c r="L93" i="2"/>
  <c r="K85" i="2"/>
  <c r="K8" i="2"/>
  <c r="K38" i="2"/>
  <c r="K80" i="2"/>
  <c r="K29" i="2"/>
  <c r="K72" i="2"/>
  <c r="K55" i="2"/>
  <c r="K106" i="2"/>
  <c r="K66" i="2"/>
  <c r="K47" i="2"/>
  <c r="K90" i="2"/>
  <c r="K52" i="2"/>
  <c r="K113" i="2"/>
  <c r="K53" i="2"/>
  <c r="K120" i="2"/>
  <c r="K91" i="2"/>
  <c r="K28" i="2"/>
  <c r="K110" i="2"/>
  <c r="K18" i="2"/>
  <c r="K31" i="2"/>
  <c r="K58" i="2"/>
  <c r="K123" i="2"/>
  <c r="K137" i="2"/>
  <c r="K138" i="2"/>
  <c r="K112" i="2"/>
  <c r="K121" i="2"/>
  <c r="K111" i="2"/>
  <c r="K49" i="2"/>
  <c r="K19" i="2"/>
  <c r="K5" i="2"/>
  <c r="K36" i="2"/>
  <c r="K20" i="2"/>
  <c r="K122" i="2"/>
  <c r="K4" i="2"/>
  <c r="K74" i="2"/>
  <c r="K103" i="2"/>
  <c r="K96" i="2"/>
  <c r="K21" i="2"/>
  <c r="K13" i="2"/>
  <c r="K118" i="2"/>
  <c r="K68" i="2"/>
  <c r="K39" i="2"/>
  <c r="K51" i="2"/>
  <c r="K116" i="2"/>
  <c r="K104" i="2"/>
  <c r="K81" i="2"/>
  <c r="K67" i="2"/>
  <c r="K65" i="2"/>
  <c r="K92" i="2"/>
  <c r="K62" i="2"/>
  <c r="K126" i="2"/>
  <c r="K134" i="2"/>
  <c r="K75" i="2"/>
  <c r="K44" i="2"/>
  <c r="K59" i="2"/>
  <c r="K119" i="2"/>
  <c r="K12" i="2"/>
  <c r="K42" i="2"/>
  <c r="K77" i="2"/>
  <c r="K63" i="2"/>
  <c r="K2" i="2"/>
  <c r="AC2" i="2" s="1"/>
  <c r="K82" i="2"/>
  <c r="K30" i="2"/>
  <c r="K60" i="2"/>
  <c r="K64" i="2"/>
  <c r="K50" i="2"/>
  <c r="K43" i="2"/>
  <c r="K86" i="2"/>
  <c r="K78" i="2"/>
  <c r="K130" i="2"/>
  <c r="K129" i="2"/>
  <c r="K135" i="2"/>
  <c r="K127" i="2"/>
  <c r="K139" i="2"/>
  <c r="K76" i="2"/>
  <c r="K7" i="2"/>
  <c r="K22" i="2"/>
  <c r="K45" i="2"/>
  <c r="K132" i="2"/>
  <c r="K69" i="2"/>
  <c r="K15" i="2"/>
  <c r="K14" i="2"/>
  <c r="K95" i="2"/>
  <c r="K109" i="2"/>
  <c r="K114" i="2"/>
  <c r="K100" i="2"/>
  <c r="K23" i="2"/>
  <c r="K6" i="2"/>
  <c r="K102" i="2"/>
  <c r="K56" i="2"/>
  <c r="K73" i="2"/>
  <c r="K35" i="2"/>
  <c r="K40" i="2"/>
  <c r="K34" i="2"/>
  <c r="K108" i="2"/>
  <c r="K48" i="2"/>
  <c r="K128" i="2"/>
  <c r="K3" i="2"/>
  <c r="K99" i="2"/>
  <c r="K131" i="2"/>
  <c r="K107" i="2"/>
  <c r="K24" i="2"/>
  <c r="K133" i="2"/>
  <c r="K136" i="2"/>
  <c r="K79" i="2"/>
  <c r="K125" i="2"/>
  <c r="K124" i="2"/>
  <c r="K87" i="2"/>
  <c r="K41" i="2"/>
  <c r="K25" i="2"/>
  <c r="K37" i="2"/>
  <c r="K83" i="2"/>
  <c r="K105" i="2"/>
  <c r="K98" i="2"/>
  <c r="K84" i="2"/>
  <c r="K70" i="2"/>
  <c r="K16" i="2"/>
  <c r="K26" i="2"/>
  <c r="K57" i="2"/>
  <c r="K46" i="2"/>
  <c r="K9" i="2"/>
  <c r="K61" i="2"/>
  <c r="K11" i="2"/>
  <c r="K117" i="2"/>
  <c r="K33" i="2"/>
  <c r="K71" i="2"/>
  <c r="K32" i="2"/>
  <c r="K101" i="2"/>
  <c r="K94" i="2"/>
  <c r="K88" i="2"/>
  <c r="K97" i="2"/>
  <c r="K115" i="2"/>
  <c r="K27" i="2"/>
  <c r="K54" i="2"/>
  <c r="K17" i="2"/>
  <c r="K10" i="2"/>
  <c r="K89" i="2"/>
  <c r="K93" i="2"/>
  <c r="T2" i="2" l="1"/>
  <c r="M98" i="9"/>
  <c r="N98" i="9" s="1"/>
  <c r="T98" i="9"/>
  <c r="M99" i="9"/>
  <c r="N99" i="9" s="1"/>
  <c r="T99" i="9"/>
  <c r="M100" i="9"/>
  <c r="N100" i="9" s="1"/>
  <c r="T100" i="9"/>
  <c r="M101" i="9"/>
  <c r="N101" i="9" s="1"/>
  <c r="T101" i="9"/>
  <c r="M102" i="9"/>
  <c r="N102" i="9" s="1"/>
  <c r="T102" i="9"/>
  <c r="M103" i="9"/>
  <c r="N103" i="9" s="1"/>
  <c r="T103" i="9"/>
  <c r="M104" i="9"/>
  <c r="N104" i="9" s="1"/>
  <c r="T104" i="9"/>
  <c r="M105" i="9"/>
  <c r="N105" i="9" s="1"/>
  <c r="T105" i="9"/>
  <c r="M106" i="9"/>
  <c r="N106" i="9" s="1"/>
  <c r="T106" i="9"/>
  <c r="M107" i="9"/>
  <c r="N107" i="9" s="1"/>
  <c r="T107" i="9"/>
  <c r="M108" i="9"/>
  <c r="N108" i="9" s="1"/>
  <c r="T108" i="9"/>
  <c r="M109" i="9"/>
  <c r="N109" i="9" s="1"/>
  <c r="T109" i="9"/>
  <c r="M110" i="9"/>
  <c r="N110" i="9" s="1"/>
  <c r="T110" i="9"/>
  <c r="M111" i="9"/>
  <c r="N111" i="9" s="1"/>
  <c r="T111" i="9"/>
  <c r="M112" i="9"/>
  <c r="N112" i="9" s="1"/>
  <c r="T112" i="9"/>
  <c r="M113" i="9"/>
  <c r="N113" i="9" s="1"/>
  <c r="T113" i="9"/>
  <c r="M114" i="9"/>
  <c r="N114" i="9" s="1"/>
  <c r="T114" i="9"/>
  <c r="M115" i="9"/>
  <c r="N115" i="9" s="1"/>
  <c r="T115" i="9"/>
  <c r="M116" i="9"/>
  <c r="N116" i="9" s="1"/>
  <c r="T116" i="9"/>
  <c r="M117" i="9"/>
  <c r="N117" i="9" s="1"/>
  <c r="T117" i="9"/>
  <c r="M118" i="9"/>
  <c r="N118" i="9" s="1"/>
  <c r="T118" i="9"/>
  <c r="M119" i="9"/>
  <c r="N119" i="9" s="1"/>
  <c r="T119" i="9"/>
  <c r="M120" i="9"/>
  <c r="N120" i="9" s="1"/>
  <c r="T120" i="9"/>
  <c r="M121" i="9"/>
  <c r="N121" i="9" s="1"/>
  <c r="T121" i="9"/>
  <c r="M122" i="9"/>
  <c r="N122" i="9" s="1"/>
  <c r="T122" i="9"/>
  <c r="M123" i="9"/>
  <c r="N123" i="9" s="1"/>
  <c r="T123" i="9"/>
  <c r="M124" i="9"/>
  <c r="N124" i="9" s="1"/>
  <c r="T124" i="9"/>
  <c r="M125" i="9"/>
  <c r="N125" i="9" s="1"/>
  <c r="T125" i="9"/>
  <c r="M126" i="9"/>
  <c r="N126" i="9" s="1"/>
  <c r="T126" i="9"/>
  <c r="M127" i="9"/>
  <c r="N127" i="9" s="1"/>
  <c r="T127" i="9"/>
  <c r="M128" i="9"/>
  <c r="N128" i="9" s="1"/>
  <c r="T128" i="9"/>
  <c r="M129" i="9"/>
  <c r="N129" i="9" s="1"/>
  <c r="T129" i="9"/>
  <c r="M130" i="9"/>
  <c r="N130" i="9" s="1"/>
  <c r="T130" i="9"/>
  <c r="M131" i="9"/>
  <c r="N131" i="9" s="1"/>
  <c r="T131" i="9"/>
  <c r="M132" i="9"/>
  <c r="N132" i="9" s="1"/>
  <c r="T132" i="9"/>
  <c r="M133" i="9"/>
  <c r="N133" i="9" s="1"/>
  <c r="T133" i="9"/>
  <c r="M134" i="9"/>
  <c r="N134" i="9" s="1"/>
  <c r="T134" i="9"/>
  <c r="M135" i="9"/>
  <c r="N135" i="9" s="1"/>
  <c r="T135" i="9"/>
  <c r="M136" i="9"/>
  <c r="N136" i="9" s="1"/>
  <c r="T136" i="9"/>
  <c r="M137" i="9"/>
  <c r="N137" i="9" s="1"/>
  <c r="T137" i="9"/>
  <c r="M138" i="9"/>
  <c r="N138" i="9" s="1"/>
  <c r="T138" i="9"/>
  <c r="M139" i="9"/>
  <c r="N139" i="9" s="1"/>
  <c r="T139" i="9"/>
  <c r="T28" i="2"/>
  <c r="T120" i="2"/>
  <c r="T113" i="2"/>
  <c r="T90" i="2"/>
  <c r="T66" i="2"/>
  <c r="T55" i="2"/>
  <c r="T29" i="2"/>
  <c r="T38" i="2"/>
  <c r="T85" i="2"/>
  <c r="T110" i="2"/>
  <c r="T91" i="2"/>
  <c r="T53" i="2"/>
  <c r="T52" i="2"/>
  <c r="T47" i="2"/>
  <c r="T106" i="2"/>
  <c r="T72" i="2"/>
  <c r="T80" i="2"/>
  <c r="T8" i="2"/>
  <c r="M93" i="2"/>
  <c r="N93" i="2" s="1"/>
  <c r="M10" i="2"/>
  <c r="N10" i="2" s="1"/>
  <c r="M54" i="2"/>
  <c r="N54" i="2" s="1"/>
  <c r="M115" i="2"/>
  <c r="N115" i="2" s="1"/>
  <c r="M88" i="2"/>
  <c r="N88" i="2" s="1"/>
  <c r="M101" i="2"/>
  <c r="N101" i="2" s="1"/>
  <c r="M71" i="2"/>
  <c r="N71" i="2" s="1"/>
  <c r="M117" i="2"/>
  <c r="N117" i="2" s="1"/>
  <c r="M61" i="2"/>
  <c r="N61" i="2" s="1"/>
  <c r="M46" i="2"/>
  <c r="N46" i="2" s="1"/>
  <c r="M26" i="2"/>
  <c r="N26" i="2" s="1"/>
  <c r="M70" i="2"/>
  <c r="N70" i="2" s="1"/>
  <c r="M98" i="2"/>
  <c r="N98" i="2" s="1"/>
  <c r="M83" i="2"/>
  <c r="N83" i="2" s="1"/>
  <c r="M25" i="2"/>
  <c r="N25" i="2" s="1"/>
  <c r="M87" i="2"/>
  <c r="N87" i="2" s="1"/>
  <c r="M125" i="2"/>
  <c r="N125" i="2" s="1"/>
  <c r="M136" i="2"/>
  <c r="N136" i="2" s="1"/>
  <c r="M24" i="2"/>
  <c r="N24" i="2" s="1"/>
  <c r="M131" i="2"/>
  <c r="N131" i="2" s="1"/>
  <c r="M3" i="2"/>
  <c r="N3" i="2" s="1"/>
  <c r="M48" i="2"/>
  <c r="N48" i="2" s="1"/>
  <c r="M34" i="2"/>
  <c r="N34" i="2" s="1"/>
  <c r="M35" i="2"/>
  <c r="N35" i="2" s="1"/>
  <c r="M56" i="2"/>
  <c r="N56" i="2" s="1"/>
  <c r="M6" i="2"/>
  <c r="N6" i="2" s="1"/>
  <c r="M100" i="2"/>
  <c r="N100" i="2" s="1"/>
  <c r="M109" i="2"/>
  <c r="N109" i="2" s="1"/>
  <c r="M14" i="2"/>
  <c r="N14" i="2" s="1"/>
  <c r="M69" i="2"/>
  <c r="N69" i="2" s="1"/>
  <c r="M45" i="2"/>
  <c r="N45" i="2" s="1"/>
  <c r="M7" i="2"/>
  <c r="N7" i="2" s="1"/>
  <c r="M139" i="2"/>
  <c r="N139" i="2" s="1"/>
  <c r="M135" i="2"/>
  <c r="N135" i="2" s="1"/>
  <c r="M130" i="2"/>
  <c r="N130" i="2" s="1"/>
  <c r="M86" i="2"/>
  <c r="N86" i="2" s="1"/>
  <c r="M50" i="2"/>
  <c r="N50" i="2" s="1"/>
  <c r="M60" i="2"/>
  <c r="N60" i="2" s="1"/>
  <c r="M82" i="2"/>
  <c r="N82" i="2" s="1"/>
  <c r="M63" i="2"/>
  <c r="N63" i="2" s="1"/>
  <c r="M42" i="2"/>
  <c r="N42" i="2" s="1"/>
  <c r="M119" i="2"/>
  <c r="N119" i="2" s="1"/>
  <c r="M44" i="2"/>
  <c r="N44" i="2" s="1"/>
  <c r="M134" i="2"/>
  <c r="N134" i="2" s="1"/>
  <c r="M62" i="2"/>
  <c r="N62" i="2" s="1"/>
  <c r="M65" i="2"/>
  <c r="N65" i="2" s="1"/>
  <c r="M81" i="2"/>
  <c r="N81" i="2" s="1"/>
  <c r="M116" i="2"/>
  <c r="N116" i="2" s="1"/>
  <c r="M39" i="2"/>
  <c r="N39" i="2" s="1"/>
  <c r="M118" i="2"/>
  <c r="N118" i="2" s="1"/>
  <c r="M21" i="2"/>
  <c r="N21" i="2" s="1"/>
  <c r="M103" i="2"/>
  <c r="N103" i="2" s="1"/>
  <c r="M4" i="2"/>
  <c r="N4" i="2" s="1"/>
  <c r="M20" i="2"/>
  <c r="N20" i="2" s="1"/>
  <c r="M5" i="2"/>
  <c r="N5" i="2" s="1"/>
  <c r="M49" i="2"/>
  <c r="N49" i="2" s="1"/>
  <c r="M121" i="2"/>
  <c r="N121" i="2" s="1"/>
  <c r="M138" i="2"/>
  <c r="N138" i="2" s="1"/>
  <c r="M123" i="2"/>
  <c r="N123" i="2" s="1"/>
  <c r="M31" i="2"/>
  <c r="N31" i="2" s="1"/>
  <c r="M110" i="2"/>
  <c r="N110" i="2" s="1"/>
  <c r="M91" i="2"/>
  <c r="N91" i="2" s="1"/>
  <c r="M53" i="2"/>
  <c r="N53" i="2" s="1"/>
  <c r="M52" i="2"/>
  <c r="N52" i="2" s="1"/>
  <c r="M47" i="2"/>
  <c r="N47" i="2" s="1"/>
  <c r="M106" i="2"/>
  <c r="N106" i="2" s="1"/>
  <c r="M72" i="2"/>
  <c r="N72" i="2" s="1"/>
  <c r="M80" i="2"/>
  <c r="N80" i="2" s="1"/>
  <c r="M8" i="2"/>
  <c r="N8" i="2" s="1"/>
  <c r="M89" i="2"/>
  <c r="N89" i="2" s="1"/>
  <c r="M17" i="2"/>
  <c r="N17" i="2" s="1"/>
  <c r="M27" i="2"/>
  <c r="N27" i="2" s="1"/>
  <c r="M97" i="2"/>
  <c r="N97" i="2" s="1"/>
  <c r="M94" i="2"/>
  <c r="N94" i="2" s="1"/>
  <c r="M32" i="2"/>
  <c r="N32" i="2" s="1"/>
  <c r="M33" i="2"/>
  <c r="N33" i="2" s="1"/>
  <c r="M11" i="2"/>
  <c r="N11" i="2" s="1"/>
  <c r="M9" i="2"/>
  <c r="N9" i="2" s="1"/>
  <c r="M57" i="2"/>
  <c r="N57" i="2" s="1"/>
  <c r="M16" i="2"/>
  <c r="N16" i="2" s="1"/>
  <c r="M84" i="2"/>
  <c r="N84" i="2" s="1"/>
  <c r="M105" i="2"/>
  <c r="N105" i="2" s="1"/>
  <c r="M37" i="2"/>
  <c r="N37" i="2" s="1"/>
  <c r="M41" i="2"/>
  <c r="N41" i="2" s="1"/>
  <c r="M124" i="2"/>
  <c r="N124" i="2" s="1"/>
  <c r="M79" i="2"/>
  <c r="N79" i="2" s="1"/>
  <c r="M133" i="2"/>
  <c r="N133" i="2" s="1"/>
  <c r="M107" i="2"/>
  <c r="N107" i="2" s="1"/>
  <c r="M99" i="2"/>
  <c r="N99" i="2" s="1"/>
  <c r="M128" i="2"/>
  <c r="N128" i="2" s="1"/>
  <c r="M108" i="2"/>
  <c r="N108" i="2" s="1"/>
  <c r="M40" i="2"/>
  <c r="N40" i="2" s="1"/>
  <c r="M73" i="2"/>
  <c r="N73" i="2" s="1"/>
  <c r="M102" i="2"/>
  <c r="N102" i="2" s="1"/>
  <c r="M23" i="2"/>
  <c r="N23" i="2" s="1"/>
  <c r="M114" i="2"/>
  <c r="N114" i="2" s="1"/>
  <c r="M95" i="2"/>
  <c r="N95" i="2" s="1"/>
  <c r="M15" i="2"/>
  <c r="N15" i="2" s="1"/>
  <c r="M132" i="2"/>
  <c r="N132" i="2" s="1"/>
  <c r="M22" i="2"/>
  <c r="N22" i="2" s="1"/>
  <c r="M76" i="2"/>
  <c r="N76" i="2" s="1"/>
  <c r="M127" i="2"/>
  <c r="N127" i="2" s="1"/>
  <c r="M129" i="2"/>
  <c r="N129" i="2" s="1"/>
  <c r="M78" i="2"/>
  <c r="N78" i="2" s="1"/>
  <c r="M43" i="2"/>
  <c r="N43" i="2" s="1"/>
  <c r="M64" i="2"/>
  <c r="N64" i="2" s="1"/>
  <c r="M30" i="2"/>
  <c r="N30" i="2" s="1"/>
  <c r="M2" i="2"/>
  <c r="N2" i="2" s="1"/>
  <c r="M77" i="2"/>
  <c r="N77" i="2" s="1"/>
  <c r="M12" i="2"/>
  <c r="N12" i="2" s="1"/>
  <c r="M59" i="2"/>
  <c r="N59" i="2" s="1"/>
  <c r="M75" i="2"/>
  <c r="N75" i="2" s="1"/>
  <c r="M126" i="2"/>
  <c r="N126" i="2" s="1"/>
  <c r="M92" i="2"/>
  <c r="N92" i="2" s="1"/>
  <c r="M67" i="2"/>
  <c r="N67" i="2" s="1"/>
  <c r="M104" i="2"/>
  <c r="N104" i="2" s="1"/>
  <c r="M51" i="2"/>
  <c r="N51" i="2" s="1"/>
  <c r="M68" i="2"/>
  <c r="N68" i="2" s="1"/>
  <c r="M13" i="2"/>
  <c r="N13" i="2" s="1"/>
  <c r="M96" i="2"/>
  <c r="N96" i="2" s="1"/>
  <c r="M74" i="2"/>
  <c r="N74" i="2" s="1"/>
  <c r="M122" i="2"/>
  <c r="N122" i="2" s="1"/>
  <c r="M36" i="2"/>
  <c r="N36" i="2" s="1"/>
  <c r="M19" i="2"/>
  <c r="N19" i="2" s="1"/>
  <c r="M111" i="2"/>
  <c r="N111" i="2" s="1"/>
  <c r="M112" i="2"/>
  <c r="N112" i="2" s="1"/>
  <c r="M137" i="2"/>
  <c r="N137" i="2" s="1"/>
  <c r="M58" i="2"/>
  <c r="N58" i="2" s="1"/>
  <c r="M18" i="2"/>
  <c r="N18" i="2" s="1"/>
  <c r="M28" i="2"/>
  <c r="N28" i="2" s="1"/>
  <c r="M120" i="2"/>
  <c r="N120" i="2" s="1"/>
  <c r="M113" i="2"/>
  <c r="N113" i="2" s="1"/>
  <c r="M90" i="2"/>
  <c r="N90" i="2" s="1"/>
  <c r="M66" i="2"/>
  <c r="N66" i="2" s="1"/>
  <c r="M55" i="2"/>
  <c r="N55" i="2" s="1"/>
  <c r="M29" i="2"/>
  <c r="N29" i="2" s="1"/>
  <c r="M38" i="2"/>
  <c r="N38" i="2" s="1"/>
  <c r="M85" i="2"/>
  <c r="N85" i="2" s="1"/>
  <c r="AD3" i="2" l="1"/>
  <c r="A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E3F10D-2F01-48F5-913E-E52330A03B24}" keepAlive="1" name="Zapytanie — dane_medale" description="Połączenie z zapytaniem „dane_medale” w skoroszycie." type="5" refreshedVersion="8" background="1" saveData="1">
    <dbPr connection="Provider=Microsoft.Mashup.OleDb.1;Data Source=$Workbook$;Location=dane_medale;Extended Properties=&quot;&quot;" command="SELECT * FROM [dane_medale]"/>
  </connection>
  <connection id="2" xr16:uid="{CD2C7CEC-F336-4FF6-9847-E53CDD5DA11E}" keepAlive="1" name="Zapytanie — dane_medale (2)" description="Połączenie z zapytaniem „dane_medale (2)” w skoroszycie." type="5" refreshedVersion="8" background="1" saveData="1">
    <dbPr connection="Provider=Microsoft.Mashup.OleDb.1;Data Source=$Workbook$;Location=&quot;dane_medale (2)&quot;;Extended Properties=&quot;&quot;" command="SELECT * FROM [dane_medale (2)]"/>
  </connection>
</connections>
</file>

<file path=xl/sharedStrings.xml><?xml version="1.0" encoding="utf-8"?>
<sst xmlns="http://schemas.openxmlformats.org/spreadsheetml/2006/main" count="925" uniqueCount="176">
  <si>
    <t>Panstwo</t>
  </si>
  <si>
    <t>Kontynent</t>
  </si>
  <si>
    <t>OL_letnie</t>
  </si>
  <si>
    <t>Zloty</t>
  </si>
  <si>
    <t>Srebrny</t>
  </si>
  <si>
    <t>Brazowy</t>
  </si>
  <si>
    <t>OL_zimowe</t>
  </si>
  <si>
    <t>Zloty_1</t>
  </si>
  <si>
    <t>Srebrny_2</t>
  </si>
  <si>
    <t>Brazowy_3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</si>
  <si>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</si>
  <si>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</si>
  <si>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</si>
  <si>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</si>
  <si>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</si>
  <si>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</si>
  <si>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</si>
  <si>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</si>
  <si>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</si>
  <si>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</si>
  <si>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</si>
  <si>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</si>
  <si>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</si>
  <si>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</si>
  <si>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</si>
  <si>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</si>
  <si>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</si>
  <si>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</si>
  <si>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</si>
  <si>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</si>
  <si>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</si>
  <si>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</si>
  <si>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</si>
  <si>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</si>
  <si>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</si>
  <si>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</si>
  <si>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</si>
  <si>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</si>
  <si>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</si>
  <si>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</si>
  <si>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</si>
  <si>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</si>
  <si>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</si>
  <si>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</si>
  <si>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</si>
  <si>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</si>
  <si>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</si>
  <si>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</si>
  <si>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</si>
  <si>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</si>
  <si>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</si>
  <si>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</si>
  <si>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</si>
  <si>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</si>
  <si>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</si>
  <si>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</si>
  <si>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</si>
  <si>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</si>
  <si>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</si>
  <si>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</si>
  <si>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</si>
  <si>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</si>
  <si>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</si>
  <si>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</si>
  <si>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</si>
  <si>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</si>
  <si>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</si>
  <si>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</si>
  <si>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</si>
  <si>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</si>
  <si>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</si>
  <si>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</si>
  <si>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</si>
  <si>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</si>
  <si>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</si>
  <si>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</si>
  <si>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</si>
  <si>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</si>
  <si>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</si>
  <si>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</si>
  <si>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</si>
  <si>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</si>
  <si>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</si>
  <si>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</si>
  <si>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</si>
  <si>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</si>
  <si>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</si>
  <si>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</si>
  <si>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</si>
  <si>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</si>
  <si>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</si>
  <si>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</si>
  <si>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</si>
  <si>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</si>
  <si>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</si>
  <si>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</si>
  <si>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</si>
  <si>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</si>
  <si>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</si>
  <si>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</si>
  <si>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</si>
  <si>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</si>
  <si>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</si>
  <si>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</si>
  <si>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</si>
  <si>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</si>
  <si>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</si>
  <si>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</si>
  <si>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</si>
  <si>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</si>
  <si>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</si>
  <si>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</si>
  <si>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</si>
  <si>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</si>
  <si>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</si>
  <si>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</si>
  <si>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</si>
  <si>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</si>
  <si>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</si>
  <si>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</si>
  <si>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</si>
  <si>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</si>
  <si>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</si>
  <si>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</si>
  <si>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</si>
  <si>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</si>
  <si>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</si>
  <si>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</si>
  <si>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</si>
  <si>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</si>
  <si>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</si>
  <si>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</si>
  <si>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</si>
  <si>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</si>
  <si>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</si>
  <si>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</si>
  <si>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</si>
  <si>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</si>
  <si>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</si>
  <si>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</si>
  <si>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</si>
  <si>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</si>
  <si>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</si>
  <si>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</si>
  <si>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</si>
  <si>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</si>
  <si>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</si>
  <si>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</si>
  <si>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</si>
  <si>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</si>
  <si>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</si>
  <si>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</si>
  <si>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</si>
  <si>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</si>
  <si>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jest slabe w zime</t>
  </si>
  <si>
    <t>jest dobry w lato</t>
  </si>
  <si>
    <t>aha</t>
  </si>
  <si>
    <t>gut medale</t>
  </si>
  <si>
    <t>laczne_punkty_letnie</t>
  </si>
  <si>
    <t>laczne_punkty_zimowe</t>
  </si>
  <si>
    <t>Etykiety wierszy</t>
  </si>
  <si>
    <t>Suma końcowa</t>
  </si>
  <si>
    <t>jest w letniej</t>
  </si>
  <si>
    <t>jest w zimowej</t>
  </si>
  <si>
    <t>Suma z OL_letnie</t>
  </si>
  <si>
    <t>Suma z OL_zimowe</t>
  </si>
  <si>
    <t>92.2</t>
  </si>
  <si>
    <t>zlote panwstwa</t>
  </si>
  <si>
    <t>92.3</t>
  </si>
  <si>
    <t>lacznie medale</t>
  </si>
  <si>
    <t>Suma z lacznie medale</t>
  </si>
  <si>
    <t>(Wszystko)</t>
  </si>
  <si>
    <t>92.4</t>
  </si>
  <si>
    <t>letni</t>
  </si>
  <si>
    <t>zimowy</t>
  </si>
  <si>
    <t>92.5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</si>
</sst>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2" borderId="1" xfId="0" applyFont="1" applyFill="1" applyBorder="1"/>
    <xf numFmtId="0" fontId="1" fillId="3" borderId="4" xfId="0" applyFont="1" applyFill="1" applyBorder="1"/>
    <xf numFmtId="0" fontId="0" fillId="0" borderId="0" xfId="0" applyNumberFormat="1"/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[zad92.xlsx]Arkusz4!Tabela przestawna3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 z OL_letnie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Arkusz4!$B$4:$B$10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D-4687-B954-65F95A9BC484}"/>
            </c:ext>
          </c:extLst>
        </c:ser>
        <c:ser>
          <c:idx val="1"/>
          <c:order val="1"/>
          <c:tx>
            <c:strRef>
              <c:f>Arkusz4!$C$3</c:f>
              <c:strCache>
                <c:ptCount val="1"/>
                <c:pt idx="0">
                  <c:v>Suma z OL_zimowe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Arkusz4!$A$4:$A$10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Arkusz4!$C$4:$C$10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D-4687-B954-65F95A9BC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134639"/>
        <c:axId val="549987695"/>
      </c:barChart>
      <c:catAx>
        <c:axId val="44113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987695"/>
        <c:crosses val="autoZero"/>
        <c:auto val="1"/>
        <c:lblAlgn val="ctr"/>
        <c:lblOffset val="100"/>
        <c:noMultiLvlLbl val="0"/>
      </c:catAx>
      <c:valAx>
        <c:axId val="5499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1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52387</xdr:rowOff>
    </xdr:from>
    <xdr:to>
      <xdr:col>11</xdr:col>
      <xdr:colOff>238125</xdr:colOff>
      <xdr:row>15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53CA16-F282-480B-CE90-6F536CCEB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bo" refreshedDate="45245.831243171298" createdVersion="8" refreshedVersion="8" minRefreshableVersion="3" recordCount="138" xr:uid="{C30AF8D9-2763-4918-B2BA-7ECB43C7E1DB}">
  <cacheSource type="worksheet">
    <worksheetSource name="dane_medale"/>
  </cacheSource>
  <cacheFields count="18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_1" numFmtId="0">
      <sharedItems containsSemiMixedTypes="0" containsString="0" containsNumber="1" containsInteger="1" minValue="0" maxValue="118"/>
    </cacheField>
    <cacheField name="Srebrny_2" numFmtId="0">
      <sharedItems containsSemiMixedTypes="0" containsString="0" containsNumber="1" containsInteger="1" minValue="0" maxValue="111"/>
    </cacheField>
    <cacheField name="Brazowy_3" numFmtId="0">
      <sharedItems containsSemiMixedTypes="0" containsString="0" containsNumber="1" containsInteger="1" minValue="0" maxValue="100"/>
    </cacheField>
    <cacheField name="jest slabe w zime" numFmtId="0">
      <sharedItems containsSemiMixedTypes="0" containsString="0" containsNumber="1" containsInteger="1" minValue="0" maxValue="1"/>
    </cacheField>
    <cacheField name="jest dobry w lato" numFmtId="0">
      <sharedItems containsSemiMixedTypes="0" containsString="0" containsNumber="1" containsInteger="1" minValue="0" maxValue="1"/>
    </cacheField>
    <cacheField name="aha" numFmtId="0">
      <sharedItems containsSemiMixedTypes="0" containsString="0" containsNumber="1" containsInteger="1" minValue="0" maxValue="1"/>
    </cacheField>
    <cacheField name="gut medale" numFmtId="0">
      <sharedItems containsSemiMixedTypes="0" containsString="0" containsNumber="1" containsInteger="1" minValue="0" maxValue="110"/>
    </cacheField>
    <cacheField name="laczne_punkty_letnie" numFmtId="0">
      <sharedItems containsSemiMixedTypes="0" containsString="0" containsNumber="1" containsInteger="1" minValue="0" maxValue="2400"/>
    </cacheField>
    <cacheField name="laczne_punkty_zimowe" numFmtId="0">
      <sharedItems containsSemiMixedTypes="0" containsString="0" containsNumber="1" containsInteger="1" minValue="0" maxValue="329"/>
    </cacheField>
    <cacheField name="jest w letniej" numFmtId="0">
      <sharedItems containsSemiMixedTypes="0" containsString="0" containsNumber="1" containsInteger="1" minValue="1" maxValue="1"/>
    </cacheField>
    <cacheField name="jest w zimowej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bo" refreshedDate="45245.853192129631" createdVersion="8" refreshedVersion="8" minRefreshableVersion="3" recordCount="138" xr:uid="{02286689-524C-4A39-929F-863793465037}">
  <cacheSource type="worksheet">
    <worksheetSource name="dane_medale4"/>
  </cacheSource>
  <cacheFields count="21">
    <cacheField name="Panstwo" numFmtId="0">
      <sharedItems count="138">
        <s v="Burundi"/>
        <s v="Kamerun"/>
        <s v="Zjednoczone Emiraty Arabskie"/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SRR"/>
      </sharedItems>
    </cacheField>
    <cacheField name="Kontynent" numFmtId="0">
      <sharedItems count="6">
        <s v="Afryka"/>
        <s v="Azj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_1" numFmtId="0">
      <sharedItems containsSemiMixedTypes="0" containsString="0" containsNumber="1" containsInteger="1" minValue="0" maxValue="118"/>
    </cacheField>
    <cacheField name="Srebrny_2" numFmtId="0">
      <sharedItems containsSemiMixedTypes="0" containsString="0" containsNumber="1" containsInteger="1" minValue="0" maxValue="111"/>
    </cacheField>
    <cacheField name="Brazowy_3" numFmtId="0">
      <sharedItems containsSemiMixedTypes="0" containsString="0" containsNumber="1" containsInteger="1" minValue="0" maxValue="100"/>
    </cacheField>
    <cacheField name="jest slabe w zime" numFmtId="0">
      <sharedItems containsSemiMixedTypes="0" containsString="0" containsNumber="1" containsInteger="1" minValue="0" maxValue="1"/>
    </cacheField>
    <cacheField name="jest dobry w lato" numFmtId="0">
      <sharedItems containsSemiMixedTypes="0" containsString="0" containsNumber="1" containsInteger="1" minValue="0" maxValue="1"/>
    </cacheField>
    <cacheField name="aha" numFmtId="0">
      <sharedItems containsSemiMixedTypes="0" containsString="0" containsNumber="1" containsInteger="1" minValue="0" maxValue="1"/>
    </cacheField>
    <cacheField name="gut medale" numFmtId="0">
      <sharedItems containsSemiMixedTypes="0" containsString="0" containsNumber="1" containsInteger="1" minValue="0" maxValue="110"/>
    </cacheField>
    <cacheField name="laczne_punkty_letnie" numFmtId="0">
      <sharedItems containsSemiMixedTypes="0" containsString="0" containsNumber="1" containsInteger="1" minValue="0" maxValue="2400"/>
    </cacheField>
    <cacheField name="laczne_punkty_zimowe" numFmtId="0">
      <sharedItems containsSemiMixedTypes="0" containsString="0" containsNumber="1" containsInteger="1" minValue="0" maxValue="329"/>
    </cacheField>
    <cacheField name="jest w letniej" numFmtId="0">
      <sharedItems containsSemiMixedTypes="0" containsString="0" containsNumber="1" containsInteger="1" minValue="1" maxValue="1"/>
    </cacheField>
    <cacheField name="jest w zimowej" numFmtId="0">
      <sharedItems containsSemiMixedTypes="0" containsString="0" containsNumber="1" containsInteger="1" minValue="0" maxValue="1"/>
    </cacheField>
    <cacheField name="zlote panwstwa" numFmtId="0">
      <sharedItems containsSemiMixedTypes="0" containsString="0" containsNumber="1" containsInteger="1" minValue="0" maxValue="1"/>
    </cacheField>
    <cacheField name="lacznie medale" numFmtId="0">
      <sharedItems containsSemiMixedTypes="0" containsString="0" containsNumber="1" containsInteger="1" minValue="1" maxValue="2681" count="74">
        <n v="1"/>
        <n v="5"/>
        <n v="2"/>
        <n v="15"/>
        <n v="3"/>
        <n v="70"/>
        <n v="12"/>
        <n v="480"/>
        <n v="304"/>
        <n v="26"/>
        <n v="147"/>
        <n v="91"/>
        <n v="108"/>
        <n v="220"/>
        <n v="13"/>
        <n v="526"/>
        <n v="34"/>
        <n v="168"/>
        <n v="68"/>
        <n v="180"/>
        <n v="6"/>
        <n v="40"/>
        <n v="45"/>
        <n v="9"/>
        <n v="462"/>
        <n v="780"/>
        <n v="4"/>
        <n v="110"/>
        <n v="25"/>
        <n v="133"/>
        <n v="376"/>
        <n v="27"/>
        <n v="60"/>
        <n v="28"/>
        <n v="7"/>
        <n v="67"/>
        <n v="443"/>
        <n v="94"/>
        <n v="448"/>
        <n v="59"/>
        <n v="86"/>
        <n v="19"/>
        <n v="296"/>
        <n v="49"/>
        <n v="208"/>
        <n v="21"/>
        <n v="22"/>
        <n v="62"/>
        <n v="24"/>
        <n v="782"/>
        <n v="243"/>
        <n v="137"/>
        <n v="519"/>
        <n v="23"/>
        <n v="477"/>
        <n v="100"/>
        <n v="10"/>
        <n v="291"/>
        <n v="8"/>
        <n v="76"/>
        <n v="521"/>
        <n v="302"/>
        <n v="29"/>
        <n v="2681"/>
        <n v="323"/>
        <n v="627"/>
        <n v="18"/>
        <n v="88"/>
        <n v="122"/>
        <n v="482"/>
        <n v="806"/>
        <n v="663"/>
        <n v="135"/>
        <n v="1204"/>
      </sharedItems>
    </cacheField>
    <cacheField name="very gut medale" numFmtId="0">
      <sharedItems containsSemiMixedTypes="0" containsString="0" containsNumber="1" containsInteger="1" minValue="1" maxValue="2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n v="13"/>
    <n v="0"/>
    <n v="0"/>
    <n v="2"/>
    <n v="0"/>
    <n v="0"/>
    <n v="0"/>
    <n v="0"/>
    <n v="1"/>
    <n v="1"/>
    <n v="0"/>
    <n v="0"/>
    <n v="2"/>
    <n v="0"/>
    <n v="1"/>
    <n v="0"/>
  </r>
  <r>
    <x v="1"/>
    <x v="1"/>
    <n v="12"/>
    <n v="5"/>
    <n v="2"/>
    <n v="8"/>
    <n v="3"/>
    <n v="0"/>
    <n v="0"/>
    <n v="0"/>
    <n v="1"/>
    <n v="1"/>
    <n v="1"/>
    <n v="15"/>
    <n v="15"/>
    <n v="0"/>
    <n v="1"/>
    <n v="1"/>
  </r>
  <r>
    <x v="2"/>
    <x v="2"/>
    <n v="13"/>
    <n v="0"/>
    <n v="1"/>
    <n v="0"/>
    <n v="2"/>
    <n v="0"/>
    <n v="0"/>
    <n v="0"/>
    <n v="1"/>
    <n v="1"/>
    <n v="1"/>
    <n v="1"/>
    <n v="1"/>
    <n v="0"/>
    <n v="1"/>
    <n v="1"/>
  </r>
  <r>
    <x v="3"/>
    <x v="0"/>
    <n v="10"/>
    <n v="0"/>
    <n v="1"/>
    <n v="2"/>
    <n v="0"/>
    <n v="0"/>
    <n v="0"/>
    <n v="0"/>
    <n v="1"/>
    <n v="1"/>
    <n v="0"/>
    <n v="0"/>
    <n v="3"/>
    <n v="0"/>
    <n v="1"/>
    <n v="0"/>
  </r>
  <r>
    <x v="4"/>
    <x v="2"/>
    <n v="23"/>
    <n v="18"/>
    <n v="24"/>
    <n v="28"/>
    <n v="18"/>
    <n v="0"/>
    <n v="0"/>
    <n v="0"/>
    <n v="1"/>
    <n v="1"/>
    <n v="1"/>
    <n v="70"/>
    <n v="70"/>
    <n v="0"/>
    <n v="1"/>
    <n v="1"/>
  </r>
  <r>
    <x v="5"/>
    <x v="0"/>
    <n v="5"/>
    <n v="1"/>
    <n v="2"/>
    <n v="9"/>
    <n v="6"/>
    <n v="0"/>
    <n v="0"/>
    <n v="0"/>
    <n v="1"/>
    <n v="1"/>
    <n v="1"/>
    <n v="12"/>
    <n v="12"/>
    <n v="0"/>
    <n v="1"/>
    <n v="1"/>
  </r>
  <r>
    <x v="6"/>
    <x v="3"/>
    <n v="25"/>
    <n v="138"/>
    <n v="153"/>
    <n v="177"/>
    <n v="18"/>
    <n v="5"/>
    <n v="3"/>
    <n v="4"/>
    <n v="0"/>
    <n v="1"/>
    <n v="0"/>
    <n v="0"/>
    <n v="468"/>
    <n v="12"/>
    <n v="1"/>
    <n v="1"/>
  </r>
  <r>
    <x v="7"/>
    <x v="4"/>
    <n v="26"/>
    <n v="18"/>
    <n v="33"/>
    <n v="35"/>
    <n v="22"/>
    <n v="59"/>
    <n v="78"/>
    <n v="81"/>
    <n v="0"/>
    <n v="1"/>
    <n v="0"/>
    <n v="0"/>
    <n v="86"/>
    <n v="218"/>
    <n v="1"/>
    <n v="1"/>
  </r>
  <r>
    <x v="8"/>
    <x v="0"/>
    <n v="5"/>
    <n v="6"/>
    <n v="5"/>
    <n v="15"/>
    <n v="5"/>
    <n v="0"/>
    <n v="0"/>
    <n v="0"/>
    <n v="1"/>
    <n v="1"/>
    <n v="1"/>
    <n v="26"/>
    <n v="26"/>
    <n v="0"/>
    <n v="1"/>
    <n v="1"/>
  </r>
  <r>
    <x v="9"/>
    <x v="5"/>
    <n v="15"/>
    <n v="5"/>
    <n v="2"/>
    <n v="5"/>
    <n v="0"/>
    <n v="0"/>
    <n v="0"/>
    <n v="0"/>
    <n v="1"/>
    <n v="1"/>
    <n v="0"/>
    <n v="0"/>
    <n v="12"/>
    <n v="0"/>
    <n v="1"/>
    <n v="0"/>
  </r>
  <r>
    <x v="10"/>
    <x v="0"/>
    <n v="8"/>
    <n v="0"/>
    <n v="0"/>
    <n v="1"/>
    <n v="0"/>
    <n v="0"/>
    <n v="0"/>
    <n v="0"/>
    <n v="1"/>
    <n v="1"/>
    <n v="0"/>
    <n v="0"/>
    <n v="1"/>
    <n v="0"/>
    <n v="1"/>
    <n v="0"/>
  </r>
  <r>
    <x v="11"/>
    <x v="5"/>
    <n v="11"/>
    <n v="0"/>
    <n v="0"/>
    <n v="1"/>
    <n v="0"/>
    <n v="0"/>
    <n v="0"/>
    <n v="0"/>
    <n v="1"/>
    <n v="1"/>
    <n v="0"/>
    <n v="0"/>
    <n v="1"/>
    <n v="0"/>
    <n v="1"/>
    <n v="0"/>
  </r>
  <r>
    <x v="12"/>
    <x v="4"/>
    <n v="25"/>
    <n v="37"/>
    <n v="52"/>
    <n v="53"/>
    <n v="20"/>
    <n v="1"/>
    <n v="1"/>
    <n v="3"/>
    <n v="0"/>
    <n v="1"/>
    <n v="0"/>
    <n v="0"/>
    <n v="142"/>
    <n v="5"/>
    <n v="1"/>
    <n v="1"/>
  </r>
  <r>
    <x v="13"/>
    <x v="5"/>
    <n v="17"/>
    <n v="0"/>
    <n v="0"/>
    <n v="1"/>
    <n v="7"/>
    <n v="0"/>
    <n v="0"/>
    <n v="0"/>
    <n v="1"/>
    <n v="1"/>
    <n v="1"/>
    <n v="1"/>
    <n v="1"/>
    <n v="0"/>
    <n v="1"/>
    <n v="1"/>
  </r>
  <r>
    <x v="14"/>
    <x v="4"/>
    <n v="5"/>
    <n v="12"/>
    <n v="24"/>
    <n v="40"/>
    <n v="6"/>
    <n v="6"/>
    <n v="4"/>
    <n v="5"/>
    <n v="0"/>
    <n v="1"/>
    <n v="0"/>
    <n v="0"/>
    <n v="76"/>
    <n v="15"/>
    <n v="1"/>
    <n v="1"/>
  </r>
  <r>
    <x v="15"/>
    <x v="0"/>
    <n v="9"/>
    <n v="0"/>
    <n v="1"/>
    <n v="0"/>
    <n v="0"/>
    <n v="0"/>
    <n v="0"/>
    <n v="0"/>
    <n v="1"/>
    <n v="1"/>
    <n v="0"/>
    <n v="0"/>
    <n v="1"/>
    <n v="0"/>
    <n v="1"/>
    <n v="0"/>
  </r>
  <r>
    <x v="16"/>
    <x v="2"/>
    <n v="21"/>
    <n v="23"/>
    <n v="30"/>
    <n v="55"/>
    <n v="7"/>
    <n v="0"/>
    <n v="0"/>
    <n v="0"/>
    <n v="1"/>
    <n v="1"/>
    <n v="1"/>
    <n v="108"/>
    <n v="108"/>
    <n v="0"/>
    <n v="1"/>
    <n v="1"/>
  </r>
  <r>
    <x v="17"/>
    <x v="4"/>
    <n v="19"/>
    <n v="51"/>
    <n v="85"/>
    <n v="78"/>
    <n v="19"/>
    <n v="1"/>
    <n v="2"/>
    <n v="3"/>
    <n v="0"/>
    <n v="1"/>
    <n v="0"/>
    <n v="0"/>
    <n v="214"/>
    <n v="6"/>
    <n v="1"/>
    <n v="1"/>
  </r>
  <r>
    <x v="18"/>
    <x v="1"/>
    <n v="5"/>
    <n v="1"/>
    <n v="0"/>
    <n v="0"/>
    <n v="0"/>
    <n v="0"/>
    <n v="0"/>
    <n v="0"/>
    <n v="1"/>
    <n v="1"/>
    <n v="0"/>
    <n v="0"/>
    <n v="1"/>
    <n v="0"/>
    <n v="1"/>
    <n v="0"/>
  </r>
  <r>
    <x v="19"/>
    <x v="2"/>
    <n v="22"/>
    <n v="2"/>
    <n v="7"/>
    <n v="4"/>
    <n v="16"/>
    <n v="0"/>
    <n v="0"/>
    <n v="0"/>
    <n v="1"/>
    <n v="1"/>
    <n v="1"/>
    <n v="13"/>
    <n v="13"/>
    <n v="0"/>
    <n v="1"/>
    <n v="1"/>
  </r>
  <r>
    <x v="20"/>
    <x v="0"/>
    <n v="9"/>
    <n v="201"/>
    <n v="144"/>
    <n v="128"/>
    <n v="10"/>
    <n v="12"/>
    <n v="22"/>
    <n v="19"/>
    <n v="0"/>
    <n v="1"/>
    <n v="0"/>
    <n v="0"/>
    <n v="473"/>
    <n v="53"/>
    <n v="1"/>
    <n v="1"/>
  </r>
  <r>
    <x v="21"/>
    <x v="4"/>
    <n v="6"/>
    <n v="6"/>
    <n v="7"/>
    <n v="10"/>
    <n v="7"/>
    <n v="4"/>
    <n v="6"/>
    <n v="1"/>
    <n v="0"/>
    <n v="1"/>
    <n v="0"/>
    <n v="0"/>
    <n v="23"/>
    <n v="11"/>
    <n v="1"/>
    <n v="1"/>
  </r>
  <r>
    <x v="22"/>
    <x v="4"/>
    <n v="9"/>
    <n v="0"/>
    <n v="1"/>
    <n v="0"/>
    <n v="10"/>
    <n v="0"/>
    <n v="0"/>
    <n v="0"/>
    <n v="1"/>
    <n v="1"/>
    <n v="1"/>
    <n v="1"/>
    <n v="1"/>
    <n v="0"/>
    <n v="1"/>
    <n v="1"/>
  </r>
  <r>
    <x v="23"/>
    <x v="4"/>
    <n v="2"/>
    <n v="0"/>
    <n v="1"/>
    <n v="0"/>
    <n v="2"/>
    <n v="0"/>
    <n v="0"/>
    <n v="0"/>
    <n v="1"/>
    <n v="1"/>
    <n v="1"/>
    <n v="1"/>
    <n v="1"/>
    <n v="0"/>
    <n v="1"/>
    <n v="1"/>
  </r>
  <r>
    <x v="24"/>
    <x v="4"/>
    <n v="16"/>
    <n v="49"/>
    <n v="49"/>
    <n v="45"/>
    <n v="16"/>
    <n v="2"/>
    <n v="8"/>
    <n v="15"/>
    <n v="0"/>
    <n v="1"/>
    <n v="0"/>
    <n v="0"/>
    <n v="143"/>
    <n v="25"/>
    <n v="1"/>
    <n v="1"/>
  </r>
  <r>
    <x v="25"/>
    <x v="4"/>
    <n v="5"/>
    <n v="14"/>
    <n v="15"/>
    <n v="15"/>
    <n v="6"/>
    <n v="7"/>
    <n v="9"/>
    <n v="8"/>
    <n v="0"/>
    <n v="1"/>
    <n v="0"/>
    <n v="0"/>
    <n v="44"/>
    <n v="24"/>
    <n v="1"/>
    <n v="1"/>
  </r>
  <r>
    <x v="26"/>
    <x v="4"/>
    <n v="26"/>
    <n v="43"/>
    <n v="68"/>
    <n v="68"/>
    <n v="13"/>
    <n v="0"/>
    <n v="1"/>
    <n v="0"/>
    <n v="0"/>
    <n v="1"/>
    <n v="0"/>
    <n v="0"/>
    <n v="179"/>
    <n v="1"/>
    <n v="1"/>
    <n v="1"/>
  </r>
  <r>
    <x v="27"/>
    <x v="5"/>
    <n v="13"/>
    <n v="3"/>
    <n v="2"/>
    <n v="1"/>
    <n v="0"/>
    <n v="0"/>
    <n v="0"/>
    <n v="0"/>
    <n v="1"/>
    <n v="1"/>
    <n v="0"/>
    <n v="0"/>
    <n v="6"/>
    <n v="0"/>
    <n v="1"/>
    <n v="0"/>
  </r>
  <r>
    <x v="28"/>
    <x v="1"/>
    <n v="7"/>
    <n v="0"/>
    <n v="0"/>
    <n v="1"/>
    <n v="0"/>
    <n v="0"/>
    <n v="0"/>
    <n v="0"/>
    <n v="1"/>
    <n v="1"/>
    <n v="0"/>
    <n v="0"/>
    <n v="1"/>
    <n v="0"/>
    <n v="1"/>
    <n v="0"/>
  </r>
  <r>
    <x v="29"/>
    <x v="1"/>
    <n v="21"/>
    <n v="7"/>
    <n v="9"/>
    <n v="10"/>
    <n v="1"/>
    <n v="0"/>
    <n v="0"/>
    <n v="0"/>
    <n v="1"/>
    <n v="1"/>
    <n v="1"/>
    <n v="26"/>
    <n v="26"/>
    <n v="0"/>
    <n v="1"/>
    <n v="1"/>
  </r>
  <r>
    <x v="30"/>
    <x v="2"/>
    <n v="13"/>
    <n v="1"/>
    <n v="1"/>
    <n v="0"/>
    <n v="0"/>
    <n v="0"/>
    <n v="0"/>
    <n v="0"/>
    <n v="1"/>
    <n v="1"/>
    <n v="0"/>
    <n v="0"/>
    <n v="2"/>
    <n v="0"/>
    <n v="1"/>
    <n v="0"/>
  </r>
  <r>
    <x v="31"/>
    <x v="1"/>
    <n v="4"/>
    <n v="0"/>
    <n v="0"/>
    <n v="1"/>
    <n v="0"/>
    <n v="0"/>
    <n v="0"/>
    <n v="0"/>
    <n v="1"/>
    <n v="1"/>
    <n v="0"/>
    <n v="0"/>
    <n v="1"/>
    <n v="0"/>
    <n v="1"/>
    <n v="0"/>
  </r>
  <r>
    <x v="32"/>
    <x v="4"/>
    <n v="11"/>
    <n v="9"/>
    <n v="9"/>
    <n v="15"/>
    <n v="9"/>
    <n v="4"/>
    <n v="2"/>
    <n v="1"/>
    <n v="0"/>
    <n v="1"/>
    <n v="0"/>
    <n v="0"/>
    <n v="33"/>
    <n v="7"/>
    <n v="1"/>
    <n v="1"/>
  </r>
  <r>
    <x v="33"/>
    <x v="1"/>
    <n v="12"/>
    <n v="21"/>
    <n v="7"/>
    <n v="17"/>
    <n v="2"/>
    <n v="0"/>
    <n v="0"/>
    <n v="0"/>
    <n v="1"/>
    <n v="1"/>
    <n v="1"/>
    <n v="45"/>
    <n v="45"/>
    <n v="0"/>
    <n v="1"/>
    <n v="1"/>
  </r>
  <r>
    <x v="34"/>
    <x v="0"/>
    <n v="20"/>
    <n v="0"/>
    <n v="2"/>
    <n v="7"/>
    <n v="4"/>
    <n v="0"/>
    <n v="0"/>
    <n v="0"/>
    <n v="1"/>
    <n v="1"/>
    <n v="1"/>
    <n v="9"/>
    <n v="9"/>
    <n v="0"/>
    <n v="1"/>
    <n v="1"/>
  </r>
  <r>
    <x v="35"/>
    <x v="4"/>
    <n v="24"/>
    <n v="101"/>
    <n v="84"/>
    <n v="117"/>
    <n v="22"/>
    <n v="42"/>
    <n v="62"/>
    <n v="56"/>
    <n v="0"/>
    <n v="1"/>
    <n v="0"/>
    <n v="0"/>
    <n v="302"/>
    <n v="160"/>
    <n v="1"/>
    <n v="1"/>
  </r>
  <r>
    <x v="36"/>
    <x v="4"/>
    <n v="27"/>
    <n v="202"/>
    <n v="223"/>
    <n v="246"/>
    <n v="22"/>
    <n v="31"/>
    <n v="31"/>
    <n v="47"/>
    <n v="0"/>
    <n v="1"/>
    <n v="0"/>
    <n v="0"/>
    <n v="671"/>
    <n v="109"/>
    <n v="1"/>
    <n v="1"/>
  </r>
  <r>
    <x v="37"/>
    <x v="1"/>
    <n v="9"/>
    <n v="0"/>
    <n v="1"/>
    <n v="0"/>
    <n v="0"/>
    <n v="0"/>
    <n v="0"/>
    <n v="0"/>
    <n v="1"/>
    <n v="1"/>
    <n v="0"/>
    <n v="0"/>
    <n v="1"/>
    <n v="0"/>
    <n v="1"/>
    <n v="0"/>
  </r>
  <r>
    <x v="38"/>
    <x v="1"/>
    <n v="13"/>
    <n v="0"/>
    <n v="1"/>
    <n v="3"/>
    <n v="1"/>
    <n v="0"/>
    <n v="0"/>
    <n v="0"/>
    <n v="1"/>
    <n v="1"/>
    <n v="1"/>
    <n v="4"/>
    <n v="4"/>
    <n v="0"/>
    <n v="1"/>
    <n v="1"/>
  </r>
  <r>
    <x v="39"/>
    <x v="4"/>
    <n v="27"/>
    <n v="30"/>
    <n v="42"/>
    <n v="38"/>
    <n v="18"/>
    <n v="0"/>
    <n v="0"/>
    <n v="0"/>
    <n v="1"/>
    <n v="1"/>
    <n v="1"/>
    <n v="110"/>
    <n v="110"/>
    <n v="0"/>
    <n v="1"/>
    <n v="1"/>
  </r>
  <r>
    <x v="40"/>
    <x v="0"/>
    <n v="5"/>
    <n v="6"/>
    <n v="5"/>
    <n v="14"/>
    <n v="6"/>
    <n v="0"/>
    <n v="0"/>
    <n v="0"/>
    <n v="1"/>
    <n v="1"/>
    <n v="1"/>
    <n v="25"/>
    <n v="25"/>
    <n v="0"/>
    <n v="1"/>
    <n v="1"/>
  </r>
  <r>
    <x v="41"/>
    <x v="2"/>
    <n v="16"/>
    <n v="0"/>
    <n v="0"/>
    <n v="1"/>
    <n v="0"/>
    <n v="0"/>
    <n v="0"/>
    <n v="0"/>
    <n v="1"/>
    <n v="1"/>
    <n v="0"/>
    <n v="0"/>
    <n v="1"/>
    <n v="0"/>
    <n v="1"/>
    <n v="0"/>
  </r>
  <r>
    <x v="42"/>
    <x v="5"/>
    <n v="14"/>
    <n v="0"/>
    <n v="1"/>
    <n v="1"/>
    <n v="0"/>
    <n v="0"/>
    <n v="0"/>
    <n v="0"/>
    <n v="1"/>
    <n v="1"/>
    <n v="0"/>
    <n v="0"/>
    <n v="2"/>
    <n v="0"/>
    <n v="1"/>
    <n v="0"/>
  </r>
  <r>
    <x v="43"/>
    <x v="4"/>
    <n v="22"/>
    <n v="37"/>
    <n v="59"/>
    <n v="35"/>
    <n v="19"/>
    <n v="1"/>
    <n v="0"/>
    <n v="1"/>
    <n v="0"/>
    <n v="1"/>
    <n v="0"/>
    <n v="0"/>
    <n v="131"/>
    <n v="2"/>
    <n v="1"/>
    <n v="1"/>
  </r>
  <r>
    <x v="44"/>
    <x v="4"/>
    <n v="25"/>
    <n v="77"/>
    <n v="85"/>
    <n v="104"/>
    <n v="20"/>
    <n v="37"/>
    <n v="38"/>
    <n v="35"/>
    <n v="0"/>
    <n v="1"/>
    <n v="0"/>
    <n v="0"/>
    <n v="266"/>
    <n v="110"/>
    <n v="1"/>
    <n v="1"/>
  </r>
  <r>
    <x v="45"/>
    <x v="0"/>
    <n v="15"/>
    <n v="1"/>
    <n v="1"/>
    <n v="1"/>
    <n v="4"/>
    <n v="0"/>
    <n v="0"/>
    <n v="0"/>
    <n v="1"/>
    <n v="1"/>
    <n v="1"/>
    <n v="3"/>
    <n v="3"/>
    <n v="0"/>
    <n v="1"/>
    <n v="1"/>
  </r>
  <r>
    <x v="46"/>
    <x v="0"/>
    <n v="23"/>
    <n v="9"/>
    <n v="6"/>
    <n v="11"/>
    <n v="9"/>
    <n v="0"/>
    <n v="0"/>
    <n v="0"/>
    <n v="1"/>
    <n v="1"/>
    <n v="1"/>
    <n v="26"/>
    <n v="26"/>
    <n v="0"/>
    <n v="1"/>
    <n v="1"/>
  </r>
  <r>
    <x v="47"/>
    <x v="0"/>
    <n v="14"/>
    <n v="6"/>
    <n v="10"/>
    <n v="11"/>
    <n v="0"/>
    <n v="0"/>
    <n v="0"/>
    <n v="0"/>
    <n v="1"/>
    <n v="1"/>
    <n v="0"/>
    <n v="0"/>
    <n v="27"/>
    <n v="0"/>
    <n v="1"/>
    <n v="0"/>
  </r>
  <r>
    <x v="48"/>
    <x v="0"/>
    <n v="13"/>
    <n v="0"/>
    <n v="0"/>
    <n v="1"/>
    <n v="0"/>
    <n v="0"/>
    <n v="0"/>
    <n v="0"/>
    <n v="1"/>
    <n v="1"/>
    <n v="0"/>
    <n v="0"/>
    <n v="1"/>
    <n v="0"/>
    <n v="1"/>
    <n v="0"/>
  </r>
  <r>
    <x v="49"/>
    <x v="0"/>
    <n v="15"/>
    <n v="15"/>
    <n v="20"/>
    <n v="25"/>
    <n v="10"/>
    <n v="0"/>
    <n v="0"/>
    <n v="0"/>
    <n v="1"/>
    <n v="1"/>
    <n v="1"/>
    <n v="60"/>
    <n v="60"/>
    <n v="0"/>
    <n v="1"/>
    <n v="1"/>
  </r>
  <r>
    <x v="50"/>
    <x v="4"/>
    <n v="20"/>
    <n v="9"/>
    <n v="8"/>
    <n v="11"/>
    <n v="6"/>
    <n v="0"/>
    <n v="0"/>
    <n v="0"/>
    <n v="1"/>
    <n v="1"/>
    <n v="1"/>
    <n v="28"/>
    <n v="28"/>
    <n v="0"/>
    <n v="1"/>
    <n v="1"/>
  </r>
  <r>
    <x v="51"/>
    <x v="4"/>
    <n v="19"/>
    <n v="0"/>
    <n v="2"/>
    <n v="2"/>
    <n v="17"/>
    <n v="0"/>
    <n v="0"/>
    <n v="0"/>
    <n v="1"/>
    <n v="1"/>
    <n v="1"/>
    <n v="4"/>
    <n v="4"/>
    <n v="0"/>
    <n v="1"/>
    <n v="1"/>
  </r>
  <r>
    <x v="52"/>
    <x v="0"/>
    <n v="15"/>
    <n v="1"/>
    <n v="1"/>
    <n v="5"/>
    <n v="6"/>
    <n v="0"/>
    <n v="0"/>
    <n v="0"/>
    <n v="1"/>
    <n v="1"/>
    <n v="1"/>
    <n v="7"/>
    <n v="7"/>
    <n v="0"/>
    <n v="1"/>
    <n v="1"/>
  </r>
  <r>
    <x v="53"/>
    <x v="5"/>
    <n v="16"/>
    <n v="17"/>
    <n v="30"/>
    <n v="20"/>
    <n v="7"/>
    <n v="0"/>
    <n v="0"/>
    <n v="0"/>
    <n v="1"/>
    <n v="1"/>
    <n v="1"/>
    <n v="67"/>
    <n v="67"/>
    <n v="0"/>
    <n v="1"/>
    <n v="1"/>
  </r>
  <r>
    <x v="54"/>
    <x v="0"/>
    <n v="21"/>
    <n v="130"/>
    <n v="126"/>
    <n v="142"/>
    <n v="20"/>
    <n v="10"/>
    <n v="17"/>
    <n v="18"/>
    <n v="0"/>
    <n v="1"/>
    <n v="0"/>
    <n v="0"/>
    <n v="398"/>
    <n v="45"/>
    <n v="1"/>
    <n v="1"/>
  </r>
  <r>
    <x v="55"/>
    <x v="4"/>
    <n v="18"/>
    <n v="28"/>
    <n v="31"/>
    <n v="31"/>
    <n v="16"/>
    <n v="0"/>
    <n v="3"/>
    <n v="1"/>
    <n v="0"/>
    <n v="1"/>
    <n v="0"/>
    <n v="0"/>
    <n v="90"/>
    <n v="4"/>
    <n v="1"/>
    <n v="1"/>
  </r>
  <r>
    <x v="56"/>
    <x v="1"/>
    <n v="13"/>
    <n v="3"/>
    <n v="1"/>
    <n v="1"/>
    <n v="1"/>
    <n v="0"/>
    <n v="0"/>
    <n v="0"/>
    <n v="1"/>
    <n v="1"/>
    <n v="1"/>
    <n v="5"/>
    <n v="5"/>
    <n v="0"/>
    <n v="1"/>
    <n v="1"/>
  </r>
  <r>
    <x v="57"/>
    <x v="5"/>
    <n v="25"/>
    <n v="59"/>
    <n v="99"/>
    <n v="120"/>
    <n v="22"/>
    <n v="62"/>
    <n v="55"/>
    <n v="53"/>
    <n v="0"/>
    <n v="1"/>
    <n v="0"/>
    <n v="0"/>
    <n v="278"/>
    <n v="170"/>
    <n v="1"/>
    <n v="1"/>
  </r>
  <r>
    <x v="58"/>
    <x v="0"/>
    <n v="8"/>
    <n v="0"/>
    <n v="0"/>
    <n v="4"/>
    <n v="0"/>
    <n v="0"/>
    <n v="0"/>
    <n v="0"/>
    <n v="1"/>
    <n v="1"/>
    <n v="0"/>
    <n v="0"/>
    <n v="4"/>
    <n v="0"/>
    <n v="1"/>
    <n v="0"/>
  </r>
  <r>
    <x v="59"/>
    <x v="0"/>
    <n v="5"/>
    <n v="16"/>
    <n v="17"/>
    <n v="19"/>
    <n v="6"/>
    <n v="1"/>
    <n v="3"/>
    <n v="3"/>
    <n v="0"/>
    <n v="1"/>
    <n v="0"/>
    <n v="0"/>
    <n v="52"/>
    <n v="7"/>
    <n v="1"/>
    <n v="1"/>
  </r>
  <r>
    <x v="60"/>
    <x v="1"/>
    <n v="13"/>
    <n v="25"/>
    <n v="32"/>
    <n v="29"/>
    <n v="3"/>
    <n v="0"/>
    <n v="0"/>
    <n v="0"/>
    <n v="1"/>
    <n v="1"/>
    <n v="1"/>
    <n v="86"/>
    <n v="86"/>
    <n v="0"/>
    <n v="1"/>
    <n v="1"/>
  </r>
  <r>
    <x v="61"/>
    <x v="0"/>
    <n v="5"/>
    <n v="0"/>
    <n v="1"/>
    <n v="2"/>
    <n v="6"/>
    <n v="0"/>
    <n v="0"/>
    <n v="0"/>
    <n v="1"/>
    <n v="1"/>
    <n v="1"/>
    <n v="3"/>
    <n v="3"/>
    <n v="0"/>
    <n v="1"/>
    <n v="1"/>
  </r>
  <r>
    <x v="62"/>
    <x v="2"/>
    <n v="18"/>
    <n v="2"/>
    <n v="6"/>
    <n v="11"/>
    <n v="1"/>
    <n v="0"/>
    <n v="0"/>
    <n v="0"/>
    <n v="1"/>
    <n v="1"/>
    <n v="1"/>
    <n v="19"/>
    <n v="19"/>
    <n v="0"/>
    <n v="1"/>
    <n v="1"/>
  </r>
  <r>
    <x v="63"/>
    <x v="0"/>
    <n v="16"/>
    <n v="81"/>
    <n v="82"/>
    <n v="80"/>
    <n v="17"/>
    <n v="26"/>
    <n v="17"/>
    <n v="10"/>
    <n v="0"/>
    <n v="1"/>
    <n v="0"/>
    <n v="0"/>
    <n v="243"/>
    <n v="53"/>
    <n v="1"/>
    <n v="1"/>
  </r>
  <r>
    <x v="64"/>
    <x v="0"/>
    <n v="9"/>
    <n v="14"/>
    <n v="12"/>
    <n v="21"/>
    <n v="8"/>
    <n v="0"/>
    <n v="1"/>
    <n v="1"/>
    <n v="0"/>
    <n v="1"/>
    <n v="0"/>
    <n v="0"/>
    <n v="47"/>
    <n v="2"/>
    <n v="1"/>
    <n v="1"/>
  </r>
  <r>
    <x v="65"/>
    <x v="5"/>
    <n v="14"/>
    <n v="1"/>
    <n v="1"/>
    <n v="2"/>
    <n v="6"/>
    <n v="0"/>
    <n v="0"/>
    <n v="0"/>
    <n v="1"/>
    <n v="1"/>
    <n v="1"/>
    <n v="4"/>
    <n v="4"/>
    <n v="0"/>
    <n v="1"/>
    <n v="1"/>
  </r>
  <r>
    <x v="66"/>
    <x v="5"/>
    <n v="19"/>
    <n v="72"/>
    <n v="67"/>
    <n v="69"/>
    <n v="0"/>
    <n v="0"/>
    <n v="0"/>
    <n v="0"/>
    <n v="1"/>
    <n v="1"/>
    <n v="0"/>
    <n v="0"/>
    <n v="208"/>
    <n v="0"/>
    <n v="1"/>
    <n v="0"/>
  </r>
  <r>
    <x v="67"/>
    <x v="0"/>
    <n v="12"/>
    <n v="0"/>
    <n v="0"/>
    <n v="2"/>
    <n v="0"/>
    <n v="0"/>
    <n v="0"/>
    <n v="0"/>
    <n v="1"/>
    <n v="1"/>
    <n v="0"/>
    <n v="0"/>
    <n v="2"/>
    <n v="0"/>
    <n v="1"/>
    <n v="0"/>
  </r>
  <r>
    <x v="68"/>
    <x v="0"/>
    <n v="16"/>
    <n v="0"/>
    <n v="2"/>
    <n v="2"/>
    <n v="16"/>
    <n v="0"/>
    <n v="0"/>
    <n v="0"/>
    <n v="1"/>
    <n v="1"/>
    <n v="1"/>
    <n v="4"/>
    <n v="4"/>
    <n v="0"/>
    <n v="1"/>
    <n v="1"/>
  </r>
  <r>
    <x v="69"/>
    <x v="4"/>
    <n v="16"/>
    <n v="0"/>
    <n v="0"/>
    <n v="0"/>
    <n v="18"/>
    <n v="2"/>
    <n v="2"/>
    <n v="5"/>
    <n v="0"/>
    <n v="0"/>
    <n v="0"/>
    <n v="0"/>
    <n v="0"/>
    <n v="9"/>
    <n v="1"/>
    <n v="1"/>
  </r>
  <r>
    <x v="70"/>
    <x v="4"/>
    <n v="8"/>
    <n v="6"/>
    <n v="5"/>
    <n v="10"/>
    <n v="8"/>
    <n v="0"/>
    <n v="0"/>
    <n v="0"/>
    <n v="1"/>
    <n v="1"/>
    <n v="1"/>
    <n v="21"/>
    <n v="21"/>
    <n v="0"/>
    <n v="1"/>
    <n v="1"/>
  </r>
  <r>
    <x v="71"/>
    <x v="4"/>
    <n v="22"/>
    <n v="1"/>
    <n v="1"/>
    <n v="0"/>
    <n v="8"/>
    <n v="0"/>
    <n v="2"/>
    <n v="0"/>
    <n v="0"/>
    <n v="1"/>
    <n v="0"/>
    <n v="0"/>
    <n v="2"/>
    <n v="2"/>
    <n v="1"/>
    <n v="1"/>
  </r>
  <r>
    <x v="72"/>
    <x v="4"/>
    <n v="10"/>
    <n v="3"/>
    <n v="11"/>
    <n v="5"/>
    <n v="10"/>
    <n v="0"/>
    <n v="4"/>
    <n v="3"/>
    <n v="0"/>
    <n v="1"/>
    <n v="0"/>
    <n v="0"/>
    <n v="19"/>
    <n v="7"/>
    <n v="1"/>
    <n v="1"/>
  </r>
  <r>
    <x v="73"/>
    <x v="4"/>
    <n v="5"/>
    <n v="0"/>
    <n v="0"/>
    <n v="1"/>
    <n v="5"/>
    <n v="0"/>
    <n v="0"/>
    <n v="0"/>
    <n v="1"/>
    <n v="1"/>
    <n v="1"/>
    <n v="1"/>
    <n v="1"/>
    <n v="0"/>
    <n v="1"/>
    <n v="1"/>
  </r>
  <r>
    <x v="74"/>
    <x v="0"/>
    <n v="12"/>
    <n v="0"/>
    <n v="3"/>
    <n v="3"/>
    <n v="0"/>
    <n v="0"/>
    <n v="0"/>
    <n v="0"/>
    <n v="1"/>
    <n v="1"/>
    <n v="0"/>
    <n v="0"/>
    <n v="6"/>
    <n v="0"/>
    <n v="1"/>
    <n v="0"/>
  </r>
  <r>
    <x v="75"/>
    <x v="1"/>
    <n v="13"/>
    <n v="6"/>
    <n v="5"/>
    <n v="11"/>
    <n v="6"/>
    <n v="0"/>
    <n v="0"/>
    <n v="0"/>
    <n v="1"/>
    <n v="1"/>
    <n v="1"/>
    <n v="22"/>
    <n v="22"/>
    <n v="0"/>
    <n v="1"/>
    <n v="1"/>
  </r>
  <r>
    <x v="76"/>
    <x v="1"/>
    <n v="8"/>
    <n v="0"/>
    <n v="0"/>
    <n v="1"/>
    <n v="0"/>
    <n v="0"/>
    <n v="0"/>
    <n v="0"/>
    <n v="1"/>
    <n v="1"/>
    <n v="0"/>
    <n v="0"/>
    <n v="1"/>
    <n v="0"/>
    <n v="1"/>
    <n v="0"/>
  </r>
  <r>
    <x v="77"/>
    <x v="5"/>
    <n v="22"/>
    <n v="13"/>
    <n v="21"/>
    <n v="28"/>
    <n v="8"/>
    <n v="0"/>
    <n v="0"/>
    <n v="0"/>
    <n v="1"/>
    <n v="1"/>
    <n v="1"/>
    <n v="62"/>
    <n v="62"/>
    <n v="0"/>
    <n v="1"/>
    <n v="1"/>
  </r>
  <r>
    <x v="78"/>
    <x v="4"/>
    <n v="5"/>
    <n v="0"/>
    <n v="2"/>
    <n v="5"/>
    <n v="6"/>
    <n v="0"/>
    <n v="0"/>
    <n v="0"/>
    <n v="1"/>
    <n v="1"/>
    <n v="1"/>
    <n v="7"/>
    <n v="7"/>
    <n v="0"/>
    <n v="1"/>
    <n v="1"/>
  </r>
  <r>
    <x v="79"/>
    <x v="0"/>
    <n v="12"/>
    <n v="2"/>
    <n v="9"/>
    <n v="13"/>
    <n v="13"/>
    <n v="0"/>
    <n v="0"/>
    <n v="0"/>
    <n v="1"/>
    <n v="1"/>
    <n v="1"/>
    <n v="24"/>
    <n v="24"/>
    <n v="0"/>
    <n v="1"/>
    <n v="1"/>
  </r>
  <r>
    <x v="80"/>
    <x v="1"/>
    <n v="9"/>
    <n v="1"/>
    <n v="0"/>
    <n v="1"/>
    <n v="0"/>
    <n v="0"/>
    <n v="0"/>
    <n v="0"/>
    <n v="1"/>
    <n v="1"/>
    <n v="0"/>
    <n v="0"/>
    <n v="2"/>
    <n v="0"/>
    <n v="1"/>
    <n v="0"/>
  </r>
  <r>
    <x v="81"/>
    <x v="1"/>
    <n v="6"/>
    <n v="0"/>
    <n v="4"/>
    <n v="0"/>
    <n v="0"/>
    <n v="0"/>
    <n v="0"/>
    <n v="0"/>
    <n v="1"/>
    <n v="1"/>
    <n v="0"/>
    <n v="0"/>
    <n v="4"/>
    <n v="0"/>
    <n v="1"/>
    <n v="0"/>
  </r>
  <r>
    <x v="82"/>
    <x v="4"/>
    <n v="15"/>
    <n v="174"/>
    <n v="182"/>
    <n v="217"/>
    <n v="11"/>
    <n v="78"/>
    <n v="78"/>
    <n v="53"/>
    <n v="0"/>
    <n v="1"/>
    <n v="0"/>
    <n v="0"/>
    <n v="573"/>
    <n v="209"/>
    <n v="1"/>
    <n v="1"/>
  </r>
  <r>
    <x v="83"/>
    <x v="4"/>
    <n v="5"/>
    <n v="56"/>
    <n v="67"/>
    <n v="81"/>
    <n v="7"/>
    <n v="11"/>
    <n v="15"/>
    <n v="13"/>
    <n v="0"/>
    <n v="1"/>
    <n v="0"/>
    <n v="0"/>
    <n v="204"/>
    <n v="39"/>
    <n v="1"/>
    <n v="1"/>
  </r>
  <r>
    <x v="84"/>
    <x v="4"/>
    <n v="3"/>
    <n v="28"/>
    <n v="54"/>
    <n v="36"/>
    <n v="3"/>
    <n v="8"/>
    <n v="6"/>
    <n v="5"/>
    <n v="0"/>
    <n v="1"/>
    <n v="0"/>
    <n v="0"/>
    <n v="118"/>
    <n v="19"/>
    <n v="1"/>
    <n v="1"/>
  </r>
  <r>
    <x v="85"/>
    <x v="4"/>
    <n v="5"/>
    <n v="153"/>
    <n v="129"/>
    <n v="127"/>
    <n v="6"/>
    <n v="39"/>
    <n v="36"/>
    <n v="35"/>
    <n v="0"/>
    <n v="1"/>
    <n v="0"/>
    <n v="0"/>
    <n v="409"/>
    <n v="110"/>
    <n v="1"/>
    <n v="1"/>
  </r>
  <r>
    <x v="86"/>
    <x v="1"/>
    <n v="11"/>
    <n v="0"/>
    <n v="0"/>
    <n v="1"/>
    <n v="0"/>
    <n v="0"/>
    <n v="0"/>
    <n v="0"/>
    <n v="1"/>
    <n v="1"/>
    <n v="0"/>
    <n v="0"/>
    <n v="1"/>
    <n v="0"/>
    <n v="1"/>
    <n v="0"/>
  </r>
  <r>
    <x v="87"/>
    <x v="1"/>
    <n v="15"/>
    <n v="3"/>
    <n v="8"/>
    <n v="12"/>
    <n v="0"/>
    <n v="0"/>
    <n v="0"/>
    <n v="0"/>
    <n v="1"/>
    <n v="1"/>
    <n v="0"/>
    <n v="0"/>
    <n v="23"/>
    <n v="0"/>
    <n v="1"/>
    <n v="0"/>
  </r>
  <r>
    <x v="88"/>
    <x v="4"/>
    <n v="24"/>
    <n v="56"/>
    <n v="49"/>
    <n v="43"/>
    <n v="22"/>
    <n v="118"/>
    <n v="111"/>
    <n v="100"/>
    <n v="0"/>
    <n v="1"/>
    <n v="0"/>
    <n v="0"/>
    <n v="148"/>
    <n v="329"/>
    <n v="1"/>
    <n v="1"/>
  </r>
  <r>
    <x v="89"/>
    <x v="3"/>
    <n v="22"/>
    <n v="42"/>
    <n v="18"/>
    <n v="39"/>
    <n v="15"/>
    <n v="0"/>
    <n v="1"/>
    <n v="0"/>
    <n v="0"/>
    <n v="1"/>
    <n v="0"/>
    <n v="0"/>
    <n v="99"/>
    <n v="1"/>
    <n v="1"/>
    <n v="1"/>
  </r>
  <r>
    <x v="90"/>
    <x v="0"/>
    <n v="16"/>
    <n v="3"/>
    <n v="3"/>
    <n v="4"/>
    <n v="2"/>
    <n v="0"/>
    <n v="0"/>
    <n v="0"/>
    <n v="1"/>
    <n v="1"/>
    <n v="1"/>
    <n v="10"/>
    <n v="10"/>
    <n v="0"/>
    <n v="1"/>
    <n v="1"/>
  </r>
  <r>
    <x v="91"/>
    <x v="2"/>
    <n v="16"/>
    <n v="1"/>
    <n v="0"/>
    <n v="2"/>
    <n v="0"/>
    <n v="0"/>
    <n v="0"/>
    <n v="0"/>
    <n v="1"/>
    <n v="1"/>
    <n v="0"/>
    <n v="0"/>
    <n v="3"/>
    <n v="0"/>
    <n v="1"/>
    <n v="0"/>
  </r>
  <r>
    <x v="92"/>
    <x v="2"/>
    <n v="11"/>
    <n v="0"/>
    <n v="1"/>
    <n v="0"/>
    <n v="1"/>
    <n v="0"/>
    <n v="0"/>
    <n v="0"/>
    <n v="1"/>
    <n v="1"/>
    <n v="1"/>
    <n v="1"/>
    <n v="1"/>
    <n v="0"/>
    <n v="1"/>
    <n v="1"/>
  </r>
  <r>
    <x v="93"/>
    <x v="2"/>
    <n v="17"/>
    <n v="1"/>
    <n v="3"/>
    <n v="0"/>
    <n v="2"/>
    <n v="0"/>
    <n v="0"/>
    <n v="0"/>
    <n v="1"/>
    <n v="1"/>
    <n v="1"/>
    <n v="4"/>
    <n v="4"/>
    <n v="0"/>
    <n v="1"/>
    <n v="1"/>
  </r>
  <r>
    <x v="94"/>
    <x v="4"/>
    <n v="20"/>
    <n v="64"/>
    <n v="82"/>
    <n v="125"/>
    <n v="22"/>
    <n v="6"/>
    <n v="7"/>
    <n v="7"/>
    <n v="0"/>
    <n v="1"/>
    <n v="0"/>
    <n v="0"/>
    <n v="271"/>
    <n v="20"/>
    <n v="1"/>
    <n v="1"/>
  </r>
  <r>
    <x v="95"/>
    <x v="5"/>
    <n v="17"/>
    <n v="0"/>
    <n v="2"/>
    <n v="6"/>
    <n v="6"/>
    <n v="0"/>
    <n v="0"/>
    <n v="0"/>
    <n v="1"/>
    <n v="1"/>
    <n v="1"/>
    <n v="8"/>
    <n v="8"/>
    <n v="0"/>
    <n v="1"/>
    <n v="1"/>
  </r>
  <r>
    <x v="96"/>
    <x v="4"/>
    <n v="23"/>
    <n v="4"/>
    <n v="8"/>
    <n v="11"/>
    <n v="7"/>
    <n v="0"/>
    <n v="0"/>
    <n v="0"/>
    <n v="1"/>
    <n v="1"/>
    <n v="1"/>
    <n v="23"/>
    <n v="23"/>
    <n v="0"/>
    <n v="1"/>
    <n v="1"/>
  </r>
  <r>
    <x v="97"/>
    <x v="1"/>
    <n v="18"/>
    <n v="23"/>
    <n v="26"/>
    <n v="27"/>
    <n v="6"/>
    <n v="0"/>
    <n v="0"/>
    <n v="0"/>
    <n v="1"/>
    <n v="1"/>
    <n v="1"/>
    <n v="76"/>
    <n v="76"/>
    <n v="0"/>
    <n v="1"/>
    <n v="1"/>
  </r>
  <r>
    <x v="98"/>
    <x v="4"/>
    <n v="5"/>
    <n v="133"/>
    <n v="122"/>
    <n v="142"/>
    <n v="6"/>
    <n v="49"/>
    <n v="40"/>
    <n v="35"/>
    <n v="0"/>
    <n v="1"/>
    <n v="0"/>
    <n v="0"/>
    <n v="397"/>
    <n v="124"/>
    <n v="1"/>
    <n v="1"/>
  </r>
  <r>
    <x v="99"/>
    <x v="4"/>
    <n v="3"/>
    <n v="1"/>
    <n v="4"/>
    <n v="3"/>
    <n v="0"/>
    <n v="0"/>
    <n v="0"/>
    <n v="0"/>
    <n v="1"/>
    <n v="1"/>
    <n v="0"/>
    <n v="0"/>
    <n v="8"/>
    <n v="0"/>
    <n v="1"/>
    <n v="0"/>
  </r>
  <r>
    <x v="100"/>
    <x v="4"/>
    <n v="20"/>
    <n v="88"/>
    <n v="94"/>
    <n v="119"/>
    <n v="20"/>
    <n v="0"/>
    <n v="0"/>
    <n v="1"/>
    <n v="0"/>
    <n v="1"/>
    <n v="0"/>
    <n v="0"/>
    <n v="301"/>
    <n v="1"/>
    <n v="1"/>
    <n v="1"/>
  </r>
  <r>
    <x v="101"/>
    <x v="1"/>
    <n v="13"/>
    <n v="0"/>
    <n v="1"/>
    <n v="0"/>
    <n v="5"/>
    <n v="0"/>
    <n v="0"/>
    <n v="0"/>
    <n v="1"/>
    <n v="1"/>
    <n v="1"/>
    <n v="1"/>
    <n v="1"/>
    <n v="0"/>
    <n v="1"/>
    <n v="1"/>
  </r>
  <r>
    <x v="102"/>
    <x v="4"/>
    <n v="3"/>
    <n v="1"/>
    <n v="2"/>
    <n v="4"/>
    <n v="2"/>
    <n v="0"/>
    <n v="0"/>
    <n v="0"/>
    <n v="1"/>
    <n v="1"/>
    <n v="1"/>
    <n v="7"/>
    <n v="7"/>
    <n v="0"/>
    <n v="1"/>
    <n v="1"/>
  </r>
  <r>
    <x v="103"/>
    <x v="4"/>
    <n v="1"/>
    <n v="0"/>
    <n v="2"/>
    <n v="0"/>
    <n v="1"/>
    <n v="0"/>
    <n v="0"/>
    <n v="0"/>
    <n v="1"/>
    <n v="1"/>
    <n v="1"/>
    <n v="2"/>
    <n v="2"/>
    <n v="0"/>
    <n v="1"/>
    <n v="1"/>
  </r>
  <r>
    <x v="104"/>
    <x v="0"/>
    <n v="15"/>
    <n v="0"/>
    <n v="2"/>
    <n v="2"/>
    <n v="0"/>
    <n v="0"/>
    <n v="0"/>
    <n v="0"/>
    <n v="1"/>
    <n v="1"/>
    <n v="0"/>
    <n v="0"/>
    <n v="4"/>
    <n v="0"/>
    <n v="1"/>
    <n v="0"/>
  </r>
  <r>
    <x v="105"/>
    <x v="4"/>
    <n v="5"/>
    <n v="7"/>
    <n v="9"/>
    <n v="8"/>
    <n v="6"/>
    <n v="2"/>
    <n v="2"/>
    <n v="1"/>
    <n v="0"/>
    <n v="1"/>
    <n v="0"/>
    <n v="0"/>
    <n v="24"/>
    <n v="5"/>
    <n v="1"/>
    <n v="1"/>
  </r>
  <r>
    <x v="106"/>
    <x v="4"/>
    <n v="6"/>
    <n v="4"/>
    <n v="6"/>
    <n v="9"/>
    <n v="7"/>
    <n v="2"/>
    <n v="4"/>
    <n v="9"/>
    <n v="0"/>
    <n v="1"/>
    <n v="0"/>
    <n v="0"/>
    <n v="19"/>
    <n v="15"/>
    <n v="1"/>
    <n v="1"/>
  </r>
  <r>
    <x v="107"/>
    <x v="0"/>
    <n v="16"/>
    <n v="0"/>
    <n v="2"/>
    <n v="0"/>
    <n v="0"/>
    <n v="0"/>
    <n v="0"/>
    <n v="0"/>
    <n v="1"/>
    <n v="1"/>
    <n v="0"/>
    <n v="0"/>
    <n v="2"/>
    <n v="0"/>
    <n v="1"/>
    <n v="0"/>
  </r>
  <r>
    <x v="108"/>
    <x v="5"/>
    <n v="26"/>
    <n v="976"/>
    <n v="758"/>
    <n v="666"/>
    <n v="22"/>
    <n v="96"/>
    <n v="102"/>
    <n v="83"/>
    <n v="0"/>
    <n v="1"/>
    <n v="0"/>
    <n v="0"/>
    <n v="2400"/>
    <n v="281"/>
    <n v="1"/>
    <n v="1"/>
  </r>
  <r>
    <x v="109"/>
    <x v="1"/>
    <n v="11"/>
    <n v="0"/>
    <n v="1"/>
    <n v="0"/>
    <n v="0"/>
    <n v="0"/>
    <n v="0"/>
    <n v="0"/>
    <n v="1"/>
    <n v="1"/>
    <n v="0"/>
    <n v="0"/>
    <n v="1"/>
    <n v="0"/>
    <n v="1"/>
    <n v="0"/>
  </r>
  <r>
    <x v="110"/>
    <x v="2"/>
    <n v="11"/>
    <n v="1"/>
    <n v="0"/>
    <n v="1"/>
    <n v="0"/>
    <n v="0"/>
    <n v="0"/>
    <n v="0"/>
    <n v="1"/>
    <n v="1"/>
    <n v="0"/>
    <n v="0"/>
    <n v="2"/>
    <n v="0"/>
    <n v="1"/>
    <n v="0"/>
  </r>
  <r>
    <x v="111"/>
    <x v="0"/>
    <n v="12"/>
    <n v="1"/>
    <n v="1"/>
    <n v="1"/>
    <n v="0"/>
    <n v="0"/>
    <n v="0"/>
    <n v="0"/>
    <n v="1"/>
    <n v="1"/>
    <n v="0"/>
    <n v="0"/>
    <n v="3"/>
    <n v="0"/>
    <n v="1"/>
    <n v="0"/>
  </r>
  <r>
    <x v="112"/>
    <x v="4"/>
    <n v="27"/>
    <n v="47"/>
    <n v="73"/>
    <n v="65"/>
    <n v="22"/>
    <n v="50"/>
    <n v="40"/>
    <n v="48"/>
    <n v="0"/>
    <n v="1"/>
    <n v="0"/>
    <n v="0"/>
    <n v="185"/>
    <n v="138"/>
    <n v="1"/>
    <n v="1"/>
  </r>
  <r>
    <x v="113"/>
    <x v="4"/>
    <n v="26"/>
    <n v="143"/>
    <n v="164"/>
    <n v="176"/>
    <n v="22"/>
    <n v="50"/>
    <n v="40"/>
    <n v="54"/>
    <n v="0"/>
    <n v="1"/>
    <n v="0"/>
    <n v="0"/>
    <n v="483"/>
    <n v="144"/>
    <n v="1"/>
    <n v="1"/>
  </r>
  <r>
    <x v="114"/>
    <x v="0"/>
    <n v="5"/>
    <n v="0"/>
    <n v="1"/>
    <n v="2"/>
    <n v="4"/>
    <n v="0"/>
    <n v="0"/>
    <n v="0"/>
    <n v="1"/>
    <n v="1"/>
    <n v="1"/>
    <n v="3"/>
    <n v="3"/>
    <n v="0"/>
    <n v="1"/>
    <n v="1"/>
  </r>
  <r>
    <x v="115"/>
    <x v="0"/>
    <n v="15"/>
    <n v="7"/>
    <n v="6"/>
    <n v="11"/>
    <n v="3"/>
    <n v="0"/>
    <n v="0"/>
    <n v="0"/>
    <n v="1"/>
    <n v="1"/>
    <n v="1"/>
    <n v="24"/>
    <n v="24"/>
    <n v="0"/>
    <n v="1"/>
    <n v="1"/>
  </r>
  <r>
    <x v="116"/>
    <x v="1"/>
    <n v="12"/>
    <n v="0"/>
    <n v="2"/>
    <n v="0"/>
    <n v="0"/>
    <n v="0"/>
    <n v="0"/>
    <n v="0"/>
    <n v="1"/>
    <n v="1"/>
    <n v="0"/>
    <n v="0"/>
    <n v="2"/>
    <n v="0"/>
    <n v="1"/>
    <n v="0"/>
  </r>
  <r>
    <x v="117"/>
    <x v="1"/>
    <n v="9"/>
    <n v="0"/>
    <n v="0"/>
    <n v="1"/>
    <n v="1"/>
    <n v="0"/>
    <n v="0"/>
    <n v="0"/>
    <n v="1"/>
    <n v="1"/>
    <n v="1"/>
    <n v="1"/>
    <n v="1"/>
    <n v="0"/>
    <n v="1"/>
    <n v="1"/>
  </r>
  <r>
    <x v="118"/>
    <x v="3"/>
    <n v="8"/>
    <n v="0"/>
    <n v="1"/>
    <n v="0"/>
    <n v="1"/>
    <n v="0"/>
    <n v="0"/>
    <n v="0"/>
    <n v="1"/>
    <n v="1"/>
    <n v="1"/>
    <n v="1"/>
    <n v="1"/>
    <n v="0"/>
    <n v="1"/>
    <n v="1"/>
  </r>
  <r>
    <x v="119"/>
    <x v="5"/>
    <n v="16"/>
    <n v="2"/>
    <n v="5"/>
    <n v="11"/>
    <n v="3"/>
    <n v="0"/>
    <n v="0"/>
    <n v="0"/>
    <n v="1"/>
    <n v="1"/>
    <n v="1"/>
    <n v="18"/>
    <n v="18"/>
    <n v="0"/>
    <n v="1"/>
    <n v="1"/>
  </r>
  <r>
    <x v="120"/>
    <x v="1"/>
    <n v="13"/>
    <n v="3"/>
    <n v="3"/>
    <n v="4"/>
    <n v="0"/>
    <n v="0"/>
    <n v="0"/>
    <n v="0"/>
    <n v="1"/>
    <n v="1"/>
    <n v="0"/>
    <n v="0"/>
    <n v="10"/>
    <n v="0"/>
    <n v="1"/>
    <n v="0"/>
  </r>
  <r>
    <x v="121"/>
    <x v="0"/>
    <n v="21"/>
    <n v="39"/>
    <n v="25"/>
    <n v="24"/>
    <n v="16"/>
    <n v="0"/>
    <n v="0"/>
    <n v="0"/>
    <n v="1"/>
    <n v="1"/>
    <n v="1"/>
    <n v="88"/>
    <n v="88"/>
    <n v="0"/>
    <n v="1"/>
    <n v="1"/>
  </r>
  <r>
    <x v="122"/>
    <x v="1"/>
    <n v="14"/>
    <n v="2"/>
    <n v="3"/>
    <n v="2"/>
    <n v="0"/>
    <n v="0"/>
    <n v="0"/>
    <n v="0"/>
    <n v="1"/>
    <n v="1"/>
    <n v="0"/>
    <n v="0"/>
    <n v="7"/>
    <n v="0"/>
    <n v="1"/>
    <n v="0"/>
  </r>
  <r>
    <x v="123"/>
    <x v="4"/>
    <n v="5"/>
    <n v="33"/>
    <n v="27"/>
    <n v="55"/>
    <n v="6"/>
    <n v="2"/>
    <n v="1"/>
    <n v="4"/>
    <n v="0"/>
    <n v="1"/>
    <n v="0"/>
    <n v="0"/>
    <n v="115"/>
    <n v="7"/>
    <n v="1"/>
    <n v="1"/>
  </r>
  <r>
    <x v="124"/>
    <x v="2"/>
    <n v="20"/>
    <n v="2"/>
    <n v="2"/>
    <n v="6"/>
    <n v="1"/>
    <n v="0"/>
    <n v="0"/>
    <n v="0"/>
    <n v="1"/>
    <n v="1"/>
    <n v="1"/>
    <n v="10"/>
    <n v="10"/>
    <n v="0"/>
    <n v="1"/>
    <n v="1"/>
  </r>
  <r>
    <x v="125"/>
    <x v="0"/>
    <n v="5"/>
    <n v="5"/>
    <n v="5"/>
    <n v="10"/>
    <n v="6"/>
    <n v="1"/>
    <n v="0"/>
    <n v="0"/>
    <n v="0"/>
    <n v="1"/>
    <n v="0"/>
    <n v="0"/>
    <n v="20"/>
    <n v="1"/>
    <n v="1"/>
    <n v="1"/>
  </r>
  <r>
    <x v="126"/>
    <x v="2"/>
    <n v="17"/>
    <n v="2"/>
    <n v="2"/>
    <n v="8"/>
    <n v="4"/>
    <n v="0"/>
    <n v="0"/>
    <n v="0"/>
    <n v="1"/>
    <n v="1"/>
    <n v="1"/>
    <n v="12"/>
    <n v="12"/>
    <n v="0"/>
    <n v="1"/>
    <n v="1"/>
  </r>
  <r>
    <x v="127"/>
    <x v="4"/>
    <n v="25"/>
    <n v="167"/>
    <n v="144"/>
    <n v="165"/>
    <n v="22"/>
    <n v="0"/>
    <n v="2"/>
    <n v="4"/>
    <n v="0"/>
    <n v="1"/>
    <n v="0"/>
    <n v="0"/>
    <n v="476"/>
    <n v="6"/>
    <n v="1"/>
    <n v="1"/>
  </r>
  <r>
    <x v="128"/>
    <x v="4"/>
    <n v="27"/>
    <n v="236"/>
    <n v="272"/>
    <n v="272"/>
    <n v="22"/>
    <n v="10"/>
    <n v="4"/>
    <n v="12"/>
    <n v="0"/>
    <n v="1"/>
    <n v="0"/>
    <n v="0"/>
    <n v="780"/>
    <n v="26"/>
    <n v="1"/>
    <n v="1"/>
  </r>
  <r>
    <x v="129"/>
    <x v="0"/>
    <n v="14"/>
    <n v="0"/>
    <n v="2"/>
    <n v="0"/>
    <n v="0"/>
    <n v="0"/>
    <n v="0"/>
    <n v="0"/>
    <n v="1"/>
    <n v="1"/>
    <n v="0"/>
    <n v="0"/>
    <n v="2"/>
    <n v="0"/>
    <n v="1"/>
    <n v="0"/>
  </r>
  <r>
    <x v="130"/>
    <x v="4"/>
    <n v="26"/>
    <n v="198"/>
    <n v="166"/>
    <n v="185"/>
    <n v="22"/>
    <n v="37"/>
    <n v="34"/>
    <n v="43"/>
    <n v="0"/>
    <n v="1"/>
    <n v="0"/>
    <n v="0"/>
    <n v="549"/>
    <n v="114"/>
    <n v="1"/>
    <n v="1"/>
  </r>
  <r>
    <x v="131"/>
    <x v="4"/>
    <n v="1"/>
    <n v="45"/>
    <n v="38"/>
    <n v="29"/>
    <n v="1"/>
    <n v="9"/>
    <n v="6"/>
    <n v="8"/>
    <n v="0"/>
    <n v="1"/>
    <n v="0"/>
    <n v="0"/>
    <n v="112"/>
    <n v="23"/>
    <n v="1"/>
    <n v="1"/>
  </r>
  <r>
    <x v="132"/>
    <x v="1"/>
    <n v="12"/>
    <n v="0"/>
    <n v="1"/>
    <n v="0"/>
    <n v="0"/>
    <n v="0"/>
    <n v="0"/>
    <n v="0"/>
    <n v="1"/>
    <n v="1"/>
    <n v="0"/>
    <n v="0"/>
    <n v="1"/>
    <n v="0"/>
    <n v="1"/>
    <n v="0"/>
  </r>
  <r>
    <x v="133"/>
    <x v="5"/>
    <n v="11"/>
    <n v="0"/>
    <n v="1"/>
    <n v="0"/>
    <n v="7"/>
    <n v="0"/>
    <n v="0"/>
    <n v="0"/>
    <n v="1"/>
    <n v="1"/>
    <n v="1"/>
    <n v="1"/>
    <n v="1"/>
    <n v="0"/>
    <n v="1"/>
    <n v="1"/>
  </r>
  <r>
    <x v="134"/>
    <x v="1"/>
    <n v="12"/>
    <n v="0"/>
    <n v="1"/>
    <n v="1"/>
    <n v="0"/>
    <n v="0"/>
    <n v="0"/>
    <n v="0"/>
    <n v="1"/>
    <n v="1"/>
    <n v="0"/>
    <n v="0"/>
    <n v="2"/>
    <n v="0"/>
    <n v="1"/>
    <n v="0"/>
  </r>
  <r>
    <x v="135"/>
    <x v="1"/>
    <n v="12"/>
    <n v="3"/>
    <n v="4"/>
    <n v="1"/>
    <n v="1"/>
    <n v="0"/>
    <n v="0"/>
    <n v="0"/>
    <n v="1"/>
    <n v="1"/>
    <n v="1"/>
    <n v="8"/>
    <n v="8"/>
    <n v="0"/>
    <n v="1"/>
    <n v="1"/>
  </r>
  <r>
    <x v="136"/>
    <x v="0"/>
    <n v="8"/>
    <n v="1"/>
    <n v="0"/>
    <n v="0"/>
    <n v="0"/>
    <n v="0"/>
    <n v="0"/>
    <n v="0"/>
    <n v="1"/>
    <n v="1"/>
    <n v="0"/>
    <n v="0"/>
    <n v="1"/>
    <n v="0"/>
    <n v="1"/>
    <n v="0"/>
  </r>
  <r>
    <x v="137"/>
    <x v="4"/>
    <n v="9"/>
    <n v="395"/>
    <n v="319"/>
    <n v="296"/>
    <n v="9"/>
    <n v="78"/>
    <n v="57"/>
    <n v="59"/>
    <n v="0"/>
    <n v="1"/>
    <n v="0"/>
    <n v="0"/>
    <n v="1010"/>
    <n v="194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n v="5"/>
    <n v="1"/>
    <n v="0"/>
    <n v="0"/>
    <n v="0"/>
    <n v="0"/>
    <n v="0"/>
    <n v="0"/>
    <n v="1"/>
    <n v="1"/>
    <n v="0"/>
    <n v="0"/>
    <n v="1"/>
    <n v="0"/>
    <n v="1"/>
    <n v="0"/>
    <n v="1"/>
    <x v="0"/>
    <n v="1"/>
  </r>
  <r>
    <x v="1"/>
    <x v="0"/>
    <n v="13"/>
    <n v="3"/>
    <n v="1"/>
    <n v="1"/>
    <n v="1"/>
    <n v="0"/>
    <n v="0"/>
    <n v="0"/>
    <n v="1"/>
    <n v="1"/>
    <n v="1"/>
    <n v="5"/>
    <n v="5"/>
    <n v="0"/>
    <n v="1"/>
    <n v="1"/>
    <n v="1"/>
    <x v="1"/>
    <n v="5"/>
  </r>
  <r>
    <x v="2"/>
    <x v="1"/>
    <n v="8"/>
    <n v="1"/>
    <n v="0"/>
    <n v="0"/>
    <n v="0"/>
    <n v="0"/>
    <n v="0"/>
    <n v="0"/>
    <n v="1"/>
    <n v="1"/>
    <n v="0"/>
    <n v="0"/>
    <n v="1"/>
    <n v="0"/>
    <n v="1"/>
    <n v="0"/>
    <n v="1"/>
    <x v="0"/>
    <n v="1"/>
  </r>
  <r>
    <x v="3"/>
    <x v="1"/>
    <n v="13"/>
    <n v="0"/>
    <n v="0"/>
    <n v="2"/>
    <n v="0"/>
    <n v="0"/>
    <n v="0"/>
    <n v="0"/>
    <n v="1"/>
    <n v="1"/>
    <n v="0"/>
    <n v="0"/>
    <n v="2"/>
    <n v="0"/>
    <n v="1"/>
    <n v="0"/>
    <n v="0"/>
    <x v="2"/>
    <n v="2"/>
  </r>
  <r>
    <x v="4"/>
    <x v="0"/>
    <n v="12"/>
    <n v="5"/>
    <n v="2"/>
    <n v="8"/>
    <n v="3"/>
    <n v="0"/>
    <n v="0"/>
    <n v="0"/>
    <n v="1"/>
    <n v="1"/>
    <n v="1"/>
    <n v="15"/>
    <n v="15"/>
    <n v="0"/>
    <n v="1"/>
    <n v="1"/>
    <n v="0"/>
    <x v="3"/>
    <n v="15"/>
  </r>
  <r>
    <x v="5"/>
    <x v="2"/>
    <n v="13"/>
    <n v="0"/>
    <n v="1"/>
    <n v="0"/>
    <n v="2"/>
    <n v="0"/>
    <n v="0"/>
    <n v="0"/>
    <n v="1"/>
    <n v="1"/>
    <n v="1"/>
    <n v="1"/>
    <n v="1"/>
    <n v="0"/>
    <n v="1"/>
    <n v="1"/>
    <n v="0"/>
    <x v="0"/>
    <n v="1"/>
  </r>
  <r>
    <x v="6"/>
    <x v="1"/>
    <n v="10"/>
    <n v="0"/>
    <n v="1"/>
    <n v="2"/>
    <n v="0"/>
    <n v="0"/>
    <n v="0"/>
    <n v="0"/>
    <n v="1"/>
    <n v="1"/>
    <n v="0"/>
    <n v="0"/>
    <n v="3"/>
    <n v="0"/>
    <n v="1"/>
    <n v="0"/>
    <n v="0"/>
    <x v="4"/>
    <n v="3"/>
  </r>
  <r>
    <x v="7"/>
    <x v="2"/>
    <n v="23"/>
    <n v="18"/>
    <n v="24"/>
    <n v="28"/>
    <n v="18"/>
    <n v="0"/>
    <n v="0"/>
    <n v="0"/>
    <n v="1"/>
    <n v="1"/>
    <n v="1"/>
    <n v="70"/>
    <n v="70"/>
    <n v="0"/>
    <n v="1"/>
    <n v="1"/>
    <n v="0"/>
    <x v="5"/>
    <n v="70"/>
  </r>
  <r>
    <x v="8"/>
    <x v="1"/>
    <n v="5"/>
    <n v="1"/>
    <n v="2"/>
    <n v="9"/>
    <n v="6"/>
    <n v="0"/>
    <n v="0"/>
    <n v="0"/>
    <n v="1"/>
    <n v="1"/>
    <n v="1"/>
    <n v="12"/>
    <n v="12"/>
    <n v="0"/>
    <n v="1"/>
    <n v="1"/>
    <n v="0"/>
    <x v="6"/>
    <n v="12"/>
  </r>
  <r>
    <x v="9"/>
    <x v="3"/>
    <n v="25"/>
    <n v="138"/>
    <n v="153"/>
    <n v="177"/>
    <n v="18"/>
    <n v="5"/>
    <n v="3"/>
    <n v="4"/>
    <n v="0"/>
    <n v="1"/>
    <n v="0"/>
    <n v="0"/>
    <n v="468"/>
    <n v="12"/>
    <n v="1"/>
    <n v="1"/>
    <n v="0"/>
    <x v="7"/>
    <n v="480"/>
  </r>
  <r>
    <x v="10"/>
    <x v="4"/>
    <n v="26"/>
    <n v="18"/>
    <n v="33"/>
    <n v="35"/>
    <n v="22"/>
    <n v="59"/>
    <n v="78"/>
    <n v="81"/>
    <n v="0"/>
    <n v="1"/>
    <n v="0"/>
    <n v="0"/>
    <n v="86"/>
    <n v="218"/>
    <n v="1"/>
    <n v="1"/>
    <n v="0"/>
    <x v="8"/>
    <n v="304"/>
  </r>
  <r>
    <x v="11"/>
    <x v="1"/>
    <n v="5"/>
    <n v="6"/>
    <n v="5"/>
    <n v="15"/>
    <n v="5"/>
    <n v="0"/>
    <n v="0"/>
    <n v="0"/>
    <n v="1"/>
    <n v="1"/>
    <n v="1"/>
    <n v="26"/>
    <n v="26"/>
    <n v="0"/>
    <n v="1"/>
    <n v="1"/>
    <n v="0"/>
    <x v="9"/>
    <n v="26"/>
  </r>
  <r>
    <x v="12"/>
    <x v="5"/>
    <n v="15"/>
    <n v="5"/>
    <n v="2"/>
    <n v="5"/>
    <n v="0"/>
    <n v="0"/>
    <n v="0"/>
    <n v="0"/>
    <n v="1"/>
    <n v="1"/>
    <n v="0"/>
    <n v="0"/>
    <n v="12"/>
    <n v="0"/>
    <n v="1"/>
    <n v="0"/>
    <n v="0"/>
    <x v="6"/>
    <n v="12"/>
  </r>
  <r>
    <x v="13"/>
    <x v="1"/>
    <n v="8"/>
    <n v="0"/>
    <n v="0"/>
    <n v="1"/>
    <n v="0"/>
    <n v="0"/>
    <n v="0"/>
    <n v="0"/>
    <n v="1"/>
    <n v="1"/>
    <n v="0"/>
    <n v="0"/>
    <n v="1"/>
    <n v="0"/>
    <n v="1"/>
    <n v="0"/>
    <n v="0"/>
    <x v="0"/>
    <n v="1"/>
  </r>
  <r>
    <x v="14"/>
    <x v="5"/>
    <n v="11"/>
    <n v="0"/>
    <n v="0"/>
    <n v="1"/>
    <n v="0"/>
    <n v="0"/>
    <n v="0"/>
    <n v="0"/>
    <n v="1"/>
    <n v="1"/>
    <n v="0"/>
    <n v="0"/>
    <n v="1"/>
    <n v="0"/>
    <n v="1"/>
    <n v="0"/>
    <n v="0"/>
    <x v="0"/>
    <n v="1"/>
  </r>
  <r>
    <x v="15"/>
    <x v="4"/>
    <n v="25"/>
    <n v="37"/>
    <n v="52"/>
    <n v="53"/>
    <n v="20"/>
    <n v="1"/>
    <n v="1"/>
    <n v="3"/>
    <n v="0"/>
    <n v="1"/>
    <n v="0"/>
    <n v="0"/>
    <n v="142"/>
    <n v="5"/>
    <n v="1"/>
    <n v="1"/>
    <n v="0"/>
    <x v="10"/>
    <n v="147"/>
  </r>
  <r>
    <x v="16"/>
    <x v="5"/>
    <n v="17"/>
    <n v="0"/>
    <n v="0"/>
    <n v="1"/>
    <n v="7"/>
    <n v="0"/>
    <n v="0"/>
    <n v="0"/>
    <n v="1"/>
    <n v="1"/>
    <n v="1"/>
    <n v="1"/>
    <n v="1"/>
    <n v="0"/>
    <n v="1"/>
    <n v="1"/>
    <n v="0"/>
    <x v="0"/>
    <n v="1"/>
  </r>
  <r>
    <x v="17"/>
    <x v="4"/>
    <n v="5"/>
    <n v="12"/>
    <n v="24"/>
    <n v="40"/>
    <n v="6"/>
    <n v="6"/>
    <n v="4"/>
    <n v="5"/>
    <n v="0"/>
    <n v="1"/>
    <n v="0"/>
    <n v="0"/>
    <n v="76"/>
    <n v="15"/>
    <n v="1"/>
    <n v="1"/>
    <n v="0"/>
    <x v="11"/>
    <n v="91"/>
  </r>
  <r>
    <x v="18"/>
    <x v="1"/>
    <n v="9"/>
    <n v="0"/>
    <n v="1"/>
    <n v="0"/>
    <n v="0"/>
    <n v="0"/>
    <n v="0"/>
    <n v="0"/>
    <n v="1"/>
    <n v="1"/>
    <n v="0"/>
    <n v="0"/>
    <n v="1"/>
    <n v="0"/>
    <n v="1"/>
    <n v="0"/>
    <n v="0"/>
    <x v="0"/>
    <n v="1"/>
  </r>
  <r>
    <x v="19"/>
    <x v="2"/>
    <n v="21"/>
    <n v="23"/>
    <n v="30"/>
    <n v="55"/>
    <n v="7"/>
    <n v="0"/>
    <n v="0"/>
    <n v="0"/>
    <n v="1"/>
    <n v="1"/>
    <n v="1"/>
    <n v="108"/>
    <n v="108"/>
    <n v="0"/>
    <n v="1"/>
    <n v="1"/>
    <n v="0"/>
    <x v="12"/>
    <n v="108"/>
  </r>
  <r>
    <x v="20"/>
    <x v="4"/>
    <n v="19"/>
    <n v="51"/>
    <n v="85"/>
    <n v="78"/>
    <n v="19"/>
    <n v="1"/>
    <n v="2"/>
    <n v="3"/>
    <n v="0"/>
    <n v="1"/>
    <n v="0"/>
    <n v="0"/>
    <n v="214"/>
    <n v="6"/>
    <n v="1"/>
    <n v="1"/>
    <n v="0"/>
    <x v="13"/>
    <n v="220"/>
  </r>
  <r>
    <x v="21"/>
    <x v="2"/>
    <n v="22"/>
    <n v="2"/>
    <n v="7"/>
    <n v="4"/>
    <n v="16"/>
    <n v="0"/>
    <n v="0"/>
    <n v="0"/>
    <n v="1"/>
    <n v="1"/>
    <n v="1"/>
    <n v="13"/>
    <n v="13"/>
    <n v="0"/>
    <n v="1"/>
    <n v="1"/>
    <n v="0"/>
    <x v="14"/>
    <n v="13"/>
  </r>
  <r>
    <x v="22"/>
    <x v="1"/>
    <n v="9"/>
    <n v="201"/>
    <n v="144"/>
    <n v="128"/>
    <n v="10"/>
    <n v="12"/>
    <n v="22"/>
    <n v="19"/>
    <n v="0"/>
    <n v="1"/>
    <n v="0"/>
    <n v="0"/>
    <n v="473"/>
    <n v="53"/>
    <n v="1"/>
    <n v="1"/>
    <n v="0"/>
    <x v="15"/>
    <n v="526"/>
  </r>
  <r>
    <x v="23"/>
    <x v="4"/>
    <n v="6"/>
    <n v="6"/>
    <n v="7"/>
    <n v="10"/>
    <n v="7"/>
    <n v="4"/>
    <n v="6"/>
    <n v="1"/>
    <n v="0"/>
    <n v="1"/>
    <n v="0"/>
    <n v="0"/>
    <n v="23"/>
    <n v="11"/>
    <n v="1"/>
    <n v="1"/>
    <n v="0"/>
    <x v="16"/>
    <n v="34"/>
  </r>
  <r>
    <x v="24"/>
    <x v="4"/>
    <n v="9"/>
    <n v="0"/>
    <n v="1"/>
    <n v="0"/>
    <n v="10"/>
    <n v="0"/>
    <n v="0"/>
    <n v="0"/>
    <n v="1"/>
    <n v="1"/>
    <n v="1"/>
    <n v="1"/>
    <n v="1"/>
    <n v="0"/>
    <n v="1"/>
    <n v="1"/>
    <n v="0"/>
    <x v="0"/>
    <n v="1"/>
  </r>
  <r>
    <x v="25"/>
    <x v="4"/>
    <n v="2"/>
    <n v="0"/>
    <n v="1"/>
    <n v="0"/>
    <n v="2"/>
    <n v="0"/>
    <n v="0"/>
    <n v="0"/>
    <n v="1"/>
    <n v="1"/>
    <n v="1"/>
    <n v="1"/>
    <n v="1"/>
    <n v="0"/>
    <n v="1"/>
    <n v="1"/>
    <n v="0"/>
    <x v="0"/>
    <n v="1"/>
  </r>
  <r>
    <x v="26"/>
    <x v="4"/>
    <n v="16"/>
    <n v="49"/>
    <n v="49"/>
    <n v="45"/>
    <n v="16"/>
    <n v="2"/>
    <n v="8"/>
    <n v="15"/>
    <n v="0"/>
    <n v="1"/>
    <n v="0"/>
    <n v="0"/>
    <n v="143"/>
    <n v="25"/>
    <n v="1"/>
    <n v="1"/>
    <n v="0"/>
    <x v="17"/>
    <n v="168"/>
  </r>
  <r>
    <x v="27"/>
    <x v="4"/>
    <n v="5"/>
    <n v="14"/>
    <n v="15"/>
    <n v="15"/>
    <n v="6"/>
    <n v="7"/>
    <n v="9"/>
    <n v="8"/>
    <n v="0"/>
    <n v="1"/>
    <n v="0"/>
    <n v="0"/>
    <n v="44"/>
    <n v="24"/>
    <n v="1"/>
    <n v="1"/>
    <n v="0"/>
    <x v="18"/>
    <n v="68"/>
  </r>
  <r>
    <x v="28"/>
    <x v="4"/>
    <n v="26"/>
    <n v="43"/>
    <n v="68"/>
    <n v="68"/>
    <n v="13"/>
    <n v="0"/>
    <n v="1"/>
    <n v="0"/>
    <n v="0"/>
    <n v="1"/>
    <n v="0"/>
    <n v="0"/>
    <n v="179"/>
    <n v="1"/>
    <n v="1"/>
    <n v="1"/>
    <n v="0"/>
    <x v="19"/>
    <n v="180"/>
  </r>
  <r>
    <x v="29"/>
    <x v="5"/>
    <n v="13"/>
    <n v="3"/>
    <n v="2"/>
    <n v="1"/>
    <n v="0"/>
    <n v="0"/>
    <n v="0"/>
    <n v="0"/>
    <n v="1"/>
    <n v="1"/>
    <n v="0"/>
    <n v="0"/>
    <n v="6"/>
    <n v="0"/>
    <n v="1"/>
    <n v="0"/>
    <n v="0"/>
    <x v="20"/>
    <n v="6"/>
  </r>
  <r>
    <x v="30"/>
    <x v="0"/>
    <n v="7"/>
    <n v="0"/>
    <n v="0"/>
    <n v="1"/>
    <n v="0"/>
    <n v="0"/>
    <n v="0"/>
    <n v="0"/>
    <n v="1"/>
    <n v="1"/>
    <n v="0"/>
    <n v="0"/>
    <n v="1"/>
    <n v="0"/>
    <n v="1"/>
    <n v="0"/>
    <n v="0"/>
    <x v="0"/>
    <n v="1"/>
  </r>
  <r>
    <x v="31"/>
    <x v="0"/>
    <n v="21"/>
    <n v="7"/>
    <n v="9"/>
    <n v="10"/>
    <n v="1"/>
    <n v="0"/>
    <n v="0"/>
    <n v="0"/>
    <n v="1"/>
    <n v="1"/>
    <n v="1"/>
    <n v="26"/>
    <n v="26"/>
    <n v="0"/>
    <n v="1"/>
    <n v="1"/>
    <n v="0"/>
    <x v="9"/>
    <n v="26"/>
  </r>
  <r>
    <x v="32"/>
    <x v="2"/>
    <n v="13"/>
    <n v="1"/>
    <n v="1"/>
    <n v="0"/>
    <n v="0"/>
    <n v="0"/>
    <n v="0"/>
    <n v="0"/>
    <n v="1"/>
    <n v="1"/>
    <n v="0"/>
    <n v="0"/>
    <n v="2"/>
    <n v="0"/>
    <n v="1"/>
    <n v="0"/>
    <n v="0"/>
    <x v="2"/>
    <n v="2"/>
  </r>
  <r>
    <x v="33"/>
    <x v="0"/>
    <n v="4"/>
    <n v="0"/>
    <n v="0"/>
    <n v="1"/>
    <n v="0"/>
    <n v="0"/>
    <n v="0"/>
    <n v="0"/>
    <n v="1"/>
    <n v="1"/>
    <n v="0"/>
    <n v="0"/>
    <n v="1"/>
    <n v="0"/>
    <n v="1"/>
    <n v="0"/>
    <n v="0"/>
    <x v="0"/>
    <n v="1"/>
  </r>
  <r>
    <x v="34"/>
    <x v="4"/>
    <n v="11"/>
    <n v="9"/>
    <n v="9"/>
    <n v="15"/>
    <n v="9"/>
    <n v="4"/>
    <n v="2"/>
    <n v="1"/>
    <n v="0"/>
    <n v="1"/>
    <n v="0"/>
    <n v="0"/>
    <n v="33"/>
    <n v="7"/>
    <n v="1"/>
    <n v="1"/>
    <n v="0"/>
    <x v="21"/>
    <n v="40"/>
  </r>
  <r>
    <x v="35"/>
    <x v="0"/>
    <n v="12"/>
    <n v="21"/>
    <n v="7"/>
    <n v="17"/>
    <n v="2"/>
    <n v="0"/>
    <n v="0"/>
    <n v="0"/>
    <n v="1"/>
    <n v="1"/>
    <n v="1"/>
    <n v="45"/>
    <n v="45"/>
    <n v="0"/>
    <n v="1"/>
    <n v="1"/>
    <n v="0"/>
    <x v="22"/>
    <n v="45"/>
  </r>
  <r>
    <x v="36"/>
    <x v="1"/>
    <n v="20"/>
    <n v="0"/>
    <n v="2"/>
    <n v="7"/>
    <n v="4"/>
    <n v="0"/>
    <n v="0"/>
    <n v="0"/>
    <n v="1"/>
    <n v="1"/>
    <n v="1"/>
    <n v="9"/>
    <n v="9"/>
    <n v="0"/>
    <n v="1"/>
    <n v="1"/>
    <n v="0"/>
    <x v="23"/>
    <n v="9"/>
  </r>
  <r>
    <x v="37"/>
    <x v="4"/>
    <n v="24"/>
    <n v="101"/>
    <n v="84"/>
    <n v="117"/>
    <n v="22"/>
    <n v="42"/>
    <n v="62"/>
    <n v="56"/>
    <n v="0"/>
    <n v="1"/>
    <n v="0"/>
    <n v="0"/>
    <n v="302"/>
    <n v="160"/>
    <n v="1"/>
    <n v="1"/>
    <n v="0"/>
    <x v="24"/>
    <n v="462"/>
  </r>
  <r>
    <x v="38"/>
    <x v="4"/>
    <n v="27"/>
    <n v="202"/>
    <n v="223"/>
    <n v="246"/>
    <n v="22"/>
    <n v="31"/>
    <n v="31"/>
    <n v="47"/>
    <n v="0"/>
    <n v="1"/>
    <n v="0"/>
    <n v="0"/>
    <n v="671"/>
    <n v="109"/>
    <n v="1"/>
    <n v="1"/>
    <n v="0"/>
    <x v="25"/>
    <n v="780"/>
  </r>
  <r>
    <x v="39"/>
    <x v="0"/>
    <n v="9"/>
    <n v="0"/>
    <n v="1"/>
    <n v="0"/>
    <n v="0"/>
    <n v="0"/>
    <n v="0"/>
    <n v="0"/>
    <n v="1"/>
    <n v="1"/>
    <n v="0"/>
    <n v="0"/>
    <n v="1"/>
    <n v="0"/>
    <n v="1"/>
    <n v="0"/>
    <n v="0"/>
    <x v="0"/>
    <n v="1"/>
  </r>
  <r>
    <x v="40"/>
    <x v="0"/>
    <n v="13"/>
    <n v="0"/>
    <n v="1"/>
    <n v="3"/>
    <n v="1"/>
    <n v="0"/>
    <n v="0"/>
    <n v="0"/>
    <n v="1"/>
    <n v="1"/>
    <n v="1"/>
    <n v="4"/>
    <n v="4"/>
    <n v="0"/>
    <n v="1"/>
    <n v="1"/>
    <n v="0"/>
    <x v="26"/>
    <n v="4"/>
  </r>
  <r>
    <x v="41"/>
    <x v="4"/>
    <n v="27"/>
    <n v="30"/>
    <n v="42"/>
    <n v="38"/>
    <n v="18"/>
    <n v="0"/>
    <n v="0"/>
    <n v="0"/>
    <n v="1"/>
    <n v="1"/>
    <n v="1"/>
    <n v="110"/>
    <n v="110"/>
    <n v="0"/>
    <n v="1"/>
    <n v="1"/>
    <n v="0"/>
    <x v="27"/>
    <n v="110"/>
  </r>
  <r>
    <x v="42"/>
    <x v="1"/>
    <n v="5"/>
    <n v="6"/>
    <n v="5"/>
    <n v="14"/>
    <n v="6"/>
    <n v="0"/>
    <n v="0"/>
    <n v="0"/>
    <n v="1"/>
    <n v="1"/>
    <n v="1"/>
    <n v="25"/>
    <n v="25"/>
    <n v="0"/>
    <n v="1"/>
    <n v="1"/>
    <n v="0"/>
    <x v="28"/>
    <n v="25"/>
  </r>
  <r>
    <x v="43"/>
    <x v="2"/>
    <n v="16"/>
    <n v="0"/>
    <n v="0"/>
    <n v="1"/>
    <n v="0"/>
    <n v="0"/>
    <n v="0"/>
    <n v="0"/>
    <n v="1"/>
    <n v="1"/>
    <n v="0"/>
    <n v="0"/>
    <n v="1"/>
    <n v="0"/>
    <n v="1"/>
    <n v="0"/>
    <n v="0"/>
    <x v="0"/>
    <n v="1"/>
  </r>
  <r>
    <x v="44"/>
    <x v="5"/>
    <n v="14"/>
    <n v="0"/>
    <n v="1"/>
    <n v="1"/>
    <n v="0"/>
    <n v="0"/>
    <n v="0"/>
    <n v="0"/>
    <n v="1"/>
    <n v="1"/>
    <n v="0"/>
    <n v="0"/>
    <n v="2"/>
    <n v="0"/>
    <n v="1"/>
    <n v="0"/>
    <n v="0"/>
    <x v="2"/>
    <n v="2"/>
  </r>
  <r>
    <x v="45"/>
    <x v="4"/>
    <n v="22"/>
    <n v="37"/>
    <n v="59"/>
    <n v="35"/>
    <n v="19"/>
    <n v="1"/>
    <n v="0"/>
    <n v="1"/>
    <n v="0"/>
    <n v="1"/>
    <n v="0"/>
    <n v="0"/>
    <n v="131"/>
    <n v="2"/>
    <n v="1"/>
    <n v="1"/>
    <n v="0"/>
    <x v="29"/>
    <n v="133"/>
  </r>
  <r>
    <x v="46"/>
    <x v="4"/>
    <n v="25"/>
    <n v="77"/>
    <n v="85"/>
    <n v="104"/>
    <n v="20"/>
    <n v="37"/>
    <n v="38"/>
    <n v="35"/>
    <n v="0"/>
    <n v="1"/>
    <n v="0"/>
    <n v="0"/>
    <n v="266"/>
    <n v="110"/>
    <n v="1"/>
    <n v="1"/>
    <n v="0"/>
    <x v="30"/>
    <n v="376"/>
  </r>
  <r>
    <x v="47"/>
    <x v="1"/>
    <n v="15"/>
    <n v="1"/>
    <n v="1"/>
    <n v="1"/>
    <n v="4"/>
    <n v="0"/>
    <n v="0"/>
    <n v="0"/>
    <n v="1"/>
    <n v="1"/>
    <n v="1"/>
    <n v="3"/>
    <n v="3"/>
    <n v="0"/>
    <n v="1"/>
    <n v="1"/>
    <n v="0"/>
    <x v="4"/>
    <n v="3"/>
  </r>
  <r>
    <x v="48"/>
    <x v="1"/>
    <n v="23"/>
    <n v="9"/>
    <n v="6"/>
    <n v="11"/>
    <n v="9"/>
    <n v="0"/>
    <n v="0"/>
    <n v="0"/>
    <n v="1"/>
    <n v="1"/>
    <n v="1"/>
    <n v="26"/>
    <n v="26"/>
    <n v="0"/>
    <n v="1"/>
    <n v="1"/>
    <n v="0"/>
    <x v="9"/>
    <n v="26"/>
  </r>
  <r>
    <x v="49"/>
    <x v="1"/>
    <n v="14"/>
    <n v="6"/>
    <n v="10"/>
    <n v="11"/>
    <n v="0"/>
    <n v="0"/>
    <n v="0"/>
    <n v="0"/>
    <n v="1"/>
    <n v="1"/>
    <n v="0"/>
    <n v="0"/>
    <n v="27"/>
    <n v="0"/>
    <n v="1"/>
    <n v="0"/>
    <n v="0"/>
    <x v="31"/>
    <n v="27"/>
  </r>
  <r>
    <x v="50"/>
    <x v="1"/>
    <n v="13"/>
    <n v="0"/>
    <n v="0"/>
    <n v="1"/>
    <n v="0"/>
    <n v="0"/>
    <n v="0"/>
    <n v="0"/>
    <n v="1"/>
    <n v="1"/>
    <n v="0"/>
    <n v="0"/>
    <n v="1"/>
    <n v="0"/>
    <n v="1"/>
    <n v="0"/>
    <n v="0"/>
    <x v="0"/>
    <n v="1"/>
  </r>
  <r>
    <x v="51"/>
    <x v="1"/>
    <n v="15"/>
    <n v="15"/>
    <n v="20"/>
    <n v="25"/>
    <n v="10"/>
    <n v="0"/>
    <n v="0"/>
    <n v="0"/>
    <n v="1"/>
    <n v="1"/>
    <n v="1"/>
    <n v="60"/>
    <n v="60"/>
    <n v="0"/>
    <n v="1"/>
    <n v="1"/>
    <n v="0"/>
    <x v="32"/>
    <n v="60"/>
  </r>
  <r>
    <x v="52"/>
    <x v="4"/>
    <n v="20"/>
    <n v="9"/>
    <n v="8"/>
    <n v="11"/>
    <n v="6"/>
    <n v="0"/>
    <n v="0"/>
    <n v="0"/>
    <n v="1"/>
    <n v="1"/>
    <n v="1"/>
    <n v="28"/>
    <n v="28"/>
    <n v="0"/>
    <n v="1"/>
    <n v="1"/>
    <n v="0"/>
    <x v="33"/>
    <n v="28"/>
  </r>
  <r>
    <x v="53"/>
    <x v="4"/>
    <n v="19"/>
    <n v="0"/>
    <n v="2"/>
    <n v="2"/>
    <n v="17"/>
    <n v="0"/>
    <n v="0"/>
    <n v="0"/>
    <n v="1"/>
    <n v="1"/>
    <n v="1"/>
    <n v="4"/>
    <n v="4"/>
    <n v="0"/>
    <n v="1"/>
    <n v="1"/>
    <n v="0"/>
    <x v="26"/>
    <n v="4"/>
  </r>
  <r>
    <x v="54"/>
    <x v="1"/>
    <n v="15"/>
    <n v="1"/>
    <n v="1"/>
    <n v="5"/>
    <n v="6"/>
    <n v="0"/>
    <n v="0"/>
    <n v="0"/>
    <n v="1"/>
    <n v="1"/>
    <n v="1"/>
    <n v="7"/>
    <n v="7"/>
    <n v="0"/>
    <n v="1"/>
    <n v="1"/>
    <n v="0"/>
    <x v="34"/>
    <n v="7"/>
  </r>
  <r>
    <x v="55"/>
    <x v="5"/>
    <n v="16"/>
    <n v="17"/>
    <n v="30"/>
    <n v="20"/>
    <n v="7"/>
    <n v="0"/>
    <n v="0"/>
    <n v="0"/>
    <n v="1"/>
    <n v="1"/>
    <n v="1"/>
    <n v="67"/>
    <n v="67"/>
    <n v="0"/>
    <n v="1"/>
    <n v="1"/>
    <n v="0"/>
    <x v="35"/>
    <n v="67"/>
  </r>
  <r>
    <x v="56"/>
    <x v="1"/>
    <n v="21"/>
    <n v="130"/>
    <n v="126"/>
    <n v="142"/>
    <n v="20"/>
    <n v="10"/>
    <n v="17"/>
    <n v="18"/>
    <n v="0"/>
    <n v="1"/>
    <n v="0"/>
    <n v="0"/>
    <n v="398"/>
    <n v="45"/>
    <n v="1"/>
    <n v="1"/>
    <n v="0"/>
    <x v="36"/>
    <n v="443"/>
  </r>
  <r>
    <x v="57"/>
    <x v="4"/>
    <n v="18"/>
    <n v="28"/>
    <n v="31"/>
    <n v="31"/>
    <n v="16"/>
    <n v="0"/>
    <n v="3"/>
    <n v="1"/>
    <n v="0"/>
    <n v="1"/>
    <n v="0"/>
    <n v="0"/>
    <n v="90"/>
    <n v="4"/>
    <n v="1"/>
    <n v="1"/>
    <n v="0"/>
    <x v="37"/>
    <n v="94"/>
  </r>
  <r>
    <x v="58"/>
    <x v="5"/>
    <n v="25"/>
    <n v="59"/>
    <n v="99"/>
    <n v="120"/>
    <n v="22"/>
    <n v="62"/>
    <n v="55"/>
    <n v="53"/>
    <n v="0"/>
    <n v="1"/>
    <n v="0"/>
    <n v="0"/>
    <n v="278"/>
    <n v="170"/>
    <n v="1"/>
    <n v="1"/>
    <n v="0"/>
    <x v="38"/>
    <n v="448"/>
  </r>
  <r>
    <x v="59"/>
    <x v="1"/>
    <n v="8"/>
    <n v="0"/>
    <n v="0"/>
    <n v="4"/>
    <n v="0"/>
    <n v="0"/>
    <n v="0"/>
    <n v="0"/>
    <n v="1"/>
    <n v="1"/>
    <n v="0"/>
    <n v="0"/>
    <n v="4"/>
    <n v="0"/>
    <n v="1"/>
    <n v="0"/>
    <n v="0"/>
    <x v="26"/>
    <n v="4"/>
  </r>
  <r>
    <x v="60"/>
    <x v="1"/>
    <n v="5"/>
    <n v="16"/>
    <n v="17"/>
    <n v="19"/>
    <n v="6"/>
    <n v="1"/>
    <n v="3"/>
    <n v="3"/>
    <n v="0"/>
    <n v="1"/>
    <n v="0"/>
    <n v="0"/>
    <n v="52"/>
    <n v="7"/>
    <n v="1"/>
    <n v="1"/>
    <n v="0"/>
    <x v="39"/>
    <n v="59"/>
  </r>
  <r>
    <x v="61"/>
    <x v="0"/>
    <n v="13"/>
    <n v="25"/>
    <n v="32"/>
    <n v="29"/>
    <n v="3"/>
    <n v="0"/>
    <n v="0"/>
    <n v="0"/>
    <n v="1"/>
    <n v="1"/>
    <n v="1"/>
    <n v="86"/>
    <n v="86"/>
    <n v="0"/>
    <n v="1"/>
    <n v="1"/>
    <n v="0"/>
    <x v="40"/>
    <n v="86"/>
  </r>
  <r>
    <x v="62"/>
    <x v="1"/>
    <n v="5"/>
    <n v="0"/>
    <n v="1"/>
    <n v="2"/>
    <n v="6"/>
    <n v="0"/>
    <n v="0"/>
    <n v="0"/>
    <n v="1"/>
    <n v="1"/>
    <n v="1"/>
    <n v="3"/>
    <n v="3"/>
    <n v="0"/>
    <n v="1"/>
    <n v="1"/>
    <n v="0"/>
    <x v="4"/>
    <n v="3"/>
  </r>
  <r>
    <x v="63"/>
    <x v="2"/>
    <n v="18"/>
    <n v="2"/>
    <n v="6"/>
    <n v="11"/>
    <n v="1"/>
    <n v="0"/>
    <n v="0"/>
    <n v="0"/>
    <n v="1"/>
    <n v="1"/>
    <n v="1"/>
    <n v="19"/>
    <n v="19"/>
    <n v="0"/>
    <n v="1"/>
    <n v="1"/>
    <n v="0"/>
    <x v="41"/>
    <n v="19"/>
  </r>
  <r>
    <x v="64"/>
    <x v="1"/>
    <n v="16"/>
    <n v="81"/>
    <n v="82"/>
    <n v="80"/>
    <n v="17"/>
    <n v="26"/>
    <n v="17"/>
    <n v="10"/>
    <n v="0"/>
    <n v="1"/>
    <n v="0"/>
    <n v="0"/>
    <n v="243"/>
    <n v="53"/>
    <n v="1"/>
    <n v="1"/>
    <n v="0"/>
    <x v="42"/>
    <n v="296"/>
  </r>
  <r>
    <x v="65"/>
    <x v="1"/>
    <n v="9"/>
    <n v="14"/>
    <n v="12"/>
    <n v="21"/>
    <n v="8"/>
    <n v="0"/>
    <n v="1"/>
    <n v="1"/>
    <n v="0"/>
    <n v="1"/>
    <n v="0"/>
    <n v="0"/>
    <n v="47"/>
    <n v="2"/>
    <n v="1"/>
    <n v="1"/>
    <n v="0"/>
    <x v="43"/>
    <n v="49"/>
  </r>
  <r>
    <x v="66"/>
    <x v="5"/>
    <n v="14"/>
    <n v="1"/>
    <n v="1"/>
    <n v="2"/>
    <n v="6"/>
    <n v="0"/>
    <n v="0"/>
    <n v="0"/>
    <n v="1"/>
    <n v="1"/>
    <n v="1"/>
    <n v="4"/>
    <n v="4"/>
    <n v="0"/>
    <n v="1"/>
    <n v="1"/>
    <n v="0"/>
    <x v="26"/>
    <n v="4"/>
  </r>
  <r>
    <x v="67"/>
    <x v="5"/>
    <n v="19"/>
    <n v="72"/>
    <n v="67"/>
    <n v="69"/>
    <n v="0"/>
    <n v="0"/>
    <n v="0"/>
    <n v="0"/>
    <n v="1"/>
    <n v="1"/>
    <n v="0"/>
    <n v="0"/>
    <n v="208"/>
    <n v="0"/>
    <n v="1"/>
    <n v="0"/>
    <n v="0"/>
    <x v="44"/>
    <n v="208"/>
  </r>
  <r>
    <x v="68"/>
    <x v="1"/>
    <n v="12"/>
    <n v="0"/>
    <n v="0"/>
    <n v="2"/>
    <n v="0"/>
    <n v="0"/>
    <n v="0"/>
    <n v="0"/>
    <n v="1"/>
    <n v="1"/>
    <n v="0"/>
    <n v="0"/>
    <n v="2"/>
    <n v="0"/>
    <n v="1"/>
    <n v="0"/>
    <n v="0"/>
    <x v="2"/>
    <n v="2"/>
  </r>
  <r>
    <x v="69"/>
    <x v="1"/>
    <n v="16"/>
    <n v="0"/>
    <n v="2"/>
    <n v="2"/>
    <n v="16"/>
    <n v="0"/>
    <n v="0"/>
    <n v="0"/>
    <n v="1"/>
    <n v="1"/>
    <n v="1"/>
    <n v="4"/>
    <n v="4"/>
    <n v="0"/>
    <n v="1"/>
    <n v="1"/>
    <n v="0"/>
    <x v="26"/>
    <n v="4"/>
  </r>
  <r>
    <x v="70"/>
    <x v="4"/>
    <n v="16"/>
    <n v="0"/>
    <n v="0"/>
    <n v="0"/>
    <n v="18"/>
    <n v="2"/>
    <n v="2"/>
    <n v="5"/>
    <n v="0"/>
    <n v="0"/>
    <n v="0"/>
    <n v="0"/>
    <n v="0"/>
    <n v="9"/>
    <n v="1"/>
    <n v="1"/>
    <n v="0"/>
    <x v="23"/>
    <n v="9"/>
  </r>
  <r>
    <x v="71"/>
    <x v="4"/>
    <n v="8"/>
    <n v="6"/>
    <n v="5"/>
    <n v="10"/>
    <n v="8"/>
    <n v="0"/>
    <n v="0"/>
    <n v="0"/>
    <n v="1"/>
    <n v="1"/>
    <n v="1"/>
    <n v="21"/>
    <n v="21"/>
    <n v="0"/>
    <n v="1"/>
    <n v="1"/>
    <n v="0"/>
    <x v="45"/>
    <n v="21"/>
  </r>
  <r>
    <x v="72"/>
    <x v="4"/>
    <n v="22"/>
    <n v="1"/>
    <n v="1"/>
    <n v="0"/>
    <n v="8"/>
    <n v="0"/>
    <n v="2"/>
    <n v="0"/>
    <n v="0"/>
    <n v="1"/>
    <n v="0"/>
    <n v="0"/>
    <n v="2"/>
    <n v="2"/>
    <n v="1"/>
    <n v="1"/>
    <n v="0"/>
    <x v="26"/>
    <n v="4"/>
  </r>
  <r>
    <x v="73"/>
    <x v="4"/>
    <n v="10"/>
    <n v="3"/>
    <n v="11"/>
    <n v="5"/>
    <n v="10"/>
    <n v="0"/>
    <n v="4"/>
    <n v="3"/>
    <n v="0"/>
    <n v="1"/>
    <n v="0"/>
    <n v="0"/>
    <n v="19"/>
    <n v="7"/>
    <n v="1"/>
    <n v="1"/>
    <n v="0"/>
    <x v="9"/>
    <n v="26"/>
  </r>
  <r>
    <x v="74"/>
    <x v="4"/>
    <n v="5"/>
    <n v="0"/>
    <n v="0"/>
    <n v="1"/>
    <n v="5"/>
    <n v="0"/>
    <n v="0"/>
    <n v="0"/>
    <n v="1"/>
    <n v="1"/>
    <n v="1"/>
    <n v="1"/>
    <n v="1"/>
    <n v="0"/>
    <n v="1"/>
    <n v="1"/>
    <n v="0"/>
    <x v="0"/>
    <n v="1"/>
  </r>
  <r>
    <x v="75"/>
    <x v="1"/>
    <n v="12"/>
    <n v="0"/>
    <n v="3"/>
    <n v="3"/>
    <n v="0"/>
    <n v="0"/>
    <n v="0"/>
    <n v="0"/>
    <n v="1"/>
    <n v="1"/>
    <n v="0"/>
    <n v="0"/>
    <n v="6"/>
    <n v="0"/>
    <n v="1"/>
    <n v="0"/>
    <n v="0"/>
    <x v="20"/>
    <n v="6"/>
  </r>
  <r>
    <x v="76"/>
    <x v="0"/>
    <n v="13"/>
    <n v="6"/>
    <n v="5"/>
    <n v="11"/>
    <n v="6"/>
    <n v="0"/>
    <n v="0"/>
    <n v="0"/>
    <n v="1"/>
    <n v="1"/>
    <n v="1"/>
    <n v="22"/>
    <n v="22"/>
    <n v="0"/>
    <n v="1"/>
    <n v="1"/>
    <n v="0"/>
    <x v="46"/>
    <n v="22"/>
  </r>
  <r>
    <x v="77"/>
    <x v="0"/>
    <n v="8"/>
    <n v="0"/>
    <n v="0"/>
    <n v="1"/>
    <n v="0"/>
    <n v="0"/>
    <n v="0"/>
    <n v="0"/>
    <n v="1"/>
    <n v="1"/>
    <n v="0"/>
    <n v="0"/>
    <n v="1"/>
    <n v="0"/>
    <n v="1"/>
    <n v="0"/>
    <n v="0"/>
    <x v="0"/>
    <n v="1"/>
  </r>
  <r>
    <x v="78"/>
    <x v="5"/>
    <n v="22"/>
    <n v="13"/>
    <n v="21"/>
    <n v="28"/>
    <n v="8"/>
    <n v="0"/>
    <n v="0"/>
    <n v="0"/>
    <n v="1"/>
    <n v="1"/>
    <n v="1"/>
    <n v="62"/>
    <n v="62"/>
    <n v="0"/>
    <n v="1"/>
    <n v="1"/>
    <n v="0"/>
    <x v="47"/>
    <n v="62"/>
  </r>
  <r>
    <x v="79"/>
    <x v="4"/>
    <n v="5"/>
    <n v="0"/>
    <n v="2"/>
    <n v="5"/>
    <n v="6"/>
    <n v="0"/>
    <n v="0"/>
    <n v="0"/>
    <n v="1"/>
    <n v="1"/>
    <n v="1"/>
    <n v="7"/>
    <n v="7"/>
    <n v="0"/>
    <n v="1"/>
    <n v="1"/>
    <n v="0"/>
    <x v="34"/>
    <n v="7"/>
  </r>
  <r>
    <x v="80"/>
    <x v="1"/>
    <n v="12"/>
    <n v="2"/>
    <n v="9"/>
    <n v="13"/>
    <n v="13"/>
    <n v="0"/>
    <n v="0"/>
    <n v="0"/>
    <n v="1"/>
    <n v="1"/>
    <n v="1"/>
    <n v="24"/>
    <n v="24"/>
    <n v="0"/>
    <n v="1"/>
    <n v="1"/>
    <n v="0"/>
    <x v="48"/>
    <n v="24"/>
  </r>
  <r>
    <x v="81"/>
    <x v="0"/>
    <n v="9"/>
    <n v="1"/>
    <n v="0"/>
    <n v="1"/>
    <n v="0"/>
    <n v="0"/>
    <n v="0"/>
    <n v="0"/>
    <n v="1"/>
    <n v="1"/>
    <n v="0"/>
    <n v="0"/>
    <n v="2"/>
    <n v="0"/>
    <n v="1"/>
    <n v="0"/>
    <n v="0"/>
    <x v="2"/>
    <n v="2"/>
  </r>
  <r>
    <x v="82"/>
    <x v="0"/>
    <n v="6"/>
    <n v="0"/>
    <n v="4"/>
    <n v="0"/>
    <n v="0"/>
    <n v="0"/>
    <n v="0"/>
    <n v="0"/>
    <n v="1"/>
    <n v="1"/>
    <n v="0"/>
    <n v="0"/>
    <n v="4"/>
    <n v="0"/>
    <n v="1"/>
    <n v="0"/>
    <n v="0"/>
    <x v="26"/>
    <n v="4"/>
  </r>
  <r>
    <x v="83"/>
    <x v="4"/>
    <n v="15"/>
    <n v="174"/>
    <n v="182"/>
    <n v="217"/>
    <n v="11"/>
    <n v="78"/>
    <n v="78"/>
    <n v="53"/>
    <n v="0"/>
    <n v="1"/>
    <n v="0"/>
    <n v="0"/>
    <n v="573"/>
    <n v="209"/>
    <n v="1"/>
    <n v="1"/>
    <n v="0"/>
    <x v="49"/>
    <n v="782"/>
  </r>
  <r>
    <x v="84"/>
    <x v="4"/>
    <n v="5"/>
    <n v="56"/>
    <n v="67"/>
    <n v="81"/>
    <n v="7"/>
    <n v="11"/>
    <n v="15"/>
    <n v="13"/>
    <n v="0"/>
    <n v="1"/>
    <n v="0"/>
    <n v="0"/>
    <n v="204"/>
    <n v="39"/>
    <n v="1"/>
    <n v="1"/>
    <n v="0"/>
    <x v="50"/>
    <n v="243"/>
  </r>
  <r>
    <x v="85"/>
    <x v="4"/>
    <n v="3"/>
    <n v="28"/>
    <n v="54"/>
    <n v="36"/>
    <n v="3"/>
    <n v="8"/>
    <n v="6"/>
    <n v="5"/>
    <n v="0"/>
    <n v="1"/>
    <n v="0"/>
    <n v="0"/>
    <n v="118"/>
    <n v="19"/>
    <n v="1"/>
    <n v="1"/>
    <n v="0"/>
    <x v="51"/>
    <n v="137"/>
  </r>
  <r>
    <x v="86"/>
    <x v="4"/>
    <n v="5"/>
    <n v="153"/>
    <n v="129"/>
    <n v="127"/>
    <n v="6"/>
    <n v="39"/>
    <n v="36"/>
    <n v="35"/>
    <n v="0"/>
    <n v="1"/>
    <n v="0"/>
    <n v="0"/>
    <n v="409"/>
    <n v="110"/>
    <n v="1"/>
    <n v="1"/>
    <n v="0"/>
    <x v="52"/>
    <n v="519"/>
  </r>
  <r>
    <x v="87"/>
    <x v="0"/>
    <n v="11"/>
    <n v="0"/>
    <n v="0"/>
    <n v="1"/>
    <n v="0"/>
    <n v="0"/>
    <n v="0"/>
    <n v="0"/>
    <n v="1"/>
    <n v="1"/>
    <n v="0"/>
    <n v="0"/>
    <n v="1"/>
    <n v="0"/>
    <n v="1"/>
    <n v="0"/>
    <n v="0"/>
    <x v="0"/>
    <n v="1"/>
  </r>
  <r>
    <x v="88"/>
    <x v="0"/>
    <n v="15"/>
    <n v="3"/>
    <n v="8"/>
    <n v="12"/>
    <n v="0"/>
    <n v="0"/>
    <n v="0"/>
    <n v="0"/>
    <n v="1"/>
    <n v="1"/>
    <n v="0"/>
    <n v="0"/>
    <n v="23"/>
    <n v="0"/>
    <n v="1"/>
    <n v="0"/>
    <n v="0"/>
    <x v="53"/>
    <n v="23"/>
  </r>
  <r>
    <x v="89"/>
    <x v="4"/>
    <n v="24"/>
    <n v="56"/>
    <n v="49"/>
    <n v="43"/>
    <n v="22"/>
    <n v="118"/>
    <n v="111"/>
    <n v="100"/>
    <n v="0"/>
    <n v="1"/>
    <n v="0"/>
    <n v="0"/>
    <n v="148"/>
    <n v="329"/>
    <n v="1"/>
    <n v="1"/>
    <n v="0"/>
    <x v="54"/>
    <n v="477"/>
  </r>
  <r>
    <x v="90"/>
    <x v="3"/>
    <n v="22"/>
    <n v="42"/>
    <n v="18"/>
    <n v="39"/>
    <n v="15"/>
    <n v="0"/>
    <n v="1"/>
    <n v="0"/>
    <n v="0"/>
    <n v="1"/>
    <n v="0"/>
    <n v="0"/>
    <n v="99"/>
    <n v="1"/>
    <n v="1"/>
    <n v="1"/>
    <n v="0"/>
    <x v="55"/>
    <n v="100"/>
  </r>
  <r>
    <x v="91"/>
    <x v="1"/>
    <n v="16"/>
    <n v="3"/>
    <n v="3"/>
    <n v="4"/>
    <n v="2"/>
    <n v="0"/>
    <n v="0"/>
    <n v="0"/>
    <n v="1"/>
    <n v="1"/>
    <n v="1"/>
    <n v="10"/>
    <n v="10"/>
    <n v="0"/>
    <n v="1"/>
    <n v="1"/>
    <n v="0"/>
    <x v="56"/>
    <n v="10"/>
  </r>
  <r>
    <x v="92"/>
    <x v="2"/>
    <n v="16"/>
    <n v="1"/>
    <n v="0"/>
    <n v="2"/>
    <n v="0"/>
    <n v="0"/>
    <n v="0"/>
    <n v="0"/>
    <n v="1"/>
    <n v="1"/>
    <n v="0"/>
    <n v="0"/>
    <n v="3"/>
    <n v="0"/>
    <n v="1"/>
    <n v="0"/>
    <n v="0"/>
    <x v="4"/>
    <n v="3"/>
  </r>
  <r>
    <x v="93"/>
    <x v="2"/>
    <n v="11"/>
    <n v="0"/>
    <n v="1"/>
    <n v="0"/>
    <n v="1"/>
    <n v="0"/>
    <n v="0"/>
    <n v="0"/>
    <n v="1"/>
    <n v="1"/>
    <n v="1"/>
    <n v="1"/>
    <n v="1"/>
    <n v="0"/>
    <n v="1"/>
    <n v="1"/>
    <n v="0"/>
    <x v="0"/>
    <n v="1"/>
  </r>
  <r>
    <x v="94"/>
    <x v="2"/>
    <n v="17"/>
    <n v="1"/>
    <n v="3"/>
    <n v="0"/>
    <n v="2"/>
    <n v="0"/>
    <n v="0"/>
    <n v="0"/>
    <n v="1"/>
    <n v="1"/>
    <n v="1"/>
    <n v="4"/>
    <n v="4"/>
    <n v="0"/>
    <n v="1"/>
    <n v="1"/>
    <n v="0"/>
    <x v="26"/>
    <n v="4"/>
  </r>
  <r>
    <x v="95"/>
    <x v="4"/>
    <n v="20"/>
    <n v="64"/>
    <n v="82"/>
    <n v="125"/>
    <n v="22"/>
    <n v="6"/>
    <n v="7"/>
    <n v="7"/>
    <n v="0"/>
    <n v="1"/>
    <n v="0"/>
    <n v="0"/>
    <n v="271"/>
    <n v="20"/>
    <n v="1"/>
    <n v="1"/>
    <n v="0"/>
    <x v="57"/>
    <n v="291"/>
  </r>
  <r>
    <x v="96"/>
    <x v="5"/>
    <n v="17"/>
    <n v="0"/>
    <n v="2"/>
    <n v="6"/>
    <n v="6"/>
    <n v="0"/>
    <n v="0"/>
    <n v="0"/>
    <n v="1"/>
    <n v="1"/>
    <n v="1"/>
    <n v="8"/>
    <n v="8"/>
    <n v="0"/>
    <n v="1"/>
    <n v="1"/>
    <n v="0"/>
    <x v="58"/>
    <n v="8"/>
  </r>
  <r>
    <x v="97"/>
    <x v="4"/>
    <n v="23"/>
    <n v="4"/>
    <n v="8"/>
    <n v="11"/>
    <n v="7"/>
    <n v="0"/>
    <n v="0"/>
    <n v="0"/>
    <n v="1"/>
    <n v="1"/>
    <n v="1"/>
    <n v="23"/>
    <n v="23"/>
    <n v="0"/>
    <n v="1"/>
    <n v="1"/>
    <n v="0"/>
    <x v="53"/>
    <n v="23"/>
  </r>
  <r>
    <x v="98"/>
    <x v="0"/>
    <n v="18"/>
    <n v="23"/>
    <n v="26"/>
    <n v="27"/>
    <n v="6"/>
    <n v="0"/>
    <n v="0"/>
    <n v="0"/>
    <n v="1"/>
    <n v="1"/>
    <n v="1"/>
    <n v="76"/>
    <n v="76"/>
    <n v="0"/>
    <n v="1"/>
    <n v="1"/>
    <n v="0"/>
    <x v="59"/>
    <n v="76"/>
  </r>
  <r>
    <x v="99"/>
    <x v="4"/>
    <n v="5"/>
    <n v="133"/>
    <n v="122"/>
    <n v="142"/>
    <n v="6"/>
    <n v="49"/>
    <n v="40"/>
    <n v="35"/>
    <n v="0"/>
    <n v="1"/>
    <n v="0"/>
    <n v="0"/>
    <n v="397"/>
    <n v="124"/>
    <n v="1"/>
    <n v="1"/>
    <n v="0"/>
    <x v="60"/>
    <n v="521"/>
  </r>
  <r>
    <x v="100"/>
    <x v="4"/>
    <n v="3"/>
    <n v="1"/>
    <n v="4"/>
    <n v="3"/>
    <n v="0"/>
    <n v="0"/>
    <n v="0"/>
    <n v="0"/>
    <n v="1"/>
    <n v="1"/>
    <n v="0"/>
    <n v="0"/>
    <n v="8"/>
    <n v="0"/>
    <n v="1"/>
    <n v="0"/>
    <n v="0"/>
    <x v="58"/>
    <n v="8"/>
  </r>
  <r>
    <x v="101"/>
    <x v="4"/>
    <n v="20"/>
    <n v="88"/>
    <n v="94"/>
    <n v="119"/>
    <n v="20"/>
    <n v="0"/>
    <n v="0"/>
    <n v="1"/>
    <n v="0"/>
    <n v="1"/>
    <n v="0"/>
    <n v="0"/>
    <n v="301"/>
    <n v="1"/>
    <n v="1"/>
    <n v="1"/>
    <n v="0"/>
    <x v="61"/>
    <n v="302"/>
  </r>
  <r>
    <x v="102"/>
    <x v="0"/>
    <n v="13"/>
    <n v="0"/>
    <n v="1"/>
    <n v="0"/>
    <n v="5"/>
    <n v="0"/>
    <n v="0"/>
    <n v="0"/>
    <n v="1"/>
    <n v="1"/>
    <n v="1"/>
    <n v="1"/>
    <n v="1"/>
    <n v="0"/>
    <n v="1"/>
    <n v="1"/>
    <n v="0"/>
    <x v="0"/>
    <n v="1"/>
  </r>
  <r>
    <x v="103"/>
    <x v="4"/>
    <n v="3"/>
    <n v="1"/>
    <n v="2"/>
    <n v="4"/>
    <n v="2"/>
    <n v="0"/>
    <n v="0"/>
    <n v="0"/>
    <n v="1"/>
    <n v="1"/>
    <n v="1"/>
    <n v="7"/>
    <n v="7"/>
    <n v="0"/>
    <n v="1"/>
    <n v="1"/>
    <n v="0"/>
    <x v="34"/>
    <n v="7"/>
  </r>
  <r>
    <x v="104"/>
    <x v="4"/>
    <n v="1"/>
    <n v="0"/>
    <n v="2"/>
    <n v="0"/>
    <n v="1"/>
    <n v="0"/>
    <n v="0"/>
    <n v="0"/>
    <n v="1"/>
    <n v="1"/>
    <n v="1"/>
    <n v="2"/>
    <n v="2"/>
    <n v="0"/>
    <n v="1"/>
    <n v="1"/>
    <n v="0"/>
    <x v="2"/>
    <n v="2"/>
  </r>
  <r>
    <x v="105"/>
    <x v="1"/>
    <n v="15"/>
    <n v="0"/>
    <n v="2"/>
    <n v="2"/>
    <n v="0"/>
    <n v="0"/>
    <n v="0"/>
    <n v="0"/>
    <n v="1"/>
    <n v="1"/>
    <n v="0"/>
    <n v="0"/>
    <n v="4"/>
    <n v="0"/>
    <n v="1"/>
    <n v="0"/>
    <n v="0"/>
    <x v="26"/>
    <n v="4"/>
  </r>
  <r>
    <x v="106"/>
    <x v="4"/>
    <n v="5"/>
    <n v="7"/>
    <n v="9"/>
    <n v="8"/>
    <n v="6"/>
    <n v="2"/>
    <n v="2"/>
    <n v="1"/>
    <n v="0"/>
    <n v="1"/>
    <n v="0"/>
    <n v="0"/>
    <n v="24"/>
    <n v="5"/>
    <n v="1"/>
    <n v="1"/>
    <n v="0"/>
    <x v="62"/>
    <n v="29"/>
  </r>
  <r>
    <x v="107"/>
    <x v="4"/>
    <n v="6"/>
    <n v="4"/>
    <n v="6"/>
    <n v="9"/>
    <n v="7"/>
    <n v="2"/>
    <n v="4"/>
    <n v="9"/>
    <n v="0"/>
    <n v="1"/>
    <n v="0"/>
    <n v="0"/>
    <n v="19"/>
    <n v="15"/>
    <n v="1"/>
    <n v="1"/>
    <n v="0"/>
    <x v="16"/>
    <n v="34"/>
  </r>
  <r>
    <x v="108"/>
    <x v="1"/>
    <n v="16"/>
    <n v="0"/>
    <n v="2"/>
    <n v="0"/>
    <n v="0"/>
    <n v="0"/>
    <n v="0"/>
    <n v="0"/>
    <n v="1"/>
    <n v="1"/>
    <n v="0"/>
    <n v="0"/>
    <n v="2"/>
    <n v="0"/>
    <n v="1"/>
    <n v="0"/>
    <n v="0"/>
    <x v="2"/>
    <n v="2"/>
  </r>
  <r>
    <x v="109"/>
    <x v="5"/>
    <n v="26"/>
    <n v="976"/>
    <n v="758"/>
    <n v="666"/>
    <n v="22"/>
    <n v="96"/>
    <n v="102"/>
    <n v="83"/>
    <n v="0"/>
    <n v="1"/>
    <n v="0"/>
    <n v="0"/>
    <n v="2400"/>
    <n v="281"/>
    <n v="1"/>
    <n v="1"/>
    <n v="0"/>
    <x v="63"/>
    <n v="2681"/>
  </r>
  <r>
    <x v="110"/>
    <x v="0"/>
    <n v="11"/>
    <n v="0"/>
    <n v="1"/>
    <n v="0"/>
    <n v="0"/>
    <n v="0"/>
    <n v="0"/>
    <n v="0"/>
    <n v="1"/>
    <n v="1"/>
    <n v="0"/>
    <n v="0"/>
    <n v="1"/>
    <n v="0"/>
    <n v="1"/>
    <n v="0"/>
    <n v="0"/>
    <x v="0"/>
    <n v="1"/>
  </r>
  <r>
    <x v="111"/>
    <x v="2"/>
    <n v="11"/>
    <n v="1"/>
    <n v="0"/>
    <n v="1"/>
    <n v="0"/>
    <n v="0"/>
    <n v="0"/>
    <n v="0"/>
    <n v="1"/>
    <n v="1"/>
    <n v="0"/>
    <n v="0"/>
    <n v="2"/>
    <n v="0"/>
    <n v="1"/>
    <n v="0"/>
    <n v="0"/>
    <x v="2"/>
    <n v="2"/>
  </r>
  <r>
    <x v="112"/>
    <x v="1"/>
    <n v="12"/>
    <n v="1"/>
    <n v="1"/>
    <n v="1"/>
    <n v="0"/>
    <n v="0"/>
    <n v="0"/>
    <n v="0"/>
    <n v="1"/>
    <n v="1"/>
    <n v="0"/>
    <n v="0"/>
    <n v="3"/>
    <n v="0"/>
    <n v="1"/>
    <n v="0"/>
    <n v="0"/>
    <x v="4"/>
    <n v="3"/>
  </r>
  <r>
    <x v="113"/>
    <x v="4"/>
    <n v="27"/>
    <n v="47"/>
    <n v="73"/>
    <n v="65"/>
    <n v="22"/>
    <n v="50"/>
    <n v="40"/>
    <n v="48"/>
    <n v="0"/>
    <n v="1"/>
    <n v="0"/>
    <n v="0"/>
    <n v="185"/>
    <n v="138"/>
    <n v="1"/>
    <n v="1"/>
    <n v="0"/>
    <x v="64"/>
    <n v="323"/>
  </r>
  <r>
    <x v="114"/>
    <x v="4"/>
    <n v="26"/>
    <n v="143"/>
    <n v="164"/>
    <n v="176"/>
    <n v="22"/>
    <n v="50"/>
    <n v="40"/>
    <n v="54"/>
    <n v="0"/>
    <n v="1"/>
    <n v="0"/>
    <n v="0"/>
    <n v="483"/>
    <n v="144"/>
    <n v="1"/>
    <n v="1"/>
    <n v="0"/>
    <x v="65"/>
    <n v="627"/>
  </r>
  <r>
    <x v="115"/>
    <x v="1"/>
    <n v="5"/>
    <n v="0"/>
    <n v="1"/>
    <n v="2"/>
    <n v="4"/>
    <n v="0"/>
    <n v="0"/>
    <n v="0"/>
    <n v="1"/>
    <n v="1"/>
    <n v="1"/>
    <n v="3"/>
    <n v="3"/>
    <n v="0"/>
    <n v="1"/>
    <n v="1"/>
    <n v="0"/>
    <x v="4"/>
    <n v="3"/>
  </r>
  <r>
    <x v="116"/>
    <x v="1"/>
    <n v="15"/>
    <n v="7"/>
    <n v="6"/>
    <n v="11"/>
    <n v="3"/>
    <n v="0"/>
    <n v="0"/>
    <n v="0"/>
    <n v="1"/>
    <n v="1"/>
    <n v="1"/>
    <n v="24"/>
    <n v="24"/>
    <n v="0"/>
    <n v="1"/>
    <n v="1"/>
    <n v="0"/>
    <x v="48"/>
    <n v="24"/>
  </r>
  <r>
    <x v="117"/>
    <x v="0"/>
    <n v="12"/>
    <n v="0"/>
    <n v="2"/>
    <n v="0"/>
    <n v="0"/>
    <n v="0"/>
    <n v="0"/>
    <n v="0"/>
    <n v="1"/>
    <n v="1"/>
    <n v="0"/>
    <n v="0"/>
    <n v="2"/>
    <n v="0"/>
    <n v="1"/>
    <n v="0"/>
    <n v="0"/>
    <x v="2"/>
    <n v="2"/>
  </r>
  <r>
    <x v="118"/>
    <x v="0"/>
    <n v="9"/>
    <n v="0"/>
    <n v="0"/>
    <n v="1"/>
    <n v="1"/>
    <n v="0"/>
    <n v="0"/>
    <n v="0"/>
    <n v="1"/>
    <n v="1"/>
    <n v="1"/>
    <n v="1"/>
    <n v="1"/>
    <n v="0"/>
    <n v="1"/>
    <n v="1"/>
    <n v="0"/>
    <x v="0"/>
    <n v="1"/>
  </r>
  <r>
    <x v="119"/>
    <x v="3"/>
    <n v="8"/>
    <n v="0"/>
    <n v="1"/>
    <n v="0"/>
    <n v="1"/>
    <n v="0"/>
    <n v="0"/>
    <n v="0"/>
    <n v="1"/>
    <n v="1"/>
    <n v="1"/>
    <n v="1"/>
    <n v="1"/>
    <n v="0"/>
    <n v="1"/>
    <n v="1"/>
    <n v="0"/>
    <x v="0"/>
    <n v="1"/>
  </r>
  <r>
    <x v="120"/>
    <x v="5"/>
    <n v="16"/>
    <n v="2"/>
    <n v="5"/>
    <n v="11"/>
    <n v="3"/>
    <n v="0"/>
    <n v="0"/>
    <n v="0"/>
    <n v="1"/>
    <n v="1"/>
    <n v="1"/>
    <n v="18"/>
    <n v="18"/>
    <n v="0"/>
    <n v="1"/>
    <n v="1"/>
    <n v="0"/>
    <x v="66"/>
    <n v="18"/>
  </r>
  <r>
    <x v="121"/>
    <x v="0"/>
    <n v="13"/>
    <n v="3"/>
    <n v="3"/>
    <n v="4"/>
    <n v="0"/>
    <n v="0"/>
    <n v="0"/>
    <n v="0"/>
    <n v="1"/>
    <n v="1"/>
    <n v="0"/>
    <n v="0"/>
    <n v="10"/>
    <n v="0"/>
    <n v="1"/>
    <n v="0"/>
    <n v="0"/>
    <x v="56"/>
    <n v="10"/>
  </r>
  <r>
    <x v="122"/>
    <x v="1"/>
    <n v="21"/>
    <n v="39"/>
    <n v="25"/>
    <n v="24"/>
    <n v="16"/>
    <n v="0"/>
    <n v="0"/>
    <n v="0"/>
    <n v="1"/>
    <n v="1"/>
    <n v="1"/>
    <n v="88"/>
    <n v="88"/>
    <n v="0"/>
    <n v="1"/>
    <n v="1"/>
    <n v="0"/>
    <x v="67"/>
    <n v="88"/>
  </r>
  <r>
    <x v="123"/>
    <x v="0"/>
    <n v="14"/>
    <n v="2"/>
    <n v="3"/>
    <n v="2"/>
    <n v="0"/>
    <n v="0"/>
    <n v="0"/>
    <n v="0"/>
    <n v="1"/>
    <n v="1"/>
    <n v="0"/>
    <n v="0"/>
    <n v="7"/>
    <n v="0"/>
    <n v="1"/>
    <n v="0"/>
    <n v="0"/>
    <x v="34"/>
    <n v="7"/>
  </r>
  <r>
    <x v="124"/>
    <x v="4"/>
    <n v="5"/>
    <n v="33"/>
    <n v="27"/>
    <n v="55"/>
    <n v="6"/>
    <n v="2"/>
    <n v="1"/>
    <n v="4"/>
    <n v="0"/>
    <n v="1"/>
    <n v="0"/>
    <n v="0"/>
    <n v="115"/>
    <n v="7"/>
    <n v="1"/>
    <n v="1"/>
    <n v="0"/>
    <x v="68"/>
    <n v="122"/>
  </r>
  <r>
    <x v="125"/>
    <x v="2"/>
    <n v="20"/>
    <n v="2"/>
    <n v="2"/>
    <n v="6"/>
    <n v="1"/>
    <n v="0"/>
    <n v="0"/>
    <n v="0"/>
    <n v="1"/>
    <n v="1"/>
    <n v="1"/>
    <n v="10"/>
    <n v="10"/>
    <n v="0"/>
    <n v="1"/>
    <n v="1"/>
    <n v="0"/>
    <x v="56"/>
    <n v="10"/>
  </r>
  <r>
    <x v="126"/>
    <x v="1"/>
    <n v="5"/>
    <n v="5"/>
    <n v="5"/>
    <n v="10"/>
    <n v="6"/>
    <n v="1"/>
    <n v="0"/>
    <n v="0"/>
    <n v="0"/>
    <n v="1"/>
    <n v="0"/>
    <n v="0"/>
    <n v="20"/>
    <n v="1"/>
    <n v="1"/>
    <n v="1"/>
    <n v="0"/>
    <x v="45"/>
    <n v="21"/>
  </r>
  <r>
    <x v="127"/>
    <x v="2"/>
    <n v="17"/>
    <n v="2"/>
    <n v="2"/>
    <n v="8"/>
    <n v="4"/>
    <n v="0"/>
    <n v="0"/>
    <n v="0"/>
    <n v="1"/>
    <n v="1"/>
    <n v="1"/>
    <n v="12"/>
    <n v="12"/>
    <n v="0"/>
    <n v="1"/>
    <n v="1"/>
    <n v="0"/>
    <x v="6"/>
    <n v="12"/>
  </r>
  <r>
    <x v="128"/>
    <x v="4"/>
    <n v="25"/>
    <n v="167"/>
    <n v="144"/>
    <n v="165"/>
    <n v="22"/>
    <n v="0"/>
    <n v="2"/>
    <n v="4"/>
    <n v="0"/>
    <n v="1"/>
    <n v="0"/>
    <n v="0"/>
    <n v="476"/>
    <n v="6"/>
    <n v="1"/>
    <n v="1"/>
    <n v="0"/>
    <x v="69"/>
    <n v="482"/>
  </r>
  <r>
    <x v="129"/>
    <x v="4"/>
    <n v="27"/>
    <n v="236"/>
    <n v="272"/>
    <n v="272"/>
    <n v="22"/>
    <n v="10"/>
    <n v="4"/>
    <n v="12"/>
    <n v="0"/>
    <n v="1"/>
    <n v="0"/>
    <n v="0"/>
    <n v="780"/>
    <n v="26"/>
    <n v="1"/>
    <n v="1"/>
    <n v="0"/>
    <x v="70"/>
    <n v="806"/>
  </r>
  <r>
    <x v="130"/>
    <x v="1"/>
    <n v="14"/>
    <n v="0"/>
    <n v="2"/>
    <n v="0"/>
    <n v="0"/>
    <n v="0"/>
    <n v="0"/>
    <n v="0"/>
    <n v="1"/>
    <n v="1"/>
    <n v="0"/>
    <n v="0"/>
    <n v="2"/>
    <n v="0"/>
    <n v="1"/>
    <n v="0"/>
    <n v="0"/>
    <x v="2"/>
    <n v="2"/>
  </r>
  <r>
    <x v="131"/>
    <x v="4"/>
    <n v="26"/>
    <n v="198"/>
    <n v="166"/>
    <n v="185"/>
    <n v="22"/>
    <n v="37"/>
    <n v="34"/>
    <n v="43"/>
    <n v="0"/>
    <n v="1"/>
    <n v="0"/>
    <n v="0"/>
    <n v="549"/>
    <n v="114"/>
    <n v="1"/>
    <n v="1"/>
    <n v="0"/>
    <x v="71"/>
    <n v="663"/>
  </r>
  <r>
    <x v="132"/>
    <x v="4"/>
    <n v="1"/>
    <n v="45"/>
    <n v="38"/>
    <n v="29"/>
    <n v="1"/>
    <n v="9"/>
    <n v="6"/>
    <n v="8"/>
    <n v="0"/>
    <n v="1"/>
    <n v="0"/>
    <n v="0"/>
    <n v="112"/>
    <n v="23"/>
    <n v="1"/>
    <n v="1"/>
    <n v="0"/>
    <x v="72"/>
    <n v="135"/>
  </r>
  <r>
    <x v="133"/>
    <x v="0"/>
    <n v="12"/>
    <n v="0"/>
    <n v="1"/>
    <n v="0"/>
    <n v="0"/>
    <n v="0"/>
    <n v="0"/>
    <n v="0"/>
    <n v="1"/>
    <n v="1"/>
    <n v="0"/>
    <n v="0"/>
    <n v="1"/>
    <n v="0"/>
    <n v="1"/>
    <n v="0"/>
    <n v="0"/>
    <x v="0"/>
    <n v="1"/>
  </r>
  <r>
    <x v="134"/>
    <x v="5"/>
    <n v="11"/>
    <n v="0"/>
    <n v="1"/>
    <n v="0"/>
    <n v="7"/>
    <n v="0"/>
    <n v="0"/>
    <n v="0"/>
    <n v="1"/>
    <n v="1"/>
    <n v="1"/>
    <n v="1"/>
    <n v="1"/>
    <n v="0"/>
    <n v="1"/>
    <n v="1"/>
    <n v="0"/>
    <x v="0"/>
    <n v="1"/>
  </r>
  <r>
    <x v="135"/>
    <x v="0"/>
    <n v="12"/>
    <n v="0"/>
    <n v="1"/>
    <n v="1"/>
    <n v="0"/>
    <n v="0"/>
    <n v="0"/>
    <n v="0"/>
    <n v="1"/>
    <n v="1"/>
    <n v="0"/>
    <n v="0"/>
    <n v="2"/>
    <n v="0"/>
    <n v="1"/>
    <n v="0"/>
    <n v="0"/>
    <x v="2"/>
    <n v="2"/>
  </r>
  <r>
    <x v="136"/>
    <x v="0"/>
    <n v="12"/>
    <n v="3"/>
    <n v="4"/>
    <n v="1"/>
    <n v="1"/>
    <n v="0"/>
    <n v="0"/>
    <n v="0"/>
    <n v="1"/>
    <n v="1"/>
    <n v="1"/>
    <n v="8"/>
    <n v="8"/>
    <n v="0"/>
    <n v="1"/>
    <n v="1"/>
    <n v="0"/>
    <x v="58"/>
    <n v="8"/>
  </r>
  <r>
    <x v="137"/>
    <x v="4"/>
    <n v="9"/>
    <n v="395"/>
    <n v="319"/>
    <n v="296"/>
    <n v="9"/>
    <n v="78"/>
    <n v="57"/>
    <n v="59"/>
    <n v="0"/>
    <n v="1"/>
    <n v="0"/>
    <n v="0"/>
    <n v="1010"/>
    <n v="194"/>
    <n v="1"/>
    <n v="1"/>
    <n v="0"/>
    <x v="73"/>
    <n v="1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26C79-692F-46F2-B102-94C35E15CDE5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C10" firstHeaderRow="0" firstDataRow="1" firstDataCol="1"/>
  <pivotFields count="18"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OL_letnie" fld="2" baseField="0" baseItem="0"/>
    <dataField name="Suma z OL_zimow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3BD92-8DE3-4500-B0E1-25C2BB606949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2" firstHeaderRow="1" firstDataRow="1" firstDataCol="1" rowPageCount="1" colPageCount="1"/>
  <pivotFields count="21">
    <pivotField axis="axisRow" showAll="0">
      <items count="139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00"/>
        <item x="48"/>
        <item x="49"/>
        <item x="50"/>
        <item x="51"/>
        <item x="52"/>
        <item x="53"/>
        <item x="54"/>
        <item x="55"/>
        <item x="56"/>
        <item x="57"/>
        <item x="1"/>
        <item x="58"/>
        <item x="59"/>
        <item x="60"/>
        <item x="61"/>
        <item x="62"/>
        <item x="63"/>
        <item x="65"/>
        <item x="64"/>
        <item x="66"/>
        <item x="67"/>
        <item x="68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7"/>
        <item x="88"/>
        <item x="89"/>
        <item x="90"/>
        <item x="86"/>
        <item x="91"/>
        <item x="92"/>
        <item x="93"/>
        <item x="94"/>
        <item x="95"/>
        <item x="96"/>
        <item x="97"/>
        <item x="98"/>
        <item x="84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8"/>
        <item x="127"/>
        <item x="129"/>
        <item x="130"/>
        <item x="131"/>
        <item x="132"/>
        <item x="85"/>
        <item x="133"/>
        <item x="134"/>
        <item x="135"/>
        <item x="136"/>
        <item x="2"/>
        <item x="137"/>
        <item t="default"/>
      </items>
    </pivotField>
    <pivotField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75">
        <item x="0"/>
        <item x="2"/>
        <item x="4"/>
        <item x="26"/>
        <item x="1"/>
        <item x="20"/>
        <item x="34"/>
        <item x="58"/>
        <item x="23"/>
        <item x="56"/>
        <item x="6"/>
        <item x="14"/>
        <item x="3"/>
        <item x="66"/>
        <item x="41"/>
        <item x="45"/>
        <item x="46"/>
        <item x="53"/>
        <item x="48"/>
        <item x="28"/>
        <item x="9"/>
        <item x="31"/>
        <item x="33"/>
        <item x="62"/>
        <item x="16"/>
        <item x="21"/>
        <item x="22"/>
        <item x="43"/>
        <item x="39"/>
        <item x="32"/>
        <item x="47"/>
        <item x="35"/>
        <item x="18"/>
        <item x="5"/>
        <item x="59"/>
        <item x="40"/>
        <item x="67"/>
        <item x="11"/>
        <item x="37"/>
        <item x="55"/>
        <item x="12"/>
        <item x="27"/>
        <item x="68"/>
        <item x="29"/>
        <item x="72"/>
        <item x="51"/>
        <item x="10"/>
        <item x="17"/>
        <item x="19"/>
        <item x="44"/>
        <item x="13"/>
        <item x="50"/>
        <item x="57"/>
        <item x="42"/>
        <item x="61"/>
        <item x="8"/>
        <item x="64"/>
        <item x="30"/>
        <item x="36"/>
        <item x="38"/>
        <item x="24"/>
        <item x="54"/>
        <item x="7"/>
        <item x="69"/>
        <item x="52"/>
        <item x="60"/>
        <item x="15"/>
        <item x="65"/>
        <item x="71"/>
        <item x="25"/>
        <item x="49"/>
        <item x="70"/>
        <item x="73"/>
        <item x="63"/>
        <item t="default"/>
      </items>
    </pivotField>
    <pivotField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Items count="1">
    <i/>
  </colItems>
  <pageFields count="1">
    <pageField fld="19" hier="-1"/>
  </pageFields>
  <dataFields count="1">
    <dataField name="Suma z lacznie medale" fld="19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CDE49D-A31C-444B-980C-E7530D04B847}" autoFormatId="16" applyNumberFormats="0" applyBorderFormats="0" applyFontFormats="0" applyPatternFormats="0" applyAlignmentFormats="0" applyWidthHeightFormats="0">
  <queryTableRefresh nextId="25" unboundColumnsRight="12">
    <queryTableFields count="22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3" dataBound="0" tableColumnId="22"/>
      <queryTableField id="24" dataBound="0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1361DF-1322-4A3C-B47A-6EB280678C9C}" autoFormatId="16" applyNumberFormats="0" applyBorderFormats="0" applyFontFormats="0" applyPatternFormats="0" applyAlignmentFormats="0" applyWidthHeightFormats="0">
  <queryTableRefresh nextId="22" unboundColumnsRight="10">
    <queryTableFields count="20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9BB20-FF4D-4EAB-83C5-9CCB13E3A083}" name="dane_medale" displayName="dane_medale" ref="A1:V139" tableType="queryTable" totalsRowShown="0">
  <autoFilter ref="A1:V139" xr:uid="{8269BB20-FF4D-4EAB-83C5-9CCB13E3A083}"/>
  <sortState xmlns:xlrd2="http://schemas.microsoft.com/office/spreadsheetml/2017/richdata2" ref="A2:T139">
    <sortCondition ref="B2:B139"/>
    <sortCondition descending="1" ref="T2:T139"/>
  </sortState>
  <tableColumns count="22">
    <tableColumn id="1" xr3:uid="{C1DA03D8-7671-40F2-848F-748DE52D29D2}" uniqueName="1" name="Panstwo" queryTableFieldId="1" dataDxfId="29"/>
    <tableColumn id="2" xr3:uid="{167E5448-E575-4841-9D0A-9ED3A920B9ED}" uniqueName="2" name="Kontynent" queryTableFieldId="2" dataDxfId="28"/>
    <tableColumn id="3" xr3:uid="{A38B94A3-49AD-48E2-AA14-FF32CFDDAC10}" uniqueName="3" name="OL_letnie" queryTableFieldId="3"/>
    <tableColumn id="4" xr3:uid="{7919F309-D5B2-4D34-9A68-B02822499810}" uniqueName="4" name="Zloty" queryTableFieldId="4"/>
    <tableColumn id="5" xr3:uid="{75ABFE08-EE42-42F1-BECF-193AB77EA704}" uniqueName="5" name="Srebrny" queryTableFieldId="5"/>
    <tableColumn id="6" xr3:uid="{A668B836-E20A-4062-B9CB-DB0D7EF24D4B}" uniqueName="6" name="Brazowy" queryTableFieldId="6"/>
    <tableColumn id="7" xr3:uid="{D69FB84E-D10E-4ECE-A1C8-8AD4E35514F7}" uniqueName="7" name="OL_zimowe" queryTableFieldId="7"/>
    <tableColumn id="8" xr3:uid="{EBA6B98A-832B-44D7-AD08-4EE89F8F3165}" uniqueName="8" name="Zloty_1" queryTableFieldId="8"/>
    <tableColumn id="9" xr3:uid="{CB45C638-0BB2-440C-87AB-964CF682025D}" uniqueName="9" name="Srebrny_2" queryTableFieldId="9"/>
    <tableColumn id="10" xr3:uid="{BBE75086-07A4-4018-BF26-9A983CB91318}" uniqueName="10" name="Brazowy_3" queryTableFieldId="10"/>
    <tableColumn id="11" xr3:uid="{5DABE1B1-4BC1-4787-B78C-4FE345690084}" uniqueName="11" name="jest slabe w zime" queryTableFieldId="11" dataDxfId="27">
      <calculatedColumnFormula>IF(SUM(dane_medale[[#This Row],[Zloty_1]:[Brazowy_3]])=0,1,0)</calculatedColumnFormula>
    </tableColumn>
    <tableColumn id="12" xr3:uid="{28610C99-F7B9-46B2-AFB7-6E4D0D0B0C22}" uniqueName="12" name="jest dobry w lato" queryTableFieldId="12" dataDxfId="26">
      <calculatedColumnFormula>IF(SUM(dane_medale[[#This Row],[Zloty]:[Brazowy]])&gt;0,1,0)</calculatedColumnFormula>
    </tableColumn>
    <tableColumn id="13" xr3:uid="{E9E3E011-F95B-4002-B390-0369D5D020A2}" uniqueName="13" name="aha" queryTableFieldId="13" dataDxfId="25">
      <calculatedColumnFormula>IF(AND(dane_medale[[#This Row],[jest dobry w lato]]=1,dane_medale[[#This Row],[jest slabe w zime]]=1,dane_medale[[#This Row],[OL_letnie]]&gt;0,dane_medale[[#This Row],[OL_zimowe]]&gt;0),1,0)</calculatedColumnFormula>
    </tableColumn>
    <tableColumn id="14" xr3:uid="{FDC5ABA6-FE49-446A-9425-CA675968040E}" uniqueName="14" name="gut medale" queryTableFieldId="14" dataDxfId="24">
      <calculatedColumnFormula>IF(dane_medale[[#This Row],[aha]]=1,SUM(dane_medale[[#This Row],[Zloty]:[Brazowy]]),0)</calculatedColumnFormula>
    </tableColumn>
    <tableColumn id="15" xr3:uid="{25F64852-7BC9-4668-A05C-F199180246D3}" uniqueName="15" name="laczne_punkty_letnie" queryTableFieldId="15" dataDxfId="23">
      <calculatedColumnFormula>SUM(dane_medale[[#This Row],[Zloty]:[Brazowy]])</calculatedColumnFormula>
    </tableColumn>
    <tableColumn id="16" xr3:uid="{9C436338-9B4C-4007-B96E-D7E83B3AA6A7}" uniqueName="16" name="laczne_punkty_zimowe" queryTableFieldId="16" dataDxfId="22">
      <calculatedColumnFormula>SUM(dane_medale[[#This Row],[Zloty_1]:[Brazowy_3]])</calculatedColumnFormula>
    </tableColumn>
    <tableColumn id="17" xr3:uid="{50B0F1A5-BE17-439A-A4B7-C46B47168CC4}" uniqueName="17" name="jest w letniej" queryTableFieldId="17" dataDxfId="21">
      <calculatedColumnFormula>IF(dane_medale[[#This Row],[OL_letnie]]&gt;0,1,0)</calculatedColumnFormula>
    </tableColumn>
    <tableColumn id="18" xr3:uid="{D5E128C0-29BD-4695-803A-0BB881DF84AE}" uniqueName="18" name="jest w zimowej" queryTableFieldId="18" dataDxfId="20">
      <calculatedColumnFormula>IF(dane_medale[[#This Row],[OL_zimowe]]&gt;0,1,0)</calculatedColumnFormula>
    </tableColumn>
    <tableColumn id="19" xr3:uid="{3783F546-EF29-4E55-8EDB-CAD7D05CEB93}" uniqueName="19" name="zlote panwstwa" queryTableFieldId="19" dataDxfId="19">
      <calculatedColumnFormula>IF(dane_medale[[#This Row],[Zloty]]+dane_medale[[#This Row],[Zloty_1]]&gt;SUM(dane_medale[[#This Row],[Srebrny]:[Brazowy]])+SUM(dane_medale[[#This Row],[Srebrny_2]:[Brazowy_3]]),1,0)</calculatedColumnFormula>
    </tableColumn>
    <tableColumn id="20" xr3:uid="{78B1400B-2A3E-4D4F-ACB6-E5DCB5706A04}" uniqueName="20" name="lacznie medale" queryTableFieldId="20" dataDxfId="18">
      <calculatedColumnFormula>SUM(dane_medale[[#This Row],[laczne_punkty_letnie]:[laczne_punkty_zimowe]])</calculatedColumnFormula>
    </tableColumn>
    <tableColumn id="22" xr3:uid="{CBE0933A-B235-40D2-A54A-1077F72D213B}" uniqueName="22" name="letni" queryTableFieldId="23" dataDxfId="1">
      <calculatedColumnFormula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calculatedColumnFormula>
    </tableColumn>
    <tableColumn id="23" xr3:uid="{767DBE44-9900-499F-9FDB-5EFB5D1FDE0B}" uniqueName="23" name="zimowy" queryTableFieldId="24" dataDxfId="0">
      <calculatedColumnFormula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67A1C0-219D-4139-91F8-D3B8D4DB9C97}" name="Tabela4" displayName="Tabela4" ref="G3:H141" totalsRowShown="0" headerRowDxfId="2" headerRowBorderDxfId="5">
  <autoFilter ref="G3:H141" xr:uid="{3267A1C0-219D-4139-91F8-D3B8D4DB9C97}"/>
  <sortState xmlns:xlrd2="http://schemas.microsoft.com/office/spreadsheetml/2017/richdata2" ref="G4:H141">
    <sortCondition ref="G3:G141"/>
  </sortState>
  <tableColumns count="2">
    <tableColumn id="1" xr3:uid="{D404F801-5DF3-4594-A972-B3E71AF95DBA}" name="Etykiety wierszy" dataDxfId="4"/>
    <tableColumn id="2" xr3:uid="{80EDD758-EC46-4BCA-B20C-46BD6B2773D8}" name="Suma z lacznie medal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9705FC-F0CB-45FA-9835-87F7142177A2}" name="dane_medale4" displayName="dane_medale4" ref="A1:T139" tableType="queryTable" totalsRowShown="0">
  <autoFilter ref="A1:T139" xr:uid="{BF9705FC-F0CB-45FA-9835-87F7142177A2}"/>
  <sortState xmlns:xlrd2="http://schemas.microsoft.com/office/spreadsheetml/2017/richdata2" ref="A2:S139">
    <sortCondition descending="1" ref="S1:S139"/>
  </sortState>
  <tableColumns count="20">
    <tableColumn id="1" xr3:uid="{6AF57F08-440F-4477-97B0-D37AA85BBEFB}" uniqueName="1" name="Panstwo" queryTableFieldId="1" dataDxfId="17"/>
    <tableColumn id="2" xr3:uid="{F7243FBF-B510-4D38-9D94-7EA8C4B38016}" uniqueName="2" name="Kontynent" queryTableFieldId="2" dataDxfId="16"/>
    <tableColumn id="3" xr3:uid="{5C62F785-4FF2-4750-9ECB-BA357EB06066}" uniqueName="3" name="OL_letnie" queryTableFieldId="3"/>
    <tableColumn id="4" xr3:uid="{A62B4EEE-A6D5-4F16-A978-5037AB5EF98E}" uniqueName="4" name="Zloty" queryTableFieldId="4"/>
    <tableColumn id="5" xr3:uid="{AC2C9DC0-ACDF-43CE-B794-646387E1FF10}" uniqueName="5" name="Srebrny" queryTableFieldId="5"/>
    <tableColumn id="6" xr3:uid="{44AD09CF-507C-4E85-8FA3-3EAA02852DDD}" uniqueName="6" name="Brazowy" queryTableFieldId="6"/>
    <tableColumn id="7" xr3:uid="{3FEFB929-6E19-431A-9F39-C448DA26CF50}" uniqueName="7" name="OL_zimowe" queryTableFieldId="7"/>
    <tableColumn id="8" xr3:uid="{4B48DE13-FFBC-4498-A0CA-3A144D1FB660}" uniqueName="8" name="Zloty_1" queryTableFieldId="8"/>
    <tableColumn id="9" xr3:uid="{E3E0075A-D59D-4971-8E51-C13DD3508F61}" uniqueName="9" name="Srebrny_2" queryTableFieldId="9"/>
    <tableColumn id="10" xr3:uid="{B5533381-948B-4A96-B366-0A9ED3014C20}" uniqueName="10" name="Brazowy_3" queryTableFieldId="10"/>
    <tableColumn id="11" xr3:uid="{06A97BCB-521E-4BB5-865F-AEADDA107367}" uniqueName="11" name="jest slabe w zime" queryTableFieldId="11" dataDxfId="15">
      <calculatedColumnFormula>IF(SUM(dane_medale4[[#This Row],[Zloty_1]:[Brazowy_3]])=0,1,0)</calculatedColumnFormula>
    </tableColumn>
    <tableColumn id="12" xr3:uid="{1FCE178E-58C2-4171-8145-420F7213F09D}" uniqueName="12" name="jest dobry w lato" queryTableFieldId="12" dataDxfId="14">
      <calculatedColumnFormula>IF(SUM(dane_medale4[[#This Row],[Zloty]:[Brazowy]])&gt;0,1,0)</calculatedColumnFormula>
    </tableColumn>
    <tableColumn id="13" xr3:uid="{A7805123-A255-4F5B-AC24-90C133419241}" uniqueName="13" name="aha" queryTableFieldId="13" dataDxfId="13">
      <calculatedColumnFormula>IF(AND(dane_medale4[[#This Row],[jest dobry w lato]]=1,dane_medale4[[#This Row],[jest slabe w zime]]=1,dane_medale4[[#This Row],[OL_letnie]]&gt;0,dane_medale4[[#This Row],[OL_zimowe]]&gt;0),1,0)</calculatedColumnFormula>
    </tableColumn>
    <tableColumn id="14" xr3:uid="{1220358C-C369-499B-A1A4-08C1D63A1129}" uniqueName="14" name="gut medale" queryTableFieldId="14" dataDxfId="12">
      <calculatedColumnFormula>IF(dane_medale4[[#This Row],[aha]]=1,SUM(dane_medale4[[#This Row],[Zloty]:[Brazowy]]),0)</calculatedColumnFormula>
    </tableColumn>
    <tableColumn id="15" xr3:uid="{D9B255BC-5FBB-4F8B-A637-00582EBE3525}" uniqueName="15" name="laczne_punkty_letnie" queryTableFieldId="15" dataDxfId="11">
      <calculatedColumnFormula>SUM(dane_medale4[[#This Row],[Zloty]:[Brazowy]])</calculatedColumnFormula>
    </tableColumn>
    <tableColumn id="16" xr3:uid="{6536CAF9-C1E3-44DA-AAFD-7890FC0282E9}" uniqueName="16" name="laczne_punkty_zimowe" queryTableFieldId="16" dataDxfId="10">
      <calculatedColumnFormula>SUM(dane_medale4[[#This Row],[Zloty_1]:[Brazowy_3]])</calculatedColumnFormula>
    </tableColumn>
    <tableColumn id="17" xr3:uid="{8F4C4C65-60E7-4E2B-9B92-A031FBB4C8D9}" uniqueName="17" name="jest w letniej" queryTableFieldId="17" dataDxfId="9">
      <calculatedColumnFormula>IF(dane_medale4[[#This Row],[OL_letnie]]&gt;0,1,0)</calculatedColumnFormula>
    </tableColumn>
    <tableColumn id="18" xr3:uid="{5D2460EA-782D-422C-80DF-D49C713CC790}" uniqueName="18" name="jest w zimowej" queryTableFieldId="18" dataDxfId="8">
      <calculatedColumnFormula>IF(dane_medale4[[#This Row],[OL_zimowe]]&gt;0,1,0)</calculatedColumnFormula>
    </tableColumn>
    <tableColumn id="19" xr3:uid="{0AC030D7-A800-4BC5-87F2-7EF0F051F694}" uniqueName="19" name="zlote panwstwa" queryTableFieldId="19" dataDxfId="7">
      <calculatedColumnFormula>IF(dane_medale4[[#This Row],[Zloty]]+dane_medale4[[#This Row],[Zloty_1]]&gt;SUM(dane_medale4[[#This Row],[Srebrny]:[Brazowy]])+SUM(dane_medale4[[#This Row],[Srebrny_2]:[Brazowy_3]]),1,0)</calculatedColumnFormula>
    </tableColumn>
    <tableColumn id="20" xr3:uid="{69634BC4-45B3-45AA-8DD5-06633D5A00C3}" uniqueName="20" name="lacznie medale" queryTableFieldId="20" dataDxfId="6">
      <calculatedColumnFormula>SUM(dane_medale4[[#This Row],[laczne_punkty_letnie]:[laczne_punkty_zimowe]])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3850-512B-44AD-B6D3-88014673C782}">
  <dimension ref="A1:N10"/>
  <sheetViews>
    <sheetView workbookViewId="0">
      <selection activeCell="N26" sqref="N26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18.140625" bestFit="1" customWidth="1"/>
    <col min="14" max="14" width="30.85546875" customWidth="1"/>
  </cols>
  <sheetData>
    <row r="1" spans="1:14" x14ac:dyDescent="0.25">
      <c r="A1" t="s">
        <v>166</v>
      </c>
    </row>
    <row r="2" spans="1:14" x14ac:dyDescent="0.25">
      <c r="N2" t="s">
        <v>168</v>
      </c>
    </row>
    <row r="3" spans="1:14" x14ac:dyDescent="0.25">
      <c r="A3" s="1" t="s">
        <v>160</v>
      </c>
      <c r="B3" t="s">
        <v>164</v>
      </c>
      <c r="C3" t="s">
        <v>165</v>
      </c>
      <c r="N3" s="3" t="s">
        <v>34</v>
      </c>
    </row>
    <row r="4" spans="1:14" x14ac:dyDescent="0.25">
      <c r="A4" s="2" t="s">
        <v>13</v>
      </c>
      <c r="B4">
        <v>297</v>
      </c>
      <c r="C4">
        <v>30</v>
      </c>
      <c r="N4" s="4" t="s">
        <v>72</v>
      </c>
    </row>
    <row r="5" spans="1:14" x14ac:dyDescent="0.25">
      <c r="A5" s="2" t="s">
        <v>15</v>
      </c>
      <c r="B5">
        <v>218</v>
      </c>
      <c r="C5">
        <v>52</v>
      </c>
      <c r="N5" s="3" t="s">
        <v>152</v>
      </c>
    </row>
    <row r="6" spans="1:14" x14ac:dyDescent="0.25">
      <c r="A6" s="2" t="s">
        <v>25</v>
      </c>
      <c r="B6">
        <v>236</v>
      </c>
      <c r="C6">
        <v>88</v>
      </c>
    </row>
    <row r="7" spans="1:14" x14ac:dyDescent="0.25">
      <c r="A7" s="2" t="s">
        <v>20</v>
      </c>
      <c r="B7">
        <v>55</v>
      </c>
      <c r="C7">
        <v>34</v>
      </c>
    </row>
    <row r="8" spans="1:14" x14ac:dyDescent="0.25">
      <c r="A8" s="2" t="s">
        <v>11</v>
      </c>
      <c r="B8">
        <v>422</v>
      </c>
      <c r="C8">
        <v>177</v>
      </c>
    </row>
    <row r="9" spans="1:14" x14ac:dyDescent="0.25">
      <c r="A9" s="2" t="s">
        <v>22</v>
      </c>
      <c r="B9">
        <v>682</v>
      </c>
      <c r="C9">
        <v>571</v>
      </c>
    </row>
    <row r="10" spans="1:14" x14ac:dyDescent="0.25">
      <c r="A10" s="2" t="s">
        <v>161</v>
      </c>
      <c r="B10">
        <v>1910</v>
      </c>
      <c r="C10">
        <v>952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CA48-11AE-4FFF-9487-A971CEAB5B94}">
  <dimension ref="A1:AD139"/>
  <sheetViews>
    <sheetView tabSelected="1" workbookViewId="0">
      <selection activeCell="X26" sqref="X26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11.85546875" bestFit="1" customWidth="1"/>
    <col min="4" max="4" width="7.7109375" bestFit="1" customWidth="1"/>
    <col min="5" max="5" width="10.140625" bestFit="1" customWidth="1"/>
    <col min="6" max="6" width="10.7109375" bestFit="1" customWidth="1"/>
    <col min="7" max="7" width="13.5703125" bestFit="1" customWidth="1"/>
    <col min="8" max="8" width="9.7109375" bestFit="1" customWidth="1"/>
    <col min="9" max="9" width="12.140625" bestFit="1" customWidth="1"/>
    <col min="10" max="10" width="12.7109375" bestFit="1" customWidth="1"/>
    <col min="21" max="21" width="9.85546875" bestFit="1" customWidth="1"/>
    <col min="23" max="23" width="16.140625" customWidth="1"/>
    <col min="24" max="24" width="25" customWidth="1"/>
    <col min="27" max="27" width="27.140625" bestFit="1" customWidth="1"/>
    <col min="28" max="28" width="28.85546875" bestFit="1" customWidth="1"/>
    <col min="29" max="30" width="19.42578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162</v>
      </c>
      <c r="R1" t="s">
        <v>163</v>
      </c>
      <c r="S1" t="s">
        <v>167</v>
      </c>
      <c r="T1" t="s">
        <v>169</v>
      </c>
      <c r="U1" t="s">
        <v>173</v>
      </c>
      <c r="V1" t="s">
        <v>174</v>
      </c>
      <c r="W1" t="s">
        <v>172</v>
      </c>
    </row>
    <row r="2" spans="1:30" x14ac:dyDescent="0.25">
      <c r="A2" t="s">
        <v>76</v>
      </c>
      <c r="B2" t="s">
        <v>13</v>
      </c>
      <c r="C2">
        <v>13</v>
      </c>
      <c r="D2">
        <v>25</v>
      </c>
      <c r="E2">
        <v>32</v>
      </c>
      <c r="F2">
        <v>29</v>
      </c>
      <c r="G2">
        <v>3</v>
      </c>
      <c r="H2">
        <v>0</v>
      </c>
      <c r="I2">
        <v>0</v>
      </c>
      <c r="J2">
        <v>0</v>
      </c>
      <c r="K2">
        <f>IF(SUM(dane_medale[[#This Row],[Zloty_1]:[Brazowy_3]])=0,1,0)</f>
        <v>1</v>
      </c>
      <c r="L2">
        <f>IF(SUM(dane_medale[[#This Row],[Zloty]:[Brazowy]])&gt;0,1,0)</f>
        <v>1</v>
      </c>
      <c r="M2">
        <f>IF(AND(dane_medale[[#This Row],[jest dobry w lato]]=1,dane_medale[[#This Row],[jest slabe w zime]]=1,dane_medale[[#This Row],[OL_letnie]]&gt;0,dane_medale[[#This Row],[OL_zimowe]]&gt;0),1,0)</f>
        <v>1</v>
      </c>
      <c r="N2">
        <f>IF(dane_medale[[#This Row],[aha]]=1,SUM(dane_medale[[#This Row],[Zloty]:[Brazowy]]),0)</f>
        <v>86</v>
      </c>
      <c r="O2">
        <f>SUM(dane_medale[[#This Row],[Zloty]:[Brazowy]])</f>
        <v>86</v>
      </c>
      <c r="P2">
        <f>SUM(dane_medale[[#This Row],[Zloty_1]:[Brazowy_3]])</f>
        <v>0</v>
      </c>
      <c r="Q2">
        <f>IF(dane_medale[[#This Row],[OL_letnie]]&gt;0,1,0)</f>
        <v>1</v>
      </c>
      <c r="R2">
        <f>IF(dane_medale[[#This Row],[OL_zimowe]]&gt;0,1,0)</f>
        <v>1</v>
      </c>
      <c r="S2">
        <f>IF(dane_medale[[#This Row],[Zloty]]+dane_medale[[#This Row],[Zloty_1]]&gt;SUM(dane_medale[[#This Row],[Srebrny]:[Brazowy]])+SUM(dane_medale[[#This Row],[Srebrny_2]:[Brazowy_3]]),1,0)</f>
        <v>0</v>
      </c>
      <c r="T2">
        <f>SUM(dane_medale[[#This Row],[laczne_punkty_letnie]:[laczne_punkty_zimowe]])</f>
        <v>86</v>
      </c>
      <c r="U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  <c r="W2" s="10" t="s">
        <v>76</v>
      </c>
      <c r="X2" s="5" t="s">
        <v>13</v>
      </c>
      <c r="Y2" s="6">
        <v>86</v>
      </c>
      <c r="AC2">
        <f>COUNTIFS(C2,"&gt;0",G2,"&gt;0",K2,1,L2,1)</f>
        <v>1</v>
      </c>
    </row>
    <row r="3" spans="1:30" x14ac:dyDescent="0.25">
      <c r="A3" t="s">
        <v>113</v>
      </c>
      <c r="B3" t="s">
        <v>13</v>
      </c>
      <c r="C3">
        <v>18</v>
      </c>
      <c r="D3">
        <v>23</v>
      </c>
      <c r="E3">
        <v>26</v>
      </c>
      <c r="F3">
        <v>27</v>
      </c>
      <c r="G3">
        <v>6</v>
      </c>
      <c r="H3">
        <v>0</v>
      </c>
      <c r="I3">
        <v>0</v>
      </c>
      <c r="J3">
        <v>0</v>
      </c>
      <c r="K3">
        <f>IF(SUM(dane_medale[[#This Row],[Zloty_1]:[Brazowy_3]])=0,1,0)</f>
        <v>1</v>
      </c>
      <c r="L3">
        <f>IF(SUM(dane_medale[[#This Row],[Zloty]:[Brazowy]])&gt;0,1,0)</f>
        <v>1</v>
      </c>
      <c r="M3">
        <f>IF(AND(dane_medale[[#This Row],[jest dobry w lato]]=1,dane_medale[[#This Row],[jest slabe w zime]]=1,dane_medale[[#This Row],[OL_letnie]]&gt;0,dane_medale[[#This Row],[OL_zimowe]]&gt;0),1,0)</f>
        <v>1</v>
      </c>
      <c r="N3">
        <f>IF(dane_medale[[#This Row],[aha]]=1,SUM(dane_medale[[#This Row],[Zloty]:[Brazowy]]),0)</f>
        <v>76</v>
      </c>
      <c r="O3">
        <f>SUM(dane_medale[[#This Row],[Zloty]:[Brazowy]])</f>
        <v>76</v>
      </c>
      <c r="P3">
        <f>SUM(dane_medale[[#This Row],[Zloty_1]:[Brazowy_3]])</f>
        <v>0</v>
      </c>
      <c r="Q3">
        <f>IF(dane_medale[[#This Row],[OL_letnie]]&gt;0,1,0)</f>
        <v>1</v>
      </c>
      <c r="R3">
        <f>IF(dane_medale[[#This Row],[OL_zimowe]]&gt;0,1,0)</f>
        <v>1</v>
      </c>
      <c r="S3">
        <f>IF(dane_medale[[#This Row],[Zloty]]+dane_medale[[#This Row],[Zloty_1]]&gt;SUM(dane_medale[[#This Row],[Srebrny]:[Brazowy]])+SUM(dane_medale[[#This Row],[Srebrny_2]:[Brazowy_3]]),1,0)</f>
        <v>0</v>
      </c>
      <c r="T3">
        <f>SUM(dane_medale[[#This Row],[laczne_punkty_letnie]:[laczne_punkty_zimowe]])</f>
        <v>76</v>
      </c>
      <c r="U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  <c r="W3" s="10" t="s">
        <v>32</v>
      </c>
      <c r="X3" s="5" t="s">
        <v>15</v>
      </c>
      <c r="Y3" s="6">
        <v>108</v>
      </c>
      <c r="AC3">
        <f>SUM(dane_medale[aha])</f>
        <v>54</v>
      </c>
      <c r="AD3">
        <f>SUM(dane_medale[gut medale])</f>
        <v>1218</v>
      </c>
    </row>
    <row r="4" spans="1:30" x14ac:dyDescent="0.25">
      <c r="A4" t="s">
        <v>49</v>
      </c>
      <c r="B4" t="s">
        <v>13</v>
      </c>
      <c r="C4">
        <v>12</v>
      </c>
      <c r="D4">
        <v>21</v>
      </c>
      <c r="E4">
        <v>7</v>
      </c>
      <c r="F4">
        <v>17</v>
      </c>
      <c r="G4">
        <v>2</v>
      </c>
      <c r="H4">
        <v>0</v>
      </c>
      <c r="I4">
        <v>0</v>
      </c>
      <c r="J4">
        <v>0</v>
      </c>
      <c r="K4">
        <f>IF(SUM(dane_medale[[#This Row],[Zloty_1]:[Brazowy_3]])=0,1,0)</f>
        <v>1</v>
      </c>
      <c r="L4">
        <f>IF(SUM(dane_medale[[#This Row],[Zloty]:[Brazowy]])&gt;0,1,0)</f>
        <v>1</v>
      </c>
      <c r="M4">
        <f>IF(AND(dane_medale[[#This Row],[jest dobry w lato]]=1,dane_medale[[#This Row],[jest slabe w zime]]=1,dane_medale[[#This Row],[OL_letnie]]&gt;0,dane_medale[[#This Row],[OL_zimowe]]&gt;0),1,0)</f>
        <v>1</v>
      </c>
      <c r="N4">
        <f>IF(dane_medale[[#This Row],[aha]]=1,SUM(dane_medale[[#This Row],[Zloty]:[Brazowy]]),0)</f>
        <v>45</v>
      </c>
      <c r="O4">
        <f>SUM(dane_medale[[#This Row],[Zloty]:[Brazowy]])</f>
        <v>45</v>
      </c>
      <c r="P4">
        <f>SUM(dane_medale[[#This Row],[Zloty_1]:[Brazowy_3]])</f>
        <v>0</v>
      </c>
      <c r="Q4">
        <f>IF(dane_medale[[#This Row],[OL_letnie]]&gt;0,1,0)</f>
        <v>1</v>
      </c>
      <c r="R4">
        <f>IF(dane_medale[[#This Row],[OL_zimowe]]&gt;0,1,0)</f>
        <v>1</v>
      </c>
      <c r="S4">
        <f>IF(dane_medale[[#This Row],[Zloty]]+dane_medale[[#This Row],[Zloty_1]]&gt;SUM(dane_medale[[#This Row],[Srebrny]:[Brazowy]])+SUM(dane_medale[[#This Row],[Srebrny_2]:[Brazowy_3]]),1,0)</f>
        <v>0</v>
      </c>
      <c r="T4">
        <f>SUM(dane_medale[[#This Row],[laczne_punkty_letnie]:[laczne_punkty_zimowe]])</f>
        <v>45</v>
      </c>
      <c r="U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  <c r="W4" s="9" t="s">
        <v>124</v>
      </c>
      <c r="X4" s="7" t="s">
        <v>25</v>
      </c>
      <c r="Y4" s="8">
        <v>2681</v>
      </c>
    </row>
    <row r="5" spans="1:30" x14ac:dyDescent="0.25">
      <c r="A5" t="s">
        <v>45</v>
      </c>
      <c r="B5" t="s">
        <v>13</v>
      </c>
      <c r="C5">
        <v>21</v>
      </c>
      <c r="D5">
        <v>7</v>
      </c>
      <c r="E5">
        <v>9</v>
      </c>
      <c r="F5">
        <v>10</v>
      </c>
      <c r="G5">
        <v>1</v>
      </c>
      <c r="H5">
        <v>0</v>
      </c>
      <c r="I5">
        <v>0</v>
      </c>
      <c r="J5">
        <v>0</v>
      </c>
      <c r="K5">
        <f>IF(SUM(dane_medale[[#This Row],[Zloty_1]:[Brazowy_3]])=0,1,0)</f>
        <v>1</v>
      </c>
      <c r="L5">
        <f>IF(SUM(dane_medale[[#This Row],[Zloty]:[Brazowy]])&gt;0,1,0)</f>
        <v>1</v>
      </c>
      <c r="M5">
        <f>IF(AND(dane_medale[[#This Row],[jest dobry w lato]]=1,dane_medale[[#This Row],[jest slabe w zime]]=1,dane_medale[[#This Row],[OL_letnie]]&gt;0,dane_medale[[#This Row],[OL_zimowe]]&gt;0),1,0)</f>
        <v>1</v>
      </c>
      <c r="N5">
        <f>IF(dane_medale[[#This Row],[aha]]=1,SUM(dane_medale[[#This Row],[Zloty]:[Brazowy]]),0)</f>
        <v>26</v>
      </c>
      <c r="O5">
        <f>SUM(dane_medale[[#This Row],[Zloty]:[Brazowy]])</f>
        <v>26</v>
      </c>
      <c r="P5">
        <f>SUM(dane_medale[[#This Row],[Zloty_1]:[Brazowy_3]])</f>
        <v>0</v>
      </c>
      <c r="Q5">
        <f>IF(dane_medale[[#This Row],[OL_letnie]]&gt;0,1,0)</f>
        <v>1</v>
      </c>
      <c r="R5">
        <f>IF(dane_medale[[#This Row],[OL_zimowe]]&gt;0,1,0)</f>
        <v>1</v>
      </c>
      <c r="S5">
        <f>IF(dane_medale[[#This Row],[Zloty]]+dane_medale[[#This Row],[Zloty_1]]&gt;SUM(dane_medale[[#This Row],[Srebrny]:[Brazowy]])+SUM(dane_medale[[#This Row],[Srebrny_2]:[Brazowy_3]]),1,0)</f>
        <v>0</v>
      </c>
      <c r="T5">
        <f>SUM(dane_medale[[#This Row],[laczne_punkty_letnie]:[laczne_punkty_zimowe]])</f>
        <v>26</v>
      </c>
      <c r="U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  <c r="W5" s="9" t="s">
        <v>19</v>
      </c>
      <c r="X5" s="7" t="s">
        <v>20</v>
      </c>
      <c r="Y5" s="8">
        <v>480</v>
      </c>
    </row>
    <row r="6" spans="1:30" x14ac:dyDescent="0.25">
      <c r="A6" t="s">
        <v>103</v>
      </c>
      <c r="B6" t="s">
        <v>13</v>
      </c>
      <c r="C6">
        <v>15</v>
      </c>
      <c r="D6">
        <v>3</v>
      </c>
      <c r="E6">
        <v>8</v>
      </c>
      <c r="F6">
        <v>12</v>
      </c>
      <c r="G6">
        <v>0</v>
      </c>
      <c r="H6">
        <v>0</v>
      </c>
      <c r="I6">
        <v>0</v>
      </c>
      <c r="J6">
        <v>0</v>
      </c>
      <c r="K6">
        <f>IF(SUM(dane_medale[[#This Row],[Zloty_1]:[Brazowy_3]])=0,1,0)</f>
        <v>1</v>
      </c>
      <c r="L6">
        <f>IF(SUM(dane_medale[[#This Row],[Zloty]:[Brazowy]])&gt;0,1,0)</f>
        <v>1</v>
      </c>
      <c r="M6">
        <f>IF(AND(dane_medale[[#This Row],[jest dobry w lato]]=1,dane_medale[[#This Row],[jest slabe w zime]]=1,dane_medale[[#This Row],[OL_letnie]]&gt;0,dane_medale[[#This Row],[OL_zimowe]]&gt;0),1,0)</f>
        <v>0</v>
      </c>
      <c r="N6">
        <f>IF(dane_medale[[#This Row],[aha]]=1,SUM(dane_medale[[#This Row],[Zloty]:[Brazowy]]),0)</f>
        <v>0</v>
      </c>
      <c r="O6">
        <f>SUM(dane_medale[[#This Row],[Zloty]:[Brazowy]])</f>
        <v>23</v>
      </c>
      <c r="P6">
        <f>SUM(dane_medale[[#This Row],[Zloty_1]:[Brazowy_3]])</f>
        <v>0</v>
      </c>
      <c r="Q6">
        <f>IF(dane_medale[[#This Row],[OL_letnie]]&gt;0,1,0)</f>
        <v>1</v>
      </c>
      <c r="R6">
        <f>IF(dane_medale[[#This Row],[OL_zimowe]]&gt;0,1,0)</f>
        <v>0</v>
      </c>
      <c r="S6">
        <f>IF(dane_medale[[#This Row],[Zloty]]+dane_medale[[#This Row],[Zloty_1]]&gt;SUM(dane_medale[[#This Row],[Srebrny]:[Brazowy]])+SUM(dane_medale[[#This Row],[Srebrny_2]:[Brazowy_3]]),1,0)</f>
        <v>0</v>
      </c>
      <c r="T6">
        <f>SUM(dane_medale[[#This Row],[laczne_punkty_letnie]:[laczne_punkty_zimowe]])</f>
        <v>23</v>
      </c>
      <c r="U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  <c r="W6" s="9" t="s">
        <v>153</v>
      </c>
      <c r="X6" s="7" t="s">
        <v>22</v>
      </c>
      <c r="Y6" s="8">
        <v>1204</v>
      </c>
    </row>
    <row r="7" spans="1:30" x14ac:dyDescent="0.25">
      <c r="A7" t="s">
        <v>91</v>
      </c>
      <c r="B7" t="s">
        <v>13</v>
      </c>
      <c r="C7">
        <v>13</v>
      </c>
      <c r="D7">
        <v>6</v>
      </c>
      <c r="E7">
        <v>5</v>
      </c>
      <c r="F7">
        <v>11</v>
      </c>
      <c r="G7">
        <v>6</v>
      </c>
      <c r="H7">
        <v>0</v>
      </c>
      <c r="I7">
        <v>0</v>
      </c>
      <c r="J7">
        <v>0</v>
      </c>
      <c r="K7">
        <f>IF(SUM(dane_medale[[#This Row],[Zloty_1]:[Brazowy_3]])=0,1,0)</f>
        <v>1</v>
      </c>
      <c r="L7">
        <f>IF(SUM(dane_medale[[#This Row],[Zloty]:[Brazowy]])&gt;0,1,0)</f>
        <v>1</v>
      </c>
      <c r="M7">
        <f>IF(AND(dane_medale[[#This Row],[jest dobry w lato]]=1,dane_medale[[#This Row],[jest slabe w zime]]=1,dane_medale[[#This Row],[OL_letnie]]&gt;0,dane_medale[[#This Row],[OL_zimowe]]&gt;0),1,0)</f>
        <v>1</v>
      </c>
      <c r="N7">
        <f>IF(dane_medale[[#This Row],[aha]]=1,SUM(dane_medale[[#This Row],[Zloty]:[Brazowy]]),0)</f>
        <v>22</v>
      </c>
      <c r="O7">
        <f>SUM(dane_medale[[#This Row],[Zloty]:[Brazowy]])</f>
        <v>22</v>
      </c>
      <c r="P7">
        <f>SUM(dane_medale[[#This Row],[Zloty_1]:[Brazowy_3]])</f>
        <v>0</v>
      </c>
      <c r="Q7">
        <f>IF(dane_medale[[#This Row],[OL_letnie]]&gt;0,1,0)</f>
        <v>1</v>
      </c>
      <c r="R7">
        <f>IF(dane_medale[[#This Row],[OL_zimowe]]&gt;0,1,0)</f>
        <v>1</v>
      </c>
      <c r="S7">
        <f>IF(dane_medale[[#This Row],[Zloty]]+dane_medale[[#This Row],[Zloty_1]]&gt;SUM(dane_medale[[#This Row],[Srebrny]:[Brazowy]])+SUM(dane_medale[[#This Row],[Srebrny_2]:[Brazowy_3]]),1,0)</f>
        <v>0</v>
      </c>
      <c r="T7">
        <f>SUM(dane_medale[[#This Row],[laczne_punkty_letnie]:[laczne_punkty_zimowe]])</f>
        <v>22</v>
      </c>
      <c r="U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  <c r="W7" s="10" t="s">
        <v>36</v>
      </c>
      <c r="X7" s="5" t="s">
        <v>11</v>
      </c>
      <c r="Y7" s="6">
        <v>526</v>
      </c>
    </row>
    <row r="8" spans="1:30" x14ac:dyDescent="0.25">
      <c r="A8" t="s">
        <v>12</v>
      </c>
      <c r="B8" t="s">
        <v>13</v>
      </c>
      <c r="C8">
        <v>12</v>
      </c>
      <c r="D8">
        <v>5</v>
      </c>
      <c r="E8">
        <v>2</v>
      </c>
      <c r="F8">
        <v>8</v>
      </c>
      <c r="G8">
        <v>3</v>
      </c>
      <c r="H8">
        <v>0</v>
      </c>
      <c r="I8">
        <v>0</v>
      </c>
      <c r="J8">
        <v>0</v>
      </c>
      <c r="K8">
        <f>IF(SUM(dane_medale[[#This Row],[Zloty_1]:[Brazowy_3]])=0,1,0)</f>
        <v>1</v>
      </c>
      <c r="L8">
        <f>IF(SUM(dane_medale[[#This Row],[Zloty]:[Brazowy]])&gt;0,1,0)</f>
        <v>1</v>
      </c>
      <c r="M8">
        <f>IF(AND(dane_medale[[#This Row],[jest dobry w lato]]=1,dane_medale[[#This Row],[jest slabe w zime]]=1,dane_medale[[#This Row],[OL_letnie]]&gt;0,dane_medale[[#This Row],[OL_zimowe]]&gt;0),1,0)</f>
        <v>1</v>
      </c>
      <c r="N8">
        <f>IF(dane_medale[[#This Row],[aha]]=1,SUM(dane_medale[[#This Row],[Zloty]:[Brazowy]]),0)</f>
        <v>15</v>
      </c>
      <c r="O8">
        <f>SUM(dane_medale[[#This Row],[Zloty]:[Brazowy]])</f>
        <v>15</v>
      </c>
      <c r="P8">
        <f>SUM(dane_medale[[#This Row],[Zloty_1]:[Brazowy_3]])</f>
        <v>0</v>
      </c>
      <c r="Q8">
        <f>IF(dane_medale[[#This Row],[OL_letnie]]&gt;0,1,0)</f>
        <v>1</v>
      </c>
      <c r="R8">
        <f>IF(dane_medale[[#This Row],[OL_zimowe]]&gt;0,1,0)</f>
        <v>1</v>
      </c>
      <c r="S8">
        <f>IF(dane_medale[[#This Row],[Zloty]]+dane_medale[[#This Row],[Zloty_1]]&gt;SUM(dane_medale[[#This Row],[Srebrny]:[Brazowy]])+SUM(dane_medale[[#This Row],[Srebrny_2]:[Brazowy_3]]),1,0)</f>
        <v>0</v>
      </c>
      <c r="T8">
        <f>SUM(dane_medale[[#This Row],[laczne_punkty_letnie]:[laczne_punkty_zimowe]])</f>
        <v>15</v>
      </c>
      <c r="U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" spans="1:30" x14ac:dyDescent="0.25">
      <c r="A9" t="s">
        <v>136</v>
      </c>
      <c r="B9" t="s">
        <v>13</v>
      </c>
      <c r="C9">
        <v>13</v>
      </c>
      <c r="D9">
        <v>3</v>
      </c>
      <c r="E9">
        <v>3</v>
      </c>
      <c r="F9">
        <v>4</v>
      </c>
      <c r="G9">
        <v>0</v>
      </c>
      <c r="H9">
        <v>0</v>
      </c>
      <c r="I9">
        <v>0</v>
      </c>
      <c r="J9">
        <v>0</v>
      </c>
      <c r="K9">
        <f>IF(SUM(dane_medale[[#This Row],[Zloty_1]:[Brazowy_3]])=0,1,0)</f>
        <v>1</v>
      </c>
      <c r="L9">
        <f>IF(SUM(dane_medale[[#This Row],[Zloty]:[Brazowy]])&gt;0,1,0)</f>
        <v>1</v>
      </c>
      <c r="M9">
        <f>IF(AND(dane_medale[[#This Row],[jest dobry w lato]]=1,dane_medale[[#This Row],[jest slabe w zime]]=1,dane_medale[[#This Row],[OL_letnie]]&gt;0,dane_medale[[#This Row],[OL_zimowe]]&gt;0),1,0)</f>
        <v>0</v>
      </c>
      <c r="N9">
        <f>IF(dane_medale[[#This Row],[aha]]=1,SUM(dane_medale[[#This Row],[Zloty]:[Brazowy]]),0)</f>
        <v>0</v>
      </c>
      <c r="O9">
        <f>SUM(dane_medale[[#This Row],[Zloty]:[Brazowy]])</f>
        <v>10</v>
      </c>
      <c r="P9">
        <f>SUM(dane_medale[[#This Row],[Zloty_1]:[Brazowy_3]])</f>
        <v>0</v>
      </c>
      <c r="Q9">
        <f>IF(dane_medale[[#This Row],[OL_letnie]]&gt;0,1,0)</f>
        <v>1</v>
      </c>
      <c r="R9">
        <f>IF(dane_medale[[#This Row],[OL_zimowe]]&gt;0,1,0)</f>
        <v>0</v>
      </c>
      <c r="S9">
        <f>IF(dane_medale[[#This Row],[Zloty]]+dane_medale[[#This Row],[Zloty_1]]&gt;SUM(dane_medale[[#This Row],[Srebrny]:[Brazowy]])+SUM(dane_medale[[#This Row],[Srebrny_2]:[Brazowy_3]]),1,0)</f>
        <v>0</v>
      </c>
      <c r="T9">
        <f>SUM(dane_medale[[#This Row],[laczne_punkty_letnie]:[laczne_punkty_zimowe]])</f>
        <v>10</v>
      </c>
      <c r="U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0" spans="1:30" x14ac:dyDescent="0.25">
      <c r="A10" t="s">
        <v>151</v>
      </c>
      <c r="B10" t="s">
        <v>13</v>
      </c>
      <c r="C10">
        <v>12</v>
      </c>
      <c r="D10">
        <v>3</v>
      </c>
      <c r="E10">
        <v>4</v>
      </c>
      <c r="F10">
        <v>1</v>
      </c>
      <c r="G10">
        <v>1</v>
      </c>
      <c r="H10">
        <v>0</v>
      </c>
      <c r="I10">
        <v>0</v>
      </c>
      <c r="J10">
        <v>0</v>
      </c>
      <c r="K10">
        <f>IF(SUM(dane_medale[[#This Row],[Zloty_1]:[Brazowy_3]])=0,1,0)</f>
        <v>1</v>
      </c>
      <c r="L10">
        <f>IF(SUM(dane_medale[[#This Row],[Zloty]:[Brazowy]])&gt;0,1,0)</f>
        <v>1</v>
      </c>
      <c r="M10">
        <f>IF(AND(dane_medale[[#This Row],[jest dobry w lato]]=1,dane_medale[[#This Row],[jest slabe w zime]]=1,dane_medale[[#This Row],[OL_letnie]]&gt;0,dane_medale[[#This Row],[OL_zimowe]]&gt;0),1,0)</f>
        <v>1</v>
      </c>
      <c r="N10">
        <f>IF(dane_medale[[#This Row],[aha]]=1,SUM(dane_medale[[#This Row],[Zloty]:[Brazowy]]),0)</f>
        <v>8</v>
      </c>
      <c r="O10">
        <f>SUM(dane_medale[[#This Row],[Zloty]:[Brazowy]])</f>
        <v>8</v>
      </c>
      <c r="P10">
        <f>SUM(dane_medale[[#This Row],[Zloty_1]:[Brazowy_3]])</f>
        <v>0</v>
      </c>
      <c r="Q10">
        <f>IF(dane_medale[[#This Row],[OL_letnie]]&gt;0,1,0)</f>
        <v>1</v>
      </c>
      <c r="R10">
        <f>IF(dane_medale[[#This Row],[OL_zimowe]]&gt;0,1,0)</f>
        <v>1</v>
      </c>
      <c r="S10">
        <f>IF(dane_medale[[#This Row],[Zloty]]+dane_medale[[#This Row],[Zloty_1]]&gt;SUM(dane_medale[[#This Row],[Srebrny]:[Brazowy]])+SUM(dane_medale[[#This Row],[Srebrny_2]:[Brazowy_3]]),1,0)</f>
        <v>0</v>
      </c>
      <c r="T10">
        <f>SUM(dane_medale[[#This Row],[laczne_punkty_letnie]:[laczne_punkty_zimowe]])</f>
        <v>8</v>
      </c>
      <c r="U1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  <c r="X10" t="s">
        <v>175</v>
      </c>
    </row>
    <row r="11" spans="1:30" x14ac:dyDescent="0.25">
      <c r="A11" t="s">
        <v>138</v>
      </c>
      <c r="B11" t="s">
        <v>13</v>
      </c>
      <c r="C11">
        <v>14</v>
      </c>
      <c r="D11">
        <v>2</v>
      </c>
      <c r="E11">
        <v>3</v>
      </c>
      <c r="F11">
        <v>2</v>
      </c>
      <c r="G11">
        <v>0</v>
      </c>
      <c r="H11">
        <v>0</v>
      </c>
      <c r="I11">
        <v>0</v>
      </c>
      <c r="J11">
        <v>0</v>
      </c>
      <c r="K11">
        <f>IF(SUM(dane_medale[[#This Row],[Zloty_1]:[Brazowy_3]])=0,1,0)</f>
        <v>1</v>
      </c>
      <c r="L11">
        <f>IF(SUM(dane_medale[[#This Row],[Zloty]:[Brazowy]])&gt;0,1,0)</f>
        <v>1</v>
      </c>
      <c r="M11">
        <f>IF(AND(dane_medale[[#This Row],[jest dobry w lato]]=1,dane_medale[[#This Row],[jest slabe w zime]]=1,dane_medale[[#This Row],[OL_letnie]]&gt;0,dane_medale[[#This Row],[OL_zimowe]]&gt;0),1,0)</f>
        <v>0</v>
      </c>
      <c r="N11">
        <f>IF(dane_medale[[#This Row],[aha]]=1,SUM(dane_medale[[#This Row],[Zloty]:[Brazowy]]),0)</f>
        <v>0</v>
      </c>
      <c r="O11">
        <f>SUM(dane_medale[[#This Row],[Zloty]:[Brazowy]])</f>
        <v>7</v>
      </c>
      <c r="P11">
        <f>SUM(dane_medale[[#This Row],[Zloty_1]:[Brazowy_3]])</f>
        <v>0</v>
      </c>
      <c r="Q11">
        <f>IF(dane_medale[[#This Row],[OL_letnie]]&gt;0,1,0)</f>
        <v>1</v>
      </c>
      <c r="R11">
        <f>IF(dane_medale[[#This Row],[OL_zimowe]]&gt;0,1,0)</f>
        <v>0</v>
      </c>
      <c r="S11">
        <f>IF(dane_medale[[#This Row],[Zloty]]+dane_medale[[#This Row],[Zloty_1]]&gt;SUM(dane_medale[[#This Row],[Srebrny]:[Brazowy]])+SUM(dane_medale[[#This Row],[Srebrny_2]:[Brazowy_3]]),1,0)</f>
        <v>0</v>
      </c>
      <c r="T11">
        <f>SUM(dane_medale[[#This Row],[laczne_punkty_letnie]:[laczne_punkty_zimowe]])</f>
        <v>7</v>
      </c>
      <c r="U1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  <c r="X11" t="s">
        <v>173</v>
      </c>
      <c r="Y11">
        <f>SUM(dane_medale[letni])</f>
        <v>35</v>
      </c>
    </row>
    <row r="12" spans="1:30" x14ac:dyDescent="0.25">
      <c r="A12" t="s">
        <v>72</v>
      </c>
      <c r="B12" t="s">
        <v>13</v>
      </c>
      <c r="C12">
        <v>13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f>IF(SUM(dane_medale[[#This Row],[Zloty_1]:[Brazowy_3]])=0,1,0)</f>
        <v>1</v>
      </c>
      <c r="L12">
        <f>IF(SUM(dane_medale[[#This Row],[Zloty]:[Brazowy]])&gt;0,1,0)</f>
        <v>1</v>
      </c>
      <c r="M12">
        <f>IF(AND(dane_medale[[#This Row],[jest dobry w lato]]=1,dane_medale[[#This Row],[jest slabe w zime]]=1,dane_medale[[#This Row],[OL_letnie]]&gt;0,dane_medale[[#This Row],[OL_zimowe]]&gt;0),1,0)</f>
        <v>1</v>
      </c>
      <c r="N12">
        <f>IF(dane_medale[[#This Row],[aha]]=1,SUM(dane_medale[[#This Row],[Zloty]:[Brazowy]]),0)</f>
        <v>5</v>
      </c>
      <c r="O12">
        <f>SUM(dane_medale[[#This Row],[Zloty]:[Brazowy]])</f>
        <v>5</v>
      </c>
      <c r="P12">
        <f>SUM(dane_medale[[#This Row],[Zloty_1]:[Brazowy_3]])</f>
        <v>0</v>
      </c>
      <c r="Q12">
        <f>IF(dane_medale[[#This Row],[OL_letnie]]&gt;0,1,0)</f>
        <v>1</v>
      </c>
      <c r="R12">
        <f>IF(dane_medale[[#This Row],[OL_zimowe]]&gt;0,1,0)</f>
        <v>1</v>
      </c>
      <c r="S12">
        <f>IF(dane_medale[[#This Row],[Zloty]]+dane_medale[[#This Row],[Zloty_1]]&gt;SUM(dane_medale[[#This Row],[Srebrny]:[Brazowy]])+SUM(dane_medale[[#This Row],[Srebrny_2]:[Brazowy_3]]),1,0)</f>
        <v>1</v>
      </c>
      <c r="T12">
        <f>SUM(dane_medale[[#This Row],[laczne_punkty_letnie]:[laczne_punkty_zimowe]])</f>
        <v>5</v>
      </c>
      <c r="U1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  <c r="X12" t="s">
        <v>174</v>
      </c>
      <c r="Y12">
        <f>SUM(dane_medale[zimowy])</f>
        <v>3</v>
      </c>
    </row>
    <row r="13" spans="1:30" x14ac:dyDescent="0.25">
      <c r="A13" t="s">
        <v>54</v>
      </c>
      <c r="B13" t="s">
        <v>13</v>
      </c>
      <c r="C13">
        <v>13</v>
      </c>
      <c r="D13">
        <v>0</v>
      </c>
      <c r="E13">
        <v>1</v>
      </c>
      <c r="F13">
        <v>3</v>
      </c>
      <c r="G13">
        <v>1</v>
      </c>
      <c r="H13">
        <v>0</v>
      </c>
      <c r="I13">
        <v>0</v>
      </c>
      <c r="J13">
        <v>0</v>
      </c>
      <c r="K13">
        <f>IF(SUM(dane_medale[[#This Row],[Zloty_1]:[Brazowy_3]])=0,1,0)</f>
        <v>1</v>
      </c>
      <c r="L13">
        <f>IF(SUM(dane_medale[[#This Row],[Zloty]:[Brazowy]])&gt;0,1,0)</f>
        <v>1</v>
      </c>
      <c r="M13">
        <f>IF(AND(dane_medale[[#This Row],[jest dobry w lato]]=1,dane_medale[[#This Row],[jest slabe w zime]]=1,dane_medale[[#This Row],[OL_letnie]]&gt;0,dane_medale[[#This Row],[OL_zimowe]]&gt;0),1,0)</f>
        <v>1</v>
      </c>
      <c r="N13">
        <f>IF(dane_medale[[#This Row],[aha]]=1,SUM(dane_medale[[#This Row],[Zloty]:[Brazowy]]),0)</f>
        <v>4</v>
      </c>
      <c r="O13">
        <f>SUM(dane_medale[[#This Row],[Zloty]:[Brazowy]])</f>
        <v>4</v>
      </c>
      <c r="P13">
        <f>SUM(dane_medale[[#This Row],[Zloty_1]:[Brazowy_3]])</f>
        <v>0</v>
      </c>
      <c r="Q13">
        <f>IF(dane_medale[[#This Row],[OL_letnie]]&gt;0,1,0)</f>
        <v>1</v>
      </c>
      <c r="R13">
        <f>IF(dane_medale[[#This Row],[OL_zimowe]]&gt;0,1,0)</f>
        <v>1</v>
      </c>
      <c r="S13">
        <f>IF(dane_medale[[#This Row],[Zloty]]+dane_medale[[#This Row],[Zloty_1]]&gt;SUM(dane_medale[[#This Row],[Srebrny]:[Brazowy]])+SUM(dane_medale[[#This Row],[Srebrny_2]:[Brazowy_3]]),1,0)</f>
        <v>0</v>
      </c>
      <c r="T13">
        <f>SUM(dane_medale[[#This Row],[laczne_punkty_letnie]:[laczne_punkty_zimowe]])</f>
        <v>4</v>
      </c>
      <c r="U1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4" spans="1:30" x14ac:dyDescent="0.25">
      <c r="A14" t="s">
        <v>97</v>
      </c>
      <c r="B14" t="s">
        <v>13</v>
      </c>
      <c r="C14">
        <v>6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f>IF(SUM(dane_medale[[#This Row],[Zloty_1]:[Brazowy_3]])=0,1,0)</f>
        <v>1</v>
      </c>
      <c r="L14">
        <f>IF(SUM(dane_medale[[#This Row],[Zloty]:[Brazowy]])&gt;0,1,0)</f>
        <v>1</v>
      </c>
      <c r="M14">
        <f>IF(AND(dane_medale[[#This Row],[jest dobry w lato]]=1,dane_medale[[#This Row],[jest slabe w zime]]=1,dane_medale[[#This Row],[OL_letnie]]&gt;0,dane_medale[[#This Row],[OL_zimowe]]&gt;0),1,0)</f>
        <v>0</v>
      </c>
      <c r="N14">
        <f>IF(dane_medale[[#This Row],[aha]]=1,SUM(dane_medale[[#This Row],[Zloty]:[Brazowy]]),0)</f>
        <v>0</v>
      </c>
      <c r="O14">
        <f>SUM(dane_medale[[#This Row],[Zloty]:[Brazowy]])</f>
        <v>4</v>
      </c>
      <c r="P14">
        <f>SUM(dane_medale[[#This Row],[Zloty_1]:[Brazowy_3]])</f>
        <v>0</v>
      </c>
      <c r="Q14">
        <f>IF(dane_medale[[#This Row],[OL_letnie]]&gt;0,1,0)</f>
        <v>1</v>
      </c>
      <c r="R14">
        <f>IF(dane_medale[[#This Row],[OL_zimowe]]&gt;0,1,0)</f>
        <v>0</v>
      </c>
      <c r="S14">
        <f>IF(dane_medale[[#This Row],[Zloty]]+dane_medale[[#This Row],[Zloty_1]]&gt;SUM(dane_medale[[#This Row],[Srebrny]:[Brazowy]])+SUM(dane_medale[[#This Row],[Srebrny_2]:[Brazowy_3]]),1,0)</f>
        <v>0</v>
      </c>
      <c r="T14">
        <f>SUM(dane_medale[[#This Row],[laczne_punkty_letnie]:[laczne_punkty_zimowe]])</f>
        <v>4</v>
      </c>
      <c r="U1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5" spans="1:30" x14ac:dyDescent="0.25">
      <c r="A15" t="s">
        <v>96</v>
      </c>
      <c r="B15" t="s">
        <v>13</v>
      </c>
      <c r="C15">
        <v>9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f>IF(SUM(dane_medale[[#This Row],[Zloty_1]:[Brazowy_3]])=0,1,0)</f>
        <v>1</v>
      </c>
      <c r="L15">
        <f>IF(SUM(dane_medale[[#This Row],[Zloty]:[Brazowy]])&gt;0,1,0)</f>
        <v>1</v>
      </c>
      <c r="M15">
        <f>IF(AND(dane_medale[[#This Row],[jest dobry w lato]]=1,dane_medale[[#This Row],[jest slabe w zime]]=1,dane_medale[[#This Row],[OL_letnie]]&gt;0,dane_medale[[#This Row],[OL_zimowe]]&gt;0),1,0)</f>
        <v>0</v>
      </c>
      <c r="N15">
        <f>IF(dane_medale[[#This Row],[aha]]=1,SUM(dane_medale[[#This Row],[Zloty]:[Brazowy]]),0)</f>
        <v>0</v>
      </c>
      <c r="O15">
        <f>SUM(dane_medale[[#This Row],[Zloty]:[Brazowy]])</f>
        <v>2</v>
      </c>
      <c r="P15">
        <f>SUM(dane_medale[[#This Row],[Zloty_1]:[Brazowy_3]])</f>
        <v>0</v>
      </c>
      <c r="Q15">
        <f>IF(dane_medale[[#This Row],[OL_letnie]]&gt;0,1,0)</f>
        <v>1</v>
      </c>
      <c r="R15">
        <f>IF(dane_medale[[#This Row],[OL_zimowe]]&gt;0,1,0)</f>
        <v>0</v>
      </c>
      <c r="S15">
        <f>IF(dane_medale[[#This Row],[Zloty]]+dane_medale[[#This Row],[Zloty_1]]&gt;SUM(dane_medale[[#This Row],[Srebrny]:[Brazowy]])+SUM(dane_medale[[#This Row],[Srebrny_2]:[Brazowy_3]]),1,0)</f>
        <v>0</v>
      </c>
      <c r="T15">
        <f>SUM(dane_medale[[#This Row],[laczne_punkty_letnie]:[laczne_punkty_zimowe]])</f>
        <v>2</v>
      </c>
      <c r="U1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6" spans="1:30" x14ac:dyDescent="0.25">
      <c r="A16" t="s">
        <v>132</v>
      </c>
      <c r="B16" t="s">
        <v>13</v>
      </c>
      <c r="C16">
        <v>12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f>IF(SUM(dane_medale[[#This Row],[Zloty_1]:[Brazowy_3]])=0,1,0)</f>
        <v>1</v>
      </c>
      <c r="L16">
        <f>IF(SUM(dane_medale[[#This Row],[Zloty]:[Brazowy]])&gt;0,1,0)</f>
        <v>1</v>
      </c>
      <c r="M16">
        <f>IF(AND(dane_medale[[#This Row],[jest dobry w lato]]=1,dane_medale[[#This Row],[jest slabe w zime]]=1,dane_medale[[#This Row],[OL_letnie]]&gt;0,dane_medale[[#This Row],[OL_zimowe]]&gt;0),1,0)</f>
        <v>0</v>
      </c>
      <c r="N16">
        <f>IF(dane_medale[[#This Row],[aha]]=1,SUM(dane_medale[[#This Row],[Zloty]:[Brazowy]]),0)</f>
        <v>0</v>
      </c>
      <c r="O16">
        <f>SUM(dane_medale[[#This Row],[Zloty]:[Brazowy]])</f>
        <v>2</v>
      </c>
      <c r="P16">
        <f>SUM(dane_medale[[#This Row],[Zloty_1]:[Brazowy_3]])</f>
        <v>0</v>
      </c>
      <c r="Q16">
        <f>IF(dane_medale[[#This Row],[OL_letnie]]&gt;0,1,0)</f>
        <v>1</v>
      </c>
      <c r="R16">
        <f>IF(dane_medale[[#This Row],[OL_zimowe]]&gt;0,1,0)</f>
        <v>0</v>
      </c>
      <c r="S16">
        <f>IF(dane_medale[[#This Row],[Zloty]]+dane_medale[[#This Row],[Zloty_1]]&gt;SUM(dane_medale[[#This Row],[Srebrny]:[Brazowy]])+SUM(dane_medale[[#This Row],[Srebrny_2]:[Brazowy_3]]),1,0)</f>
        <v>0</v>
      </c>
      <c r="T16">
        <f>SUM(dane_medale[[#This Row],[laczne_punkty_letnie]:[laczne_punkty_zimowe]])</f>
        <v>2</v>
      </c>
      <c r="U1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7" spans="1:22" x14ac:dyDescent="0.25">
      <c r="A17" t="s">
        <v>150</v>
      </c>
      <c r="B17" t="s">
        <v>13</v>
      </c>
      <c r="C17">
        <v>12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f>IF(SUM(dane_medale[[#This Row],[Zloty_1]:[Brazowy_3]])=0,1,0)</f>
        <v>1</v>
      </c>
      <c r="L17">
        <f>IF(SUM(dane_medale[[#This Row],[Zloty]:[Brazowy]])&gt;0,1,0)</f>
        <v>1</v>
      </c>
      <c r="M17">
        <f>IF(AND(dane_medale[[#This Row],[jest dobry w lato]]=1,dane_medale[[#This Row],[jest slabe w zime]]=1,dane_medale[[#This Row],[OL_letnie]]&gt;0,dane_medale[[#This Row],[OL_zimowe]]&gt;0),1,0)</f>
        <v>0</v>
      </c>
      <c r="N17">
        <f>IF(dane_medale[[#This Row],[aha]]=1,SUM(dane_medale[[#This Row],[Zloty]:[Brazowy]]),0)</f>
        <v>0</v>
      </c>
      <c r="O17">
        <f>SUM(dane_medale[[#This Row],[Zloty]:[Brazowy]])</f>
        <v>2</v>
      </c>
      <c r="P17">
        <f>SUM(dane_medale[[#This Row],[Zloty_1]:[Brazowy_3]])</f>
        <v>0</v>
      </c>
      <c r="Q17">
        <f>IF(dane_medale[[#This Row],[OL_letnie]]&gt;0,1,0)</f>
        <v>1</v>
      </c>
      <c r="R17">
        <f>IF(dane_medale[[#This Row],[OL_zimowe]]&gt;0,1,0)</f>
        <v>0</v>
      </c>
      <c r="S17">
        <f>IF(dane_medale[[#This Row],[Zloty]]+dane_medale[[#This Row],[Zloty_1]]&gt;SUM(dane_medale[[#This Row],[Srebrny]:[Brazowy]])+SUM(dane_medale[[#This Row],[Srebrny_2]:[Brazowy_3]]),1,0)</f>
        <v>0</v>
      </c>
      <c r="T17">
        <f>SUM(dane_medale[[#This Row],[laczne_punkty_letnie]:[laczne_punkty_zimowe]])</f>
        <v>2</v>
      </c>
      <c r="U1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8" spans="1:22" x14ac:dyDescent="0.25">
      <c r="A18" t="s">
        <v>34</v>
      </c>
      <c r="B18" t="s">
        <v>13</v>
      </c>
      <c r="C18">
        <v>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IF(SUM(dane_medale[[#This Row],[Zloty_1]:[Brazowy_3]])=0,1,0)</f>
        <v>1</v>
      </c>
      <c r="L18">
        <f>IF(SUM(dane_medale[[#This Row],[Zloty]:[Brazowy]])&gt;0,1,0)</f>
        <v>1</v>
      </c>
      <c r="M18">
        <f>IF(AND(dane_medale[[#This Row],[jest dobry w lato]]=1,dane_medale[[#This Row],[jest slabe w zime]]=1,dane_medale[[#This Row],[OL_letnie]]&gt;0,dane_medale[[#This Row],[OL_zimowe]]&gt;0),1,0)</f>
        <v>0</v>
      </c>
      <c r="N18">
        <f>IF(dane_medale[[#This Row],[aha]]=1,SUM(dane_medale[[#This Row],[Zloty]:[Brazowy]]),0)</f>
        <v>0</v>
      </c>
      <c r="O18">
        <f>SUM(dane_medale[[#This Row],[Zloty]:[Brazowy]])</f>
        <v>1</v>
      </c>
      <c r="P18">
        <f>SUM(dane_medale[[#This Row],[Zloty_1]:[Brazowy_3]])</f>
        <v>0</v>
      </c>
      <c r="Q18">
        <f>IF(dane_medale[[#This Row],[OL_letnie]]&gt;0,1,0)</f>
        <v>1</v>
      </c>
      <c r="R18">
        <f>IF(dane_medale[[#This Row],[OL_zimowe]]&gt;0,1,0)</f>
        <v>0</v>
      </c>
      <c r="S18">
        <f>IF(dane_medale[[#This Row],[Zloty]]+dane_medale[[#This Row],[Zloty_1]]&gt;SUM(dane_medale[[#This Row],[Srebrny]:[Brazowy]])+SUM(dane_medale[[#This Row],[Srebrny_2]:[Brazowy_3]]),1,0)</f>
        <v>1</v>
      </c>
      <c r="T18">
        <f>SUM(dane_medale[[#This Row],[laczne_punkty_letnie]:[laczne_punkty_zimowe]])</f>
        <v>1</v>
      </c>
      <c r="U1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9" spans="1:22" x14ac:dyDescent="0.25">
      <c r="A19" t="s">
        <v>44</v>
      </c>
      <c r="B19" t="s">
        <v>13</v>
      </c>
      <c r="C19">
        <v>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f>IF(SUM(dane_medale[[#This Row],[Zloty_1]:[Brazowy_3]])=0,1,0)</f>
        <v>1</v>
      </c>
      <c r="L19">
        <f>IF(SUM(dane_medale[[#This Row],[Zloty]:[Brazowy]])&gt;0,1,0)</f>
        <v>1</v>
      </c>
      <c r="M19">
        <f>IF(AND(dane_medale[[#This Row],[jest dobry w lato]]=1,dane_medale[[#This Row],[jest slabe w zime]]=1,dane_medale[[#This Row],[OL_letnie]]&gt;0,dane_medale[[#This Row],[OL_zimowe]]&gt;0),1,0)</f>
        <v>0</v>
      </c>
      <c r="N19">
        <f>IF(dane_medale[[#This Row],[aha]]=1,SUM(dane_medale[[#This Row],[Zloty]:[Brazowy]]),0)</f>
        <v>0</v>
      </c>
      <c r="O19">
        <f>SUM(dane_medale[[#This Row],[Zloty]:[Brazowy]])</f>
        <v>1</v>
      </c>
      <c r="P19">
        <f>SUM(dane_medale[[#This Row],[Zloty_1]:[Brazowy_3]])</f>
        <v>0</v>
      </c>
      <c r="Q19">
        <f>IF(dane_medale[[#This Row],[OL_letnie]]&gt;0,1,0)</f>
        <v>1</v>
      </c>
      <c r="R19">
        <f>IF(dane_medale[[#This Row],[OL_zimowe]]&gt;0,1,0)</f>
        <v>0</v>
      </c>
      <c r="S19">
        <f>IF(dane_medale[[#This Row],[Zloty]]+dane_medale[[#This Row],[Zloty_1]]&gt;SUM(dane_medale[[#This Row],[Srebrny]:[Brazowy]])+SUM(dane_medale[[#This Row],[Srebrny_2]:[Brazowy_3]]),1,0)</f>
        <v>0</v>
      </c>
      <c r="T19">
        <f>SUM(dane_medale[[#This Row],[laczne_punkty_letnie]:[laczne_punkty_zimowe]])</f>
        <v>1</v>
      </c>
      <c r="U1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0" spans="1:22" x14ac:dyDescent="0.25">
      <c r="A20" t="s">
        <v>47</v>
      </c>
      <c r="B20" t="s">
        <v>13</v>
      </c>
      <c r="C20">
        <v>4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f>IF(SUM(dane_medale[[#This Row],[Zloty_1]:[Brazowy_3]])=0,1,0)</f>
        <v>1</v>
      </c>
      <c r="L20">
        <f>IF(SUM(dane_medale[[#This Row],[Zloty]:[Brazowy]])&gt;0,1,0)</f>
        <v>1</v>
      </c>
      <c r="M20">
        <f>IF(AND(dane_medale[[#This Row],[jest dobry w lato]]=1,dane_medale[[#This Row],[jest slabe w zime]]=1,dane_medale[[#This Row],[OL_letnie]]&gt;0,dane_medale[[#This Row],[OL_zimowe]]&gt;0),1,0)</f>
        <v>0</v>
      </c>
      <c r="N20">
        <f>IF(dane_medale[[#This Row],[aha]]=1,SUM(dane_medale[[#This Row],[Zloty]:[Brazowy]]),0)</f>
        <v>0</v>
      </c>
      <c r="O20">
        <f>SUM(dane_medale[[#This Row],[Zloty]:[Brazowy]])</f>
        <v>1</v>
      </c>
      <c r="P20">
        <f>SUM(dane_medale[[#This Row],[Zloty_1]:[Brazowy_3]])</f>
        <v>0</v>
      </c>
      <c r="Q20">
        <f>IF(dane_medale[[#This Row],[OL_letnie]]&gt;0,1,0)</f>
        <v>1</v>
      </c>
      <c r="R20">
        <f>IF(dane_medale[[#This Row],[OL_zimowe]]&gt;0,1,0)</f>
        <v>0</v>
      </c>
      <c r="S20">
        <f>IF(dane_medale[[#This Row],[Zloty]]+dane_medale[[#This Row],[Zloty_1]]&gt;SUM(dane_medale[[#This Row],[Srebrny]:[Brazowy]])+SUM(dane_medale[[#This Row],[Srebrny_2]:[Brazowy_3]]),1,0)</f>
        <v>0</v>
      </c>
      <c r="T20">
        <f>SUM(dane_medale[[#This Row],[laczne_punkty_letnie]:[laczne_punkty_zimowe]])</f>
        <v>1</v>
      </c>
      <c r="U2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1" spans="1:22" x14ac:dyDescent="0.25">
      <c r="A21" t="s">
        <v>53</v>
      </c>
      <c r="B21" t="s">
        <v>13</v>
      </c>
      <c r="C21">
        <v>9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f>IF(SUM(dane_medale[[#This Row],[Zloty_1]:[Brazowy_3]])=0,1,0)</f>
        <v>1</v>
      </c>
      <c r="L21">
        <f>IF(SUM(dane_medale[[#This Row],[Zloty]:[Brazowy]])&gt;0,1,0)</f>
        <v>1</v>
      </c>
      <c r="M21">
        <f>IF(AND(dane_medale[[#This Row],[jest dobry w lato]]=1,dane_medale[[#This Row],[jest slabe w zime]]=1,dane_medale[[#This Row],[OL_letnie]]&gt;0,dane_medale[[#This Row],[OL_zimowe]]&gt;0),1,0)</f>
        <v>0</v>
      </c>
      <c r="N21">
        <f>IF(dane_medale[[#This Row],[aha]]=1,SUM(dane_medale[[#This Row],[Zloty]:[Brazowy]]),0)</f>
        <v>0</v>
      </c>
      <c r="O21">
        <f>SUM(dane_medale[[#This Row],[Zloty]:[Brazowy]])</f>
        <v>1</v>
      </c>
      <c r="P21">
        <f>SUM(dane_medale[[#This Row],[Zloty_1]:[Brazowy_3]])</f>
        <v>0</v>
      </c>
      <c r="Q21">
        <f>IF(dane_medale[[#This Row],[OL_letnie]]&gt;0,1,0)</f>
        <v>1</v>
      </c>
      <c r="R21">
        <f>IF(dane_medale[[#This Row],[OL_zimowe]]&gt;0,1,0)</f>
        <v>0</v>
      </c>
      <c r="S21">
        <f>IF(dane_medale[[#This Row],[Zloty]]+dane_medale[[#This Row],[Zloty_1]]&gt;SUM(dane_medale[[#This Row],[Srebrny]:[Brazowy]])+SUM(dane_medale[[#This Row],[Srebrny_2]:[Brazowy_3]]),1,0)</f>
        <v>0</v>
      </c>
      <c r="T21">
        <f>SUM(dane_medale[[#This Row],[laczne_punkty_letnie]:[laczne_punkty_zimowe]])</f>
        <v>1</v>
      </c>
      <c r="U2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2" spans="1:22" x14ac:dyDescent="0.25">
      <c r="A22" t="s">
        <v>92</v>
      </c>
      <c r="B22" t="s">
        <v>13</v>
      </c>
      <c r="C22">
        <v>8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f>IF(SUM(dane_medale[[#This Row],[Zloty_1]:[Brazowy_3]])=0,1,0)</f>
        <v>1</v>
      </c>
      <c r="L22">
        <f>IF(SUM(dane_medale[[#This Row],[Zloty]:[Brazowy]])&gt;0,1,0)</f>
        <v>1</v>
      </c>
      <c r="M22">
        <f>IF(AND(dane_medale[[#This Row],[jest dobry w lato]]=1,dane_medale[[#This Row],[jest slabe w zime]]=1,dane_medale[[#This Row],[OL_letnie]]&gt;0,dane_medale[[#This Row],[OL_zimowe]]&gt;0),1,0)</f>
        <v>0</v>
      </c>
      <c r="N22">
        <f>IF(dane_medale[[#This Row],[aha]]=1,SUM(dane_medale[[#This Row],[Zloty]:[Brazowy]]),0)</f>
        <v>0</v>
      </c>
      <c r="O22">
        <f>SUM(dane_medale[[#This Row],[Zloty]:[Brazowy]])</f>
        <v>1</v>
      </c>
      <c r="P22">
        <f>SUM(dane_medale[[#This Row],[Zloty_1]:[Brazowy_3]])</f>
        <v>0</v>
      </c>
      <c r="Q22">
        <f>IF(dane_medale[[#This Row],[OL_letnie]]&gt;0,1,0)</f>
        <v>1</v>
      </c>
      <c r="R22">
        <f>IF(dane_medale[[#This Row],[OL_zimowe]]&gt;0,1,0)</f>
        <v>0</v>
      </c>
      <c r="S22">
        <f>IF(dane_medale[[#This Row],[Zloty]]+dane_medale[[#This Row],[Zloty_1]]&gt;SUM(dane_medale[[#This Row],[Srebrny]:[Brazowy]])+SUM(dane_medale[[#This Row],[Srebrny_2]:[Brazowy_3]]),1,0)</f>
        <v>0</v>
      </c>
      <c r="T22">
        <f>SUM(dane_medale[[#This Row],[laczne_punkty_letnie]:[laczne_punkty_zimowe]])</f>
        <v>1</v>
      </c>
      <c r="U2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3" spans="1:22" x14ac:dyDescent="0.25">
      <c r="A23" t="s">
        <v>102</v>
      </c>
      <c r="B23" t="s">
        <v>13</v>
      </c>
      <c r="C23">
        <v>11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f>IF(SUM(dane_medale[[#This Row],[Zloty_1]:[Brazowy_3]])=0,1,0)</f>
        <v>1</v>
      </c>
      <c r="L23">
        <f>IF(SUM(dane_medale[[#This Row],[Zloty]:[Brazowy]])&gt;0,1,0)</f>
        <v>1</v>
      </c>
      <c r="M23">
        <f>IF(AND(dane_medale[[#This Row],[jest dobry w lato]]=1,dane_medale[[#This Row],[jest slabe w zime]]=1,dane_medale[[#This Row],[OL_letnie]]&gt;0,dane_medale[[#This Row],[OL_zimowe]]&gt;0),1,0)</f>
        <v>0</v>
      </c>
      <c r="N23">
        <f>IF(dane_medale[[#This Row],[aha]]=1,SUM(dane_medale[[#This Row],[Zloty]:[Brazowy]]),0)</f>
        <v>0</v>
      </c>
      <c r="O23">
        <f>SUM(dane_medale[[#This Row],[Zloty]:[Brazowy]])</f>
        <v>1</v>
      </c>
      <c r="P23">
        <f>SUM(dane_medale[[#This Row],[Zloty_1]:[Brazowy_3]])</f>
        <v>0</v>
      </c>
      <c r="Q23">
        <f>IF(dane_medale[[#This Row],[OL_letnie]]&gt;0,1,0)</f>
        <v>1</v>
      </c>
      <c r="R23">
        <f>IF(dane_medale[[#This Row],[OL_zimowe]]&gt;0,1,0)</f>
        <v>0</v>
      </c>
      <c r="S23">
        <f>IF(dane_medale[[#This Row],[Zloty]]+dane_medale[[#This Row],[Zloty_1]]&gt;SUM(dane_medale[[#This Row],[Srebrny]:[Brazowy]])+SUM(dane_medale[[#This Row],[Srebrny_2]:[Brazowy_3]]),1,0)</f>
        <v>0</v>
      </c>
      <c r="T23">
        <f>SUM(dane_medale[[#This Row],[laczne_punkty_letnie]:[laczne_punkty_zimowe]])</f>
        <v>1</v>
      </c>
      <c r="U2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4" spans="1:22" x14ac:dyDescent="0.25">
      <c r="A24" t="s">
        <v>117</v>
      </c>
      <c r="B24" t="s">
        <v>13</v>
      </c>
      <c r="C24">
        <v>13</v>
      </c>
      <c r="D24">
        <v>0</v>
      </c>
      <c r="E24">
        <v>1</v>
      </c>
      <c r="F24">
        <v>0</v>
      </c>
      <c r="G24">
        <v>5</v>
      </c>
      <c r="H24">
        <v>0</v>
      </c>
      <c r="I24">
        <v>0</v>
      </c>
      <c r="J24">
        <v>0</v>
      </c>
      <c r="K24">
        <f>IF(SUM(dane_medale[[#This Row],[Zloty_1]:[Brazowy_3]])=0,1,0)</f>
        <v>1</v>
      </c>
      <c r="L24">
        <f>IF(SUM(dane_medale[[#This Row],[Zloty]:[Brazowy]])&gt;0,1,0)</f>
        <v>1</v>
      </c>
      <c r="M24">
        <f>IF(AND(dane_medale[[#This Row],[jest dobry w lato]]=1,dane_medale[[#This Row],[jest slabe w zime]]=1,dane_medale[[#This Row],[OL_letnie]]&gt;0,dane_medale[[#This Row],[OL_zimowe]]&gt;0),1,0)</f>
        <v>1</v>
      </c>
      <c r="N24">
        <f>IF(dane_medale[[#This Row],[aha]]=1,SUM(dane_medale[[#This Row],[Zloty]:[Brazowy]]),0)</f>
        <v>1</v>
      </c>
      <c r="O24">
        <f>SUM(dane_medale[[#This Row],[Zloty]:[Brazowy]])</f>
        <v>1</v>
      </c>
      <c r="P24">
        <f>SUM(dane_medale[[#This Row],[Zloty_1]:[Brazowy_3]])</f>
        <v>0</v>
      </c>
      <c r="Q24">
        <f>IF(dane_medale[[#This Row],[OL_letnie]]&gt;0,1,0)</f>
        <v>1</v>
      </c>
      <c r="R24">
        <f>IF(dane_medale[[#This Row],[OL_zimowe]]&gt;0,1,0)</f>
        <v>1</v>
      </c>
      <c r="S24">
        <f>IF(dane_medale[[#This Row],[Zloty]]+dane_medale[[#This Row],[Zloty_1]]&gt;SUM(dane_medale[[#This Row],[Srebrny]:[Brazowy]])+SUM(dane_medale[[#This Row],[Srebrny_2]:[Brazowy_3]]),1,0)</f>
        <v>0</v>
      </c>
      <c r="T24">
        <f>SUM(dane_medale[[#This Row],[laczne_punkty_letnie]:[laczne_punkty_zimowe]])</f>
        <v>1</v>
      </c>
      <c r="U2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5" spans="1:22" x14ac:dyDescent="0.25">
      <c r="A25" t="s">
        <v>125</v>
      </c>
      <c r="B25" t="s">
        <v>13</v>
      </c>
      <c r="C25">
        <v>11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f>IF(SUM(dane_medale[[#This Row],[Zloty_1]:[Brazowy_3]])=0,1,0)</f>
        <v>1</v>
      </c>
      <c r="L25">
        <f>IF(SUM(dane_medale[[#This Row],[Zloty]:[Brazowy]])&gt;0,1,0)</f>
        <v>1</v>
      </c>
      <c r="M25">
        <f>IF(AND(dane_medale[[#This Row],[jest dobry w lato]]=1,dane_medale[[#This Row],[jest slabe w zime]]=1,dane_medale[[#This Row],[OL_letnie]]&gt;0,dane_medale[[#This Row],[OL_zimowe]]&gt;0),1,0)</f>
        <v>0</v>
      </c>
      <c r="N25">
        <f>IF(dane_medale[[#This Row],[aha]]=1,SUM(dane_medale[[#This Row],[Zloty]:[Brazowy]]),0)</f>
        <v>0</v>
      </c>
      <c r="O25">
        <f>SUM(dane_medale[[#This Row],[Zloty]:[Brazowy]])</f>
        <v>1</v>
      </c>
      <c r="P25">
        <f>SUM(dane_medale[[#This Row],[Zloty_1]:[Brazowy_3]])</f>
        <v>0</v>
      </c>
      <c r="Q25">
        <f>IF(dane_medale[[#This Row],[OL_letnie]]&gt;0,1,0)</f>
        <v>1</v>
      </c>
      <c r="R25">
        <f>IF(dane_medale[[#This Row],[OL_zimowe]]&gt;0,1,0)</f>
        <v>0</v>
      </c>
      <c r="S25">
        <f>IF(dane_medale[[#This Row],[Zloty]]+dane_medale[[#This Row],[Zloty_1]]&gt;SUM(dane_medale[[#This Row],[Srebrny]:[Brazowy]])+SUM(dane_medale[[#This Row],[Srebrny_2]:[Brazowy_3]]),1,0)</f>
        <v>0</v>
      </c>
      <c r="T25">
        <f>SUM(dane_medale[[#This Row],[laczne_punkty_letnie]:[laczne_punkty_zimowe]])</f>
        <v>1</v>
      </c>
      <c r="U2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6" spans="1:22" x14ac:dyDescent="0.25">
      <c r="A26" t="s">
        <v>133</v>
      </c>
      <c r="B26" t="s">
        <v>13</v>
      </c>
      <c r="C26">
        <v>9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f>IF(SUM(dane_medale[[#This Row],[Zloty_1]:[Brazowy_3]])=0,1,0)</f>
        <v>1</v>
      </c>
      <c r="L26">
        <f>IF(SUM(dane_medale[[#This Row],[Zloty]:[Brazowy]])&gt;0,1,0)</f>
        <v>1</v>
      </c>
      <c r="M26">
        <f>IF(AND(dane_medale[[#This Row],[jest dobry w lato]]=1,dane_medale[[#This Row],[jest slabe w zime]]=1,dane_medale[[#This Row],[OL_letnie]]&gt;0,dane_medale[[#This Row],[OL_zimowe]]&gt;0),1,0)</f>
        <v>1</v>
      </c>
      <c r="N26">
        <f>IF(dane_medale[[#This Row],[aha]]=1,SUM(dane_medale[[#This Row],[Zloty]:[Brazowy]]),0)</f>
        <v>1</v>
      </c>
      <c r="O26">
        <f>SUM(dane_medale[[#This Row],[Zloty]:[Brazowy]])</f>
        <v>1</v>
      </c>
      <c r="P26">
        <f>SUM(dane_medale[[#This Row],[Zloty_1]:[Brazowy_3]])</f>
        <v>0</v>
      </c>
      <c r="Q26">
        <f>IF(dane_medale[[#This Row],[OL_letnie]]&gt;0,1,0)</f>
        <v>1</v>
      </c>
      <c r="R26">
        <f>IF(dane_medale[[#This Row],[OL_zimowe]]&gt;0,1,0)</f>
        <v>1</v>
      </c>
      <c r="S26">
        <f>IF(dane_medale[[#This Row],[Zloty]]+dane_medale[[#This Row],[Zloty_1]]&gt;SUM(dane_medale[[#This Row],[Srebrny]:[Brazowy]])+SUM(dane_medale[[#This Row],[Srebrny_2]:[Brazowy_3]]),1,0)</f>
        <v>0</v>
      </c>
      <c r="T26">
        <f>SUM(dane_medale[[#This Row],[laczne_punkty_letnie]:[laczne_punkty_zimowe]])</f>
        <v>1</v>
      </c>
      <c r="U2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7" spans="1:22" x14ac:dyDescent="0.25">
      <c r="A27" t="s">
        <v>148</v>
      </c>
      <c r="B27" t="s">
        <v>13</v>
      </c>
      <c r="C27">
        <v>12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f>IF(SUM(dane_medale[[#This Row],[Zloty_1]:[Brazowy_3]])=0,1,0)</f>
        <v>1</v>
      </c>
      <c r="L27">
        <f>IF(SUM(dane_medale[[#This Row],[Zloty]:[Brazowy]])&gt;0,1,0)</f>
        <v>1</v>
      </c>
      <c r="M27">
        <f>IF(AND(dane_medale[[#This Row],[jest dobry w lato]]=1,dane_medale[[#This Row],[jest slabe w zime]]=1,dane_medale[[#This Row],[OL_letnie]]&gt;0,dane_medale[[#This Row],[OL_zimowe]]&gt;0),1,0)</f>
        <v>0</v>
      </c>
      <c r="N27">
        <f>IF(dane_medale[[#This Row],[aha]]=1,SUM(dane_medale[[#This Row],[Zloty]:[Brazowy]]),0)</f>
        <v>0</v>
      </c>
      <c r="O27">
        <f>SUM(dane_medale[[#This Row],[Zloty]:[Brazowy]])</f>
        <v>1</v>
      </c>
      <c r="P27">
        <f>SUM(dane_medale[[#This Row],[Zloty_1]:[Brazowy_3]])</f>
        <v>0</v>
      </c>
      <c r="Q27">
        <f>IF(dane_medale[[#This Row],[OL_letnie]]&gt;0,1,0)</f>
        <v>1</v>
      </c>
      <c r="R27">
        <f>IF(dane_medale[[#This Row],[OL_zimowe]]&gt;0,1,0)</f>
        <v>0</v>
      </c>
      <c r="S27">
        <f>IF(dane_medale[[#This Row],[Zloty]]+dane_medale[[#This Row],[Zloty_1]]&gt;SUM(dane_medale[[#This Row],[Srebrny]:[Brazowy]])+SUM(dane_medale[[#This Row],[Srebrny_2]:[Brazowy_3]]),1,0)</f>
        <v>0</v>
      </c>
      <c r="T27">
        <f>SUM(dane_medale[[#This Row],[laczne_punkty_letnie]:[laczne_punkty_zimowe]])</f>
        <v>1</v>
      </c>
      <c r="U2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8" spans="1:22" x14ac:dyDescent="0.25">
      <c r="A28" t="s">
        <v>32</v>
      </c>
      <c r="B28" t="s">
        <v>15</v>
      </c>
      <c r="C28">
        <v>21</v>
      </c>
      <c r="D28">
        <v>23</v>
      </c>
      <c r="E28">
        <v>30</v>
      </c>
      <c r="F28">
        <v>55</v>
      </c>
      <c r="G28">
        <v>7</v>
      </c>
      <c r="H28">
        <v>0</v>
      </c>
      <c r="I28">
        <v>0</v>
      </c>
      <c r="J28">
        <v>0</v>
      </c>
      <c r="K28">
        <f>IF(SUM(dane_medale[[#This Row],[Zloty_1]:[Brazowy_3]])=0,1,0)</f>
        <v>1</v>
      </c>
      <c r="L28">
        <f>IF(SUM(dane_medale[[#This Row],[Zloty]:[Brazowy]])&gt;0,1,0)</f>
        <v>1</v>
      </c>
      <c r="M28">
        <f>IF(AND(dane_medale[[#This Row],[jest dobry w lato]]=1,dane_medale[[#This Row],[jest slabe w zime]]=1,dane_medale[[#This Row],[OL_letnie]]&gt;0,dane_medale[[#This Row],[OL_zimowe]]&gt;0),1,0)</f>
        <v>1</v>
      </c>
      <c r="N28">
        <f>IF(dane_medale[[#This Row],[aha]]=1,SUM(dane_medale[[#This Row],[Zloty]:[Brazowy]]),0)</f>
        <v>108</v>
      </c>
      <c r="O28">
        <f>SUM(dane_medale[[#This Row],[Zloty]:[Brazowy]])</f>
        <v>108</v>
      </c>
      <c r="P28">
        <f>SUM(dane_medale[[#This Row],[Zloty_1]:[Brazowy_3]])</f>
        <v>0</v>
      </c>
      <c r="Q28">
        <f>IF(dane_medale[[#This Row],[OL_letnie]]&gt;0,1,0)</f>
        <v>1</v>
      </c>
      <c r="R28">
        <f>IF(dane_medale[[#This Row],[OL_zimowe]]&gt;0,1,0)</f>
        <v>1</v>
      </c>
      <c r="S28">
        <f>IF(dane_medale[[#This Row],[Zloty]]+dane_medale[[#This Row],[Zloty_1]]&gt;SUM(dane_medale[[#This Row],[Srebrny]:[Brazowy]])+SUM(dane_medale[[#This Row],[Srebrny_2]:[Brazowy_3]]),1,0)</f>
        <v>0</v>
      </c>
      <c r="T28">
        <f>SUM(dane_medale[[#This Row],[laczne_punkty_letnie]:[laczne_punkty_zimowe]])</f>
        <v>108</v>
      </c>
      <c r="U2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29" spans="1:22" x14ac:dyDescent="0.25">
      <c r="A29" t="s">
        <v>17</v>
      </c>
      <c r="B29" t="s">
        <v>15</v>
      </c>
      <c r="C29">
        <v>23</v>
      </c>
      <c r="D29">
        <v>18</v>
      </c>
      <c r="E29">
        <v>24</v>
      </c>
      <c r="F29">
        <v>28</v>
      </c>
      <c r="G29">
        <v>18</v>
      </c>
      <c r="H29">
        <v>0</v>
      </c>
      <c r="I29">
        <v>0</v>
      </c>
      <c r="J29">
        <v>0</v>
      </c>
      <c r="K29">
        <f>IF(SUM(dane_medale[[#This Row],[Zloty_1]:[Brazowy_3]])=0,1,0)</f>
        <v>1</v>
      </c>
      <c r="L29">
        <f>IF(SUM(dane_medale[[#This Row],[Zloty]:[Brazowy]])&gt;0,1,0)</f>
        <v>1</v>
      </c>
      <c r="M29">
        <f>IF(AND(dane_medale[[#This Row],[jest dobry w lato]]=1,dane_medale[[#This Row],[jest slabe w zime]]=1,dane_medale[[#This Row],[OL_letnie]]&gt;0,dane_medale[[#This Row],[OL_zimowe]]&gt;0),1,0)</f>
        <v>1</v>
      </c>
      <c r="N29">
        <f>IF(dane_medale[[#This Row],[aha]]=1,SUM(dane_medale[[#This Row],[Zloty]:[Brazowy]]),0)</f>
        <v>70</v>
      </c>
      <c r="O29">
        <f>SUM(dane_medale[[#This Row],[Zloty]:[Brazowy]])</f>
        <v>70</v>
      </c>
      <c r="P29">
        <f>SUM(dane_medale[[#This Row],[Zloty_1]:[Brazowy_3]])</f>
        <v>0</v>
      </c>
      <c r="Q29">
        <f>IF(dane_medale[[#This Row],[OL_letnie]]&gt;0,1,0)</f>
        <v>1</v>
      </c>
      <c r="R29">
        <f>IF(dane_medale[[#This Row],[OL_zimowe]]&gt;0,1,0)</f>
        <v>1</v>
      </c>
      <c r="S29">
        <f>IF(dane_medale[[#This Row],[Zloty]]+dane_medale[[#This Row],[Zloty_1]]&gt;SUM(dane_medale[[#This Row],[Srebrny]:[Brazowy]])+SUM(dane_medale[[#This Row],[Srebrny_2]:[Brazowy_3]]),1,0)</f>
        <v>0</v>
      </c>
      <c r="T29">
        <f>SUM(dane_medale[[#This Row],[laczne_punkty_letnie]:[laczne_punkty_zimowe]])</f>
        <v>70</v>
      </c>
      <c r="U2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2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0" spans="1:22" x14ac:dyDescent="0.25">
      <c r="A30" t="s">
        <v>78</v>
      </c>
      <c r="B30" t="s">
        <v>15</v>
      </c>
      <c r="C30">
        <v>18</v>
      </c>
      <c r="D30">
        <v>2</v>
      </c>
      <c r="E30">
        <v>6</v>
      </c>
      <c r="F30">
        <v>11</v>
      </c>
      <c r="G30">
        <v>1</v>
      </c>
      <c r="H30">
        <v>0</v>
      </c>
      <c r="I30">
        <v>0</v>
      </c>
      <c r="J30">
        <v>0</v>
      </c>
      <c r="K30">
        <f>IF(SUM(dane_medale[[#This Row],[Zloty_1]:[Brazowy_3]])=0,1,0)</f>
        <v>1</v>
      </c>
      <c r="L30">
        <f>IF(SUM(dane_medale[[#This Row],[Zloty]:[Brazowy]])&gt;0,1,0)</f>
        <v>1</v>
      </c>
      <c r="M30">
        <f>IF(AND(dane_medale[[#This Row],[jest dobry w lato]]=1,dane_medale[[#This Row],[jest slabe w zime]]=1,dane_medale[[#This Row],[OL_letnie]]&gt;0,dane_medale[[#This Row],[OL_zimowe]]&gt;0),1,0)</f>
        <v>1</v>
      </c>
      <c r="N30">
        <f>IF(dane_medale[[#This Row],[aha]]=1,SUM(dane_medale[[#This Row],[Zloty]:[Brazowy]]),0)</f>
        <v>19</v>
      </c>
      <c r="O30">
        <f>SUM(dane_medale[[#This Row],[Zloty]:[Brazowy]])</f>
        <v>19</v>
      </c>
      <c r="P30">
        <f>SUM(dane_medale[[#This Row],[Zloty_1]:[Brazowy_3]])</f>
        <v>0</v>
      </c>
      <c r="Q30">
        <f>IF(dane_medale[[#This Row],[OL_letnie]]&gt;0,1,0)</f>
        <v>1</v>
      </c>
      <c r="R30">
        <f>IF(dane_medale[[#This Row],[OL_zimowe]]&gt;0,1,0)</f>
        <v>1</v>
      </c>
      <c r="S30">
        <f>IF(dane_medale[[#This Row],[Zloty]]+dane_medale[[#This Row],[Zloty_1]]&gt;SUM(dane_medale[[#This Row],[Srebrny]:[Brazowy]])+SUM(dane_medale[[#This Row],[Srebrny_2]:[Brazowy_3]]),1,0)</f>
        <v>0</v>
      </c>
      <c r="T30">
        <f>SUM(dane_medale[[#This Row],[laczne_punkty_letnie]:[laczne_punkty_zimowe]])</f>
        <v>19</v>
      </c>
      <c r="U3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1" spans="1:22" x14ac:dyDescent="0.25">
      <c r="A31" t="s">
        <v>35</v>
      </c>
      <c r="B31" t="s">
        <v>15</v>
      </c>
      <c r="C31">
        <v>22</v>
      </c>
      <c r="D31">
        <v>2</v>
      </c>
      <c r="E31">
        <v>7</v>
      </c>
      <c r="F31">
        <v>4</v>
      </c>
      <c r="G31">
        <v>16</v>
      </c>
      <c r="H31">
        <v>0</v>
      </c>
      <c r="I31">
        <v>0</v>
      </c>
      <c r="J31">
        <v>0</v>
      </c>
      <c r="K31">
        <f>IF(SUM(dane_medale[[#This Row],[Zloty_1]:[Brazowy_3]])=0,1,0)</f>
        <v>1</v>
      </c>
      <c r="L31">
        <f>IF(SUM(dane_medale[[#This Row],[Zloty]:[Brazowy]])&gt;0,1,0)</f>
        <v>1</v>
      </c>
      <c r="M31">
        <f>IF(AND(dane_medale[[#This Row],[jest dobry w lato]]=1,dane_medale[[#This Row],[jest slabe w zime]]=1,dane_medale[[#This Row],[OL_letnie]]&gt;0,dane_medale[[#This Row],[OL_zimowe]]&gt;0),1,0)</f>
        <v>1</v>
      </c>
      <c r="N31">
        <f>IF(dane_medale[[#This Row],[aha]]=1,SUM(dane_medale[[#This Row],[Zloty]:[Brazowy]]),0)</f>
        <v>13</v>
      </c>
      <c r="O31">
        <f>SUM(dane_medale[[#This Row],[Zloty]:[Brazowy]])</f>
        <v>13</v>
      </c>
      <c r="P31">
        <f>SUM(dane_medale[[#This Row],[Zloty_1]:[Brazowy_3]])</f>
        <v>0</v>
      </c>
      <c r="Q31">
        <f>IF(dane_medale[[#This Row],[OL_letnie]]&gt;0,1,0)</f>
        <v>1</v>
      </c>
      <c r="R31">
        <f>IF(dane_medale[[#This Row],[OL_zimowe]]&gt;0,1,0)</f>
        <v>1</v>
      </c>
      <c r="S31">
        <f>IF(dane_medale[[#This Row],[Zloty]]+dane_medale[[#This Row],[Zloty_1]]&gt;SUM(dane_medale[[#This Row],[Srebrny]:[Brazowy]])+SUM(dane_medale[[#This Row],[Srebrny_2]:[Brazowy_3]]),1,0)</f>
        <v>0</v>
      </c>
      <c r="T31">
        <f>SUM(dane_medale[[#This Row],[laczne_punkty_letnie]:[laczne_punkty_zimowe]])</f>
        <v>13</v>
      </c>
      <c r="U3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2" spans="1:22" x14ac:dyDescent="0.25">
      <c r="A32" t="s">
        <v>142</v>
      </c>
      <c r="B32" t="s">
        <v>15</v>
      </c>
      <c r="C32">
        <v>17</v>
      </c>
      <c r="D32">
        <v>2</v>
      </c>
      <c r="E32">
        <v>2</v>
      </c>
      <c r="F32">
        <v>8</v>
      </c>
      <c r="G32">
        <v>4</v>
      </c>
      <c r="H32">
        <v>0</v>
      </c>
      <c r="I32">
        <v>0</v>
      </c>
      <c r="J32">
        <v>0</v>
      </c>
      <c r="K32">
        <f>IF(SUM(dane_medale[[#This Row],[Zloty_1]:[Brazowy_3]])=0,1,0)</f>
        <v>1</v>
      </c>
      <c r="L32">
        <f>IF(SUM(dane_medale[[#This Row],[Zloty]:[Brazowy]])&gt;0,1,0)</f>
        <v>1</v>
      </c>
      <c r="M32">
        <f>IF(AND(dane_medale[[#This Row],[jest dobry w lato]]=1,dane_medale[[#This Row],[jest slabe w zime]]=1,dane_medale[[#This Row],[OL_letnie]]&gt;0,dane_medale[[#This Row],[OL_zimowe]]&gt;0),1,0)</f>
        <v>1</v>
      </c>
      <c r="N32">
        <f>IF(dane_medale[[#This Row],[aha]]=1,SUM(dane_medale[[#This Row],[Zloty]:[Brazowy]]),0)</f>
        <v>12</v>
      </c>
      <c r="O32">
        <f>SUM(dane_medale[[#This Row],[Zloty]:[Brazowy]])</f>
        <v>12</v>
      </c>
      <c r="P32">
        <f>SUM(dane_medale[[#This Row],[Zloty_1]:[Brazowy_3]])</f>
        <v>0</v>
      </c>
      <c r="Q32">
        <f>IF(dane_medale[[#This Row],[OL_letnie]]&gt;0,1,0)</f>
        <v>1</v>
      </c>
      <c r="R32">
        <f>IF(dane_medale[[#This Row],[OL_zimowe]]&gt;0,1,0)</f>
        <v>1</v>
      </c>
      <c r="S32">
        <f>IF(dane_medale[[#This Row],[Zloty]]+dane_medale[[#This Row],[Zloty_1]]&gt;SUM(dane_medale[[#This Row],[Srebrny]:[Brazowy]])+SUM(dane_medale[[#This Row],[Srebrny_2]:[Brazowy_3]]),1,0)</f>
        <v>0</v>
      </c>
      <c r="T32">
        <f>SUM(dane_medale[[#This Row],[laczne_punkty_letnie]:[laczne_punkty_zimowe]])</f>
        <v>12</v>
      </c>
      <c r="U3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3" spans="1:22" x14ac:dyDescent="0.25">
      <c r="A33" t="s">
        <v>140</v>
      </c>
      <c r="B33" t="s">
        <v>15</v>
      </c>
      <c r="C33">
        <v>20</v>
      </c>
      <c r="D33">
        <v>2</v>
      </c>
      <c r="E33">
        <v>2</v>
      </c>
      <c r="F33">
        <v>6</v>
      </c>
      <c r="G33">
        <v>1</v>
      </c>
      <c r="H33">
        <v>0</v>
      </c>
      <c r="I33">
        <v>0</v>
      </c>
      <c r="J33">
        <v>0</v>
      </c>
      <c r="K33">
        <f>IF(SUM(dane_medale[[#This Row],[Zloty_1]:[Brazowy_3]])=0,1,0)</f>
        <v>1</v>
      </c>
      <c r="L33">
        <f>IF(SUM(dane_medale[[#This Row],[Zloty]:[Brazowy]])&gt;0,1,0)</f>
        <v>1</v>
      </c>
      <c r="M33">
        <f>IF(AND(dane_medale[[#This Row],[jest dobry w lato]]=1,dane_medale[[#This Row],[jest slabe w zime]]=1,dane_medale[[#This Row],[OL_letnie]]&gt;0,dane_medale[[#This Row],[OL_zimowe]]&gt;0),1,0)</f>
        <v>1</v>
      </c>
      <c r="N33">
        <f>IF(dane_medale[[#This Row],[aha]]=1,SUM(dane_medale[[#This Row],[Zloty]:[Brazowy]]),0)</f>
        <v>10</v>
      </c>
      <c r="O33">
        <f>SUM(dane_medale[[#This Row],[Zloty]:[Brazowy]])</f>
        <v>10</v>
      </c>
      <c r="P33">
        <f>SUM(dane_medale[[#This Row],[Zloty_1]:[Brazowy_3]])</f>
        <v>0</v>
      </c>
      <c r="Q33">
        <f>IF(dane_medale[[#This Row],[OL_letnie]]&gt;0,1,0)</f>
        <v>1</v>
      </c>
      <c r="R33">
        <f>IF(dane_medale[[#This Row],[OL_zimowe]]&gt;0,1,0)</f>
        <v>1</v>
      </c>
      <c r="S33">
        <f>IF(dane_medale[[#This Row],[Zloty]]+dane_medale[[#This Row],[Zloty_1]]&gt;SUM(dane_medale[[#This Row],[Srebrny]:[Brazowy]])+SUM(dane_medale[[#This Row],[Srebrny_2]:[Brazowy_3]]),1,0)</f>
        <v>0</v>
      </c>
      <c r="T33">
        <f>SUM(dane_medale[[#This Row],[laczne_punkty_letnie]:[laczne_punkty_zimowe]])</f>
        <v>10</v>
      </c>
      <c r="U3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4" spans="1:22" x14ac:dyDescent="0.25">
      <c r="A34" t="s">
        <v>109</v>
      </c>
      <c r="B34" t="s">
        <v>15</v>
      </c>
      <c r="C34">
        <v>17</v>
      </c>
      <c r="D34">
        <v>1</v>
      </c>
      <c r="E34">
        <v>3</v>
      </c>
      <c r="F34">
        <v>0</v>
      </c>
      <c r="G34">
        <v>2</v>
      </c>
      <c r="H34">
        <v>0</v>
      </c>
      <c r="I34">
        <v>0</v>
      </c>
      <c r="J34">
        <v>0</v>
      </c>
      <c r="K34">
        <f>IF(SUM(dane_medale[[#This Row],[Zloty_1]:[Brazowy_3]])=0,1,0)</f>
        <v>1</v>
      </c>
      <c r="L34">
        <f>IF(SUM(dane_medale[[#This Row],[Zloty]:[Brazowy]])&gt;0,1,0)</f>
        <v>1</v>
      </c>
      <c r="M34">
        <f>IF(AND(dane_medale[[#This Row],[jest dobry w lato]]=1,dane_medale[[#This Row],[jest slabe w zime]]=1,dane_medale[[#This Row],[OL_letnie]]&gt;0,dane_medale[[#This Row],[OL_zimowe]]&gt;0),1,0)</f>
        <v>1</v>
      </c>
      <c r="N34">
        <f>IF(dane_medale[[#This Row],[aha]]=1,SUM(dane_medale[[#This Row],[Zloty]:[Brazowy]]),0)</f>
        <v>4</v>
      </c>
      <c r="O34">
        <f>SUM(dane_medale[[#This Row],[Zloty]:[Brazowy]])</f>
        <v>4</v>
      </c>
      <c r="P34">
        <f>SUM(dane_medale[[#This Row],[Zloty_1]:[Brazowy_3]])</f>
        <v>0</v>
      </c>
      <c r="Q34">
        <f>IF(dane_medale[[#This Row],[OL_letnie]]&gt;0,1,0)</f>
        <v>1</v>
      </c>
      <c r="R34">
        <f>IF(dane_medale[[#This Row],[OL_zimowe]]&gt;0,1,0)</f>
        <v>1</v>
      </c>
      <c r="S34">
        <f>IF(dane_medale[[#This Row],[Zloty]]+dane_medale[[#This Row],[Zloty_1]]&gt;SUM(dane_medale[[#This Row],[Srebrny]:[Brazowy]])+SUM(dane_medale[[#This Row],[Srebrny_2]:[Brazowy_3]]),1,0)</f>
        <v>0</v>
      </c>
      <c r="T34">
        <f>SUM(dane_medale[[#This Row],[laczne_punkty_letnie]:[laczne_punkty_zimowe]])</f>
        <v>4</v>
      </c>
      <c r="U3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5" spans="1:22" x14ac:dyDescent="0.25">
      <c r="A35" t="s">
        <v>107</v>
      </c>
      <c r="B35" t="s">
        <v>15</v>
      </c>
      <c r="C35">
        <v>16</v>
      </c>
      <c r="D35">
        <v>1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f>IF(SUM(dane_medale[[#This Row],[Zloty_1]:[Brazowy_3]])=0,1,0)</f>
        <v>1</v>
      </c>
      <c r="L35">
        <f>IF(SUM(dane_medale[[#This Row],[Zloty]:[Brazowy]])&gt;0,1,0)</f>
        <v>1</v>
      </c>
      <c r="M35">
        <f>IF(AND(dane_medale[[#This Row],[jest dobry w lato]]=1,dane_medale[[#This Row],[jest slabe w zime]]=1,dane_medale[[#This Row],[OL_letnie]]&gt;0,dane_medale[[#This Row],[OL_zimowe]]&gt;0),1,0)</f>
        <v>0</v>
      </c>
      <c r="N35">
        <f>IF(dane_medale[[#This Row],[aha]]=1,SUM(dane_medale[[#This Row],[Zloty]:[Brazowy]]),0)</f>
        <v>0</v>
      </c>
      <c r="O35">
        <f>SUM(dane_medale[[#This Row],[Zloty]:[Brazowy]])</f>
        <v>3</v>
      </c>
      <c r="P35">
        <f>SUM(dane_medale[[#This Row],[Zloty_1]:[Brazowy_3]])</f>
        <v>0</v>
      </c>
      <c r="Q35">
        <f>IF(dane_medale[[#This Row],[OL_letnie]]&gt;0,1,0)</f>
        <v>1</v>
      </c>
      <c r="R35">
        <f>IF(dane_medale[[#This Row],[OL_zimowe]]&gt;0,1,0)</f>
        <v>0</v>
      </c>
      <c r="S35">
        <f>IF(dane_medale[[#This Row],[Zloty]]+dane_medale[[#This Row],[Zloty_1]]&gt;SUM(dane_medale[[#This Row],[Srebrny]:[Brazowy]])+SUM(dane_medale[[#This Row],[Srebrny_2]:[Brazowy_3]]),1,0)</f>
        <v>0</v>
      </c>
      <c r="T35">
        <f>SUM(dane_medale[[#This Row],[laczne_punkty_letnie]:[laczne_punkty_zimowe]])</f>
        <v>3</v>
      </c>
      <c r="U3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6" spans="1:22" x14ac:dyDescent="0.25">
      <c r="A36" t="s">
        <v>46</v>
      </c>
      <c r="B36" t="s">
        <v>15</v>
      </c>
      <c r="C36">
        <v>13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f>IF(SUM(dane_medale[[#This Row],[Zloty_1]:[Brazowy_3]])=0,1,0)</f>
        <v>1</v>
      </c>
      <c r="L36">
        <f>IF(SUM(dane_medale[[#This Row],[Zloty]:[Brazowy]])&gt;0,1,0)</f>
        <v>1</v>
      </c>
      <c r="M36">
        <f>IF(AND(dane_medale[[#This Row],[jest dobry w lato]]=1,dane_medale[[#This Row],[jest slabe w zime]]=1,dane_medale[[#This Row],[OL_letnie]]&gt;0,dane_medale[[#This Row],[OL_zimowe]]&gt;0),1,0)</f>
        <v>0</v>
      </c>
      <c r="N36">
        <f>IF(dane_medale[[#This Row],[aha]]=1,SUM(dane_medale[[#This Row],[Zloty]:[Brazowy]]),0)</f>
        <v>0</v>
      </c>
      <c r="O36">
        <f>SUM(dane_medale[[#This Row],[Zloty]:[Brazowy]])</f>
        <v>2</v>
      </c>
      <c r="P36">
        <f>SUM(dane_medale[[#This Row],[Zloty_1]:[Brazowy_3]])</f>
        <v>0</v>
      </c>
      <c r="Q36">
        <f>IF(dane_medale[[#This Row],[OL_letnie]]&gt;0,1,0)</f>
        <v>1</v>
      </c>
      <c r="R36">
        <f>IF(dane_medale[[#This Row],[OL_zimowe]]&gt;0,1,0)</f>
        <v>0</v>
      </c>
      <c r="S36">
        <f>IF(dane_medale[[#This Row],[Zloty]]+dane_medale[[#This Row],[Zloty_1]]&gt;SUM(dane_medale[[#This Row],[Srebrny]:[Brazowy]])+SUM(dane_medale[[#This Row],[Srebrny_2]:[Brazowy_3]]),1,0)</f>
        <v>0</v>
      </c>
      <c r="T36">
        <f>SUM(dane_medale[[#This Row],[laczne_punkty_letnie]:[laczne_punkty_zimowe]])</f>
        <v>2</v>
      </c>
      <c r="U3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7" spans="1:22" x14ac:dyDescent="0.25">
      <c r="A37" t="s">
        <v>126</v>
      </c>
      <c r="B37" t="s">
        <v>15</v>
      </c>
      <c r="C37">
        <v>11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f>IF(SUM(dane_medale[[#This Row],[Zloty_1]:[Brazowy_3]])=0,1,0)</f>
        <v>1</v>
      </c>
      <c r="L37">
        <f>IF(SUM(dane_medale[[#This Row],[Zloty]:[Brazowy]])&gt;0,1,0)</f>
        <v>1</v>
      </c>
      <c r="M37">
        <f>IF(AND(dane_medale[[#This Row],[jest dobry w lato]]=1,dane_medale[[#This Row],[jest slabe w zime]]=1,dane_medale[[#This Row],[OL_letnie]]&gt;0,dane_medale[[#This Row],[OL_zimowe]]&gt;0),1,0)</f>
        <v>0</v>
      </c>
      <c r="N37">
        <f>IF(dane_medale[[#This Row],[aha]]=1,SUM(dane_medale[[#This Row],[Zloty]:[Brazowy]]),0)</f>
        <v>0</v>
      </c>
      <c r="O37">
        <f>SUM(dane_medale[[#This Row],[Zloty]:[Brazowy]])</f>
        <v>2</v>
      </c>
      <c r="P37">
        <f>SUM(dane_medale[[#This Row],[Zloty_1]:[Brazowy_3]])</f>
        <v>0</v>
      </c>
      <c r="Q37">
        <f>IF(dane_medale[[#This Row],[OL_letnie]]&gt;0,1,0)</f>
        <v>1</v>
      </c>
      <c r="R37">
        <f>IF(dane_medale[[#This Row],[OL_zimowe]]&gt;0,1,0)</f>
        <v>0</v>
      </c>
      <c r="S37">
        <f>IF(dane_medale[[#This Row],[Zloty]]+dane_medale[[#This Row],[Zloty_1]]&gt;SUM(dane_medale[[#This Row],[Srebrny]:[Brazowy]])+SUM(dane_medale[[#This Row],[Srebrny_2]:[Brazowy_3]]),1,0)</f>
        <v>0</v>
      </c>
      <c r="T37">
        <f>SUM(dane_medale[[#This Row],[laczne_punkty_letnie]:[laczne_punkty_zimowe]])</f>
        <v>2</v>
      </c>
      <c r="U3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8" spans="1:22" x14ac:dyDescent="0.25">
      <c r="A38" t="s">
        <v>14</v>
      </c>
      <c r="B38" t="s">
        <v>15</v>
      </c>
      <c r="C38">
        <v>13</v>
      </c>
      <c r="D38">
        <v>0</v>
      </c>
      <c r="E38">
        <v>1</v>
      </c>
      <c r="F38">
        <v>0</v>
      </c>
      <c r="G38">
        <v>2</v>
      </c>
      <c r="H38">
        <v>0</v>
      </c>
      <c r="I38">
        <v>0</v>
      </c>
      <c r="J38">
        <v>0</v>
      </c>
      <c r="K38">
        <f>IF(SUM(dane_medale[[#This Row],[Zloty_1]:[Brazowy_3]])=0,1,0)</f>
        <v>1</v>
      </c>
      <c r="L38">
        <f>IF(SUM(dane_medale[[#This Row],[Zloty]:[Brazowy]])&gt;0,1,0)</f>
        <v>1</v>
      </c>
      <c r="M38">
        <f>IF(AND(dane_medale[[#This Row],[jest dobry w lato]]=1,dane_medale[[#This Row],[jest slabe w zime]]=1,dane_medale[[#This Row],[OL_letnie]]&gt;0,dane_medale[[#This Row],[OL_zimowe]]&gt;0),1,0)</f>
        <v>1</v>
      </c>
      <c r="N38">
        <f>IF(dane_medale[[#This Row],[aha]]=1,SUM(dane_medale[[#This Row],[Zloty]:[Brazowy]]),0)</f>
        <v>1</v>
      </c>
      <c r="O38">
        <f>SUM(dane_medale[[#This Row],[Zloty]:[Brazowy]])</f>
        <v>1</v>
      </c>
      <c r="P38">
        <f>SUM(dane_medale[[#This Row],[Zloty_1]:[Brazowy_3]])</f>
        <v>0</v>
      </c>
      <c r="Q38">
        <f>IF(dane_medale[[#This Row],[OL_letnie]]&gt;0,1,0)</f>
        <v>1</v>
      </c>
      <c r="R38">
        <f>IF(dane_medale[[#This Row],[OL_zimowe]]&gt;0,1,0)</f>
        <v>1</v>
      </c>
      <c r="S38">
        <f>IF(dane_medale[[#This Row],[Zloty]]+dane_medale[[#This Row],[Zloty_1]]&gt;SUM(dane_medale[[#This Row],[Srebrny]:[Brazowy]])+SUM(dane_medale[[#This Row],[Srebrny_2]:[Brazowy_3]]),1,0)</f>
        <v>0</v>
      </c>
      <c r="T38">
        <f>SUM(dane_medale[[#This Row],[laczne_punkty_letnie]:[laczne_punkty_zimowe]])</f>
        <v>1</v>
      </c>
      <c r="U3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39" spans="1:22" x14ac:dyDescent="0.25">
      <c r="A39" t="s">
        <v>57</v>
      </c>
      <c r="B39" t="s">
        <v>15</v>
      </c>
      <c r="C39">
        <v>16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f>IF(SUM(dane_medale[[#This Row],[Zloty_1]:[Brazowy_3]])=0,1,0)</f>
        <v>1</v>
      </c>
      <c r="L39">
        <f>IF(SUM(dane_medale[[#This Row],[Zloty]:[Brazowy]])&gt;0,1,0)</f>
        <v>1</v>
      </c>
      <c r="M39">
        <f>IF(AND(dane_medale[[#This Row],[jest dobry w lato]]=1,dane_medale[[#This Row],[jest slabe w zime]]=1,dane_medale[[#This Row],[OL_letnie]]&gt;0,dane_medale[[#This Row],[OL_zimowe]]&gt;0),1,0)</f>
        <v>0</v>
      </c>
      <c r="N39">
        <f>IF(dane_medale[[#This Row],[aha]]=1,SUM(dane_medale[[#This Row],[Zloty]:[Brazowy]]),0)</f>
        <v>0</v>
      </c>
      <c r="O39">
        <f>SUM(dane_medale[[#This Row],[Zloty]:[Brazowy]])</f>
        <v>1</v>
      </c>
      <c r="P39">
        <f>SUM(dane_medale[[#This Row],[Zloty_1]:[Brazowy_3]])</f>
        <v>0</v>
      </c>
      <c r="Q39">
        <f>IF(dane_medale[[#This Row],[OL_letnie]]&gt;0,1,0)</f>
        <v>1</v>
      </c>
      <c r="R39">
        <f>IF(dane_medale[[#This Row],[OL_zimowe]]&gt;0,1,0)</f>
        <v>0</v>
      </c>
      <c r="S39">
        <f>IF(dane_medale[[#This Row],[Zloty]]+dane_medale[[#This Row],[Zloty_1]]&gt;SUM(dane_medale[[#This Row],[Srebrny]:[Brazowy]])+SUM(dane_medale[[#This Row],[Srebrny_2]:[Brazowy_3]]),1,0)</f>
        <v>0</v>
      </c>
      <c r="T39">
        <f>SUM(dane_medale[[#This Row],[laczne_punkty_letnie]:[laczne_punkty_zimowe]])</f>
        <v>1</v>
      </c>
      <c r="U3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3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0" spans="1:22" x14ac:dyDescent="0.25">
      <c r="A40" t="s">
        <v>108</v>
      </c>
      <c r="B40" t="s">
        <v>15</v>
      </c>
      <c r="C40">
        <v>11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f>IF(SUM(dane_medale[[#This Row],[Zloty_1]:[Brazowy_3]])=0,1,0)</f>
        <v>1</v>
      </c>
      <c r="L40">
        <f>IF(SUM(dane_medale[[#This Row],[Zloty]:[Brazowy]])&gt;0,1,0)</f>
        <v>1</v>
      </c>
      <c r="M40">
        <f>IF(AND(dane_medale[[#This Row],[jest dobry w lato]]=1,dane_medale[[#This Row],[jest slabe w zime]]=1,dane_medale[[#This Row],[OL_letnie]]&gt;0,dane_medale[[#This Row],[OL_zimowe]]&gt;0),1,0)</f>
        <v>1</v>
      </c>
      <c r="N40">
        <f>IF(dane_medale[[#This Row],[aha]]=1,SUM(dane_medale[[#This Row],[Zloty]:[Brazowy]]),0)</f>
        <v>1</v>
      </c>
      <c r="O40">
        <f>SUM(dane_medale[[#This Row],[Zloty]:[Brazowy]])</f>
        <v>1</v>
      </c>
      <c r="P40">
        <f>SUM(dane_medale[[#This Row],[Zloty_1]:[Brazowy_3]])</f>
        <v>0</v>
      </c>
      <c r="Q40">
        <f>IF(dane_medale[[#This Row],[OL_letnie]]&gt;0,1,0)</f>
        <v>1</v>
      </c>
      <c r="R40">
        <f>IF(dane_medale[[#This Row],[OL_zimowe]]&gt;0,1,0)</f>
        <v>1</v>
      </c>
      <c r="S40">
        <f>IF(dane_medale[[#This Row],[Zloty]]+dane_medale[[#This Row],[Zloty_1]]&gt;SUM(dane_medale[[#This Row],[Srebrny]:[Brazowy]])+SUM(dane_medale[[#This Row],[Srebrny_2]:[Brazowy_3]]),1,0)</f>
        <v>0</v>
      </c>
      <c r="T40">
        <f>SUM(dane_medale[[#This Row],[laczne_punkty_letnie]:[laczne_punkty_zimowe]])</f>
        <v>1</v>
      </c>
      <c r="U4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1" spans="1:22" x14ac:dyDescent="0.25">
      <c r="A41" t="s">
        <v>124</v>
      </c>
      <c r="B41" t="s">
        <v>25</v>
      </c>
      <c r="C41">
        <v>26</v>
      </c>
      <c r="D41">
        <v>976</v>
      </c>
      <c r="E41">
        <v>758</v>
      </c>
      <c r="F41">
        <v>666</v>
      </c>
      <c r="G41">
        <v>22</v>
      </c>
      <c r="H41">
        <v>96</v>
      </c>
      <c r="I41">
        <v>102</v>
      </c>
      <c r="J41">
        <v>83</v>
      </c>
      <c r="K41">
        <f>IF(SUM(dane_medale[[#This Row],[Zloty_1]:[Brazowy_3]])=0,1,0)</f>
        <v>0</v>
      </c>
      <c r="L41">
        <f>IF(SUM(dane_medale[[#This Row],[Zloty]:[Brazowy]])&gt;0,1,0)</f>
        <v>1</v>
      </c>
      <c r="M41">
        <f>IF(AND(dane_medale[[#This Row],[jest dobry w lato]]=1,dane_medale[[#This Row],[jest slabe w zime]]=1,dane_medale[[#This Row],[OL_letnie]]&gt;0,dane_medale[[#This Row],[OL_zimowe]]&gt;0),1,0)</f>
        <v>0</v>
      </c>
      <c r="N41">
        <f>IF(dane_medale[[#This Row],[aha]]=1,SUM(dane_medale[[#This Row],[Zloty]:[Brazowy]]),0)</f>
        <v>0</v>
      </c>
      <c r="O41">
        <f>SUM(dane_medale[[#This Row],[Zloty]:[Brazowy]])</f>
        <v>2400</v>
      </c>
      <c r="P41">
        <f>SUM(dane_medale[[#This Row],[Zloty_1]:[Brazowy_3]])</f>
        <v>281</v>
      </c>
      <c r="Q41">
        <f>IF(dane_medale[[#This Row],[OL_letnie]]&gt;0,1,0)</f>
        <v>1</v>
      </c>
      <c r="R41">
        <f>IF(dane_medale[[#This Row],[OL_zimowe]]&gt;0,1,0)</f>
        <v>1</v>
      </c>
      <c r="S41">
        <f>IF(dane_medale[[#This Row],[Zloty]]+dane_medale[[#This Row],[Zloty_1]]&gt;SUM(dane_medale[[#This Row],[Srebrny]:[Brazowy]])+SUM(dane_medale[[#This Row],[Srebrny_2]:[Brazowy_3]]),1,0)</f>
        <v>0</v>
      </c>
      <c r="T41">
        <f>SUM(dane_medale[[#This Row],[laczne_punkty_letnie]:[laczne_punkty_zimowe]])</f>
        <v>2681</v>
      </c>
      <c r="U4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2" spans="1:22" x14ac:dyDescent="0.25">
      <c r="A42" t="s">
        <v>73</v>
      </c>
      <c r="B42" t="s">
        <v>25</v>
      </c>
      <c r="C42">
        <v>25</v>
      </c>
      <c r="D42">
        <v>59</v>
      </c>
      <c r="E42">
        <v>99</v>
      </c>
      <c r="F42">
        <v>120</v>
      </c>
      <c r="G42">
        <v>22</v>
      </c>
      <c r="H42">
        <v>62</v>
      </c>
      <c r="I42">
        <v>55</v>
      </c>
      <c r="J42">
        <v>53</v>
      </c>
      <c r="K42">
        <f>IF(SUM(dane_medale[[#This Row],[Zloty_1]:[Brazowy_3]])=0,1,0)</f>
        <v>0</v>
      </c>
      <c r="L42">
        <f>IF(SUM(dane_medale[[#This Row],[Zloty]:[Brazowy]])&gt;0,1,0)</f>
        <v>1</v>
      </c>
      <c r="M42">
        <f>IF(AND(dane_medale[[#This Row],[jest dobry w lato]]=1,dane_medale[[#This Row],[jest slabe w zime]]=1,dane_medale[[#This Row],[OL_letnie]]&gt;0,dane_medale[[#This Row],[OL_zimowe]]&gt;0),1,0)</f>
        <v>0</v>
      </c>
      <c r="N42">
        <f>IF(dane_medale[[#This Row],[aha]]=1,SUM(dane_medale[[#This Row],[Zloty]:[Brazowy]]),0)</f>
        <v>0</v>
      </c>
      <c r="O42">
        <f>SUM(dane_medale[[#This Row],[Zloty]:[Brazowy]])</f>
        <v>278</v>
      </c>
      <c r="P42">
        <f>SUM(dane_medale[[#This Row],[Zloty_1]:[Brazowy_3]])</f>
        <v>170</v>
      </c>
      <c r="Q42">
        <f>IF(dane_medale[[#This Row],[OL_letnie]]&gt;0,1,0)</f>
        <v>1</v>
      </c>
      <c r="R42">
        <f>IF(dane_medale[[#This Row],[OL_zimowe]]&gt;0,1,0)</f>
        <v>1</v>
      </c>
      <c r="S42">
        <f>IF(dane_medale[[#This Row],[Zloty]]+dane_medale[[#This Row],[Zloty_1]]&gt;SUM(dane_medale[[#This Row],[Srebrny]:[Brazowy]])+SUM(dane_medale[[#This Row],[Srebrny_2]:[Brazowy_3]]),1,0)</f>
        <v>0</v>
      </c>
      <c r="T42">
        <f>SUM(dane_medale[[#This Row],[laczne_punkty_letnie]:[laczne_punkty_zimowe]])</f>
        <v>448</v>
      </c>
      <c r="U4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3" spans="1:22" x14ac:dyDescent="0.25">
      <c r="A43" t="s">
        <v>82</v>
      </c>
      <c r="B43" t="s">
        <v>25</v>
      </c>
      <c r="C43">
        <v>19</v>
      </c>
      <c r="D43">
        <v>72</v>
      </c>
      <c r="E43">
        <v>67</v>
      </c>
      <c r="F43">
        <v>69</v>
      </c>
      <c r="G43">
        <v>0</v>
      </c>
      <c r="H43">
        <v>0</v>
      </c>
      <c r="I43">
        <v>0</v>
      </c>
      <c r="J43">
        <v>0</v>
      </c>
      <c r="K43">
        <f>IF(SUM(dane_medale[[#This Row],[Zloty_1]:[Brazowy_3]])=0,1,0)</f>
        <v>1</v>
      </c>
      <c r="L43">
        <f>IF(SUM(dane_medale[[#This Row],[Zloty]:[Brazowy]])&gt;0,1,0)</f>
        <v>1</v>
      </c>
      <c r="M43">
        <f>IF(AND(dane_medale[[#This Row],[jest dobry w lato]]=1,dane_medale[[#This Row],[jest slabe w zime]]=1,dane_medale[[#This Row],[OL_letnie]]&gt;0,dane_medale[[#This Row],[OL_zimowe]]&gt;0),1,0)</f>
        <v>0</v>
      </c>
      <c r="N43">
        <f>IF(dane_medale[[#This Row],[aha]]=1,SUM(dane_medale[[#This Row],[Zloty]:[Brazowy]]),0)</f>
        <v>0</v>
      </c>
      <c r="O43">
        <f>SUM(dane_medale[[#This Row],[Zloty]:[Brazowy]])</f>
        <v>208</v>
      </c>
      <c r="P43">
        <f>SUM(dane_medale[[#This Row],[Zloty_1]:[Brazowy_3]])</f>
        <v>0</v>
      </c>
      <c r="Q43">
        <f>IF(dane_medale[[#This Row],[OL_letnie]]&gt;0,1,0)</f>
        <v>1</v>
      </c>
      <c r="R43">
        <f>IF(dane_medale[[#This Row],[OL_zimowe]]&gt;0,1,0)</f>
        <v>0</v>
      </c>
      <c r="S43">
        <f>IF(dane_medale[[#This Row],[Zloty]]+dane_medale[[#This Row],[Zloty_1]]&gt;SUM(dane_medale[[#This Row],[Srebrny]:[Brazowy]])+SUM(dane_medale[[#This Row],[Srebrny_2]:[Brazowy_3]]),1,0)</f>
        <v>0</v>
      </c>
      <c r="T43">
        <f>SUM(dane_medale[[#This Row],[laczne_punkty_letnie]:[laczne_punkty_zimowe]])</f>
        <v>208</v>
      </c>
      <c r="U4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4" spans="1:22" x14ac:dyDescent="0.25">
      <c r="A44" t="s">
        <v>69</v>
      </c>
      <c r="B44" t="s">
        <v>25</v>
      </c>
      <c r="C44">
        <v>16</v>
      </c>
      <c r="D44">
        <v>17</v>
      </c>
      <c r="E44">
        <v>30</v>
      </c>
      <c r="F44">
        <v>20</v>
      </c>
      <c r="G44">
        <v>7</v>
      </c>
      <c r="H44">
        <v>0</v>
      </c>
      <c r="I44">
        <v>0</v>
      </c>
      <c r="J44">
        <v>0</v>
      </c>
      <c r="K44">
        <f>IF(SUM(dane_medale[[#This Row],[Zloty_1]:[Brazowy_3]])=0,1,0)</f>
        <v>1</v>
      </c>
      <c r="L44">
        <f>IF(SUM(dane_medale[[#This Row],[Zloty]:[Brazowy]])&gt;0,1,0)</f>
        <v>1</v>
      </c>
      <c r="M44">
        <f>IF(AND(dane_medale[[#This Row],[jest dobry w lato]]=1,dane_medale[[#This Row],[jest slabe w zime]]=1,dane_medale[[#This Row],[OL_letnie]]&gt;0,dane_medale[[#This Row],[OL_zimowe]]&gt;0),1,0)</f>
        <v>1</v>
      </c>
      <c r="N44">
        <f>IF(dane_medale[[#This Row],[aha]]=1,SUM(dane_medale[[#This Row],[Zloty]:[Brazowy]]),0)</f>
        <v>67</v>
      </c>
      <c r="O44">
        <f>SUM(dane_medale[[#This Row],[Zloty]:[Brazowy]])</f>
        <v>67</v>
      </c>
      <c r="P44">
        <f>SUM(dane_medale[[#This Row],[Zloty_1]:[Brazowy_3]])</f>
        <v>0</v>
      </c>
      <c r="Q44">
        <f>IF(dane_medale[[#This Row],[OL_letnie]]&gt;0,1,0)</f>
        <v>1</v>
      </c>
      <c r="R44">
        <f>IF(dane_medale[[#This Row],[OL_zimowe]]&gt;0,1,0)</f>
        <v>1</v>
      </c>
      <c r="S44">
        <f>IF(dane_medale[[#This Row],[Zloty]]+dane_medale[[#This Row],[Zloty_1]]&gt;SUM(dane_medale[[#This Row],[Srebrny]:[Brazowy]])+SUM(dane_medale[[#This Row],[Srebrny_2]:[Brazowy_3]]),1,0)</f>
        <v>0</v>
      </c>
      <c r="T44">
        <f>SUM(dane_medale[[#This Row],[laczne_punkty_letnie]:[laczne_punkty_zimowe]])</f>
        <v>67</v>
      </c>
      <c r="U4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5" spans="1:22" x14ac:dyDescent="0.25">
      <c r="A45" t="s">
        <v>93</v>
      </c>
      <c r="B45" t="s">
        <v>25</v>
      </c>
      <c r="C45">
        <v>22</v>
      </c>
      <c r="D45">
        <v>13</v>
      </c>
      <c r="E45">
        <v>21</v>
      </c>
      <c r="F45">
        <v>28</v>
      </c>
      <c r="G45">
        <v>8</v>
      </c>
      <c r="H45">
        <v>0</v>
      </c>
      <c r="I45">
        <v>0</v>
      </c>
      <c r="J45">
        <v>0</v>
      </c>
      <c r="K45">
        <f>IF(SUM(dane_medale[[#This Row],[Zloty_1]:[Brazowy_3]])=0,1,0)</f>
        <v>1</v>
      </c>
      <c r="L45">
        <f>IF(SUM(dane_medale[[#This Row],[Zloty]:[Brazowy]])&gt;0,1,0)</f>
        <v>1</v>
      </c>
      <c r="M45">
        <f>IF(AND(dane_medale[[#This Row],[jest dobry w lato]]=1,dane_medale[[#This Row],[jest slabe w zime]]=1,dane_medale[[#This Row],[OL_letnie]]&gt;0,dane_medale[[#This Row],[OL_zimowe]]&gt;0),1,0)</f>
        <v>1</v>
      </c>
      <c r="N45">
        <f>IF(dane_medale[[#This Row],[aha]]=1,SUM(dane_medale[[#This Row],[Zloty]:[Brazowy]]),0)</f>
        <v>62</v>
      </c>
      <c r="O45">
        <f>SUM(dane_medale[[#This Row],[Zloty]:[Brazowy]])</f>
        <v>62</v>
      </c>
      <c r="P45">
        <f>SUM(dane_medale[[#This Row],[Zloty_1]:[Brazowy_3]])</f>
        <v>0</v>
      </c>
      <c r="Q45">
        <f>IF(dane_medale[[#This Row],[OL_letnie]]&gt;0,1,0)</f>
        <v>1</v>
      </c>
      <c r="R45">
        <f>IF(dane_medale[[#This Row],[OL_zimowe]]&gt;0,1,0)</f>
        <v>1</v>
      </c>
      <c r="S45">
        <f>IF(dane_medale[[#This Row],[Zloty]]+dane_medale[[#This Row],[Zloty_1]]&gt;SUM(dane_medale[[#This Row],[Srebrny]:[Brazowy]])+SUM(dane_medale[[#This Row],[Srebrny_2]:[Brazowy_3]]),1,0)</f>
        <v>0</v>
      </c>
      <c r="T45">
        <f>SUM(dane_medale[[#This Row],[laczne_punkty_letnie]:[laczne_punkty_zimowe]])</f>
        <v>62</v>
      </c>
      <c r="U4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6" spans="1:22" x14ac:dyDescent="0.25">
      <c r="A46" t="s">
        <v>135</v>
      </c>
      <c r="B46" t="s">
        <v>25</v>
      </c>
      <c r="C46">
        <v>16</v>
      </c>
      <c r="D46">
        <v>2</v>
      </c>
      <c r="E46">
        <v>5</v>
      </c>
      <c r="F46">
        <v>11</v>
      </c>
      <c r="G46">
        <v>3</v>
      </c>
      <c r="H46">
        <v>0</v>
      </c>
      <c r="I46">
        <v>0</v>
      </c>
      <c r="J46">
        <v>0</v>
      </c>
      <c r="K46">
        <f>IF(SUM(dane_medale[[#This Row],[Zloty_1]:[Brazowy_3]])=0,1,0)</f>
        <v>1</v>
      </c>
      <c r="L46">
        <f>IF(SUM(dane_medale[[#This Row],[Zloty]:[Brazowy]])&gt;0,1,0)</f>
        <v>1</v>
      </c>
      <c r="M46">
        <f>IF(AND(dane_medale[[#This Row],[jest dobry w lato]]=1,dane_medale[[#This Row],[jest slabe w zime]]=1,dane_medale[[#This Row],[OL_letnie]]&gt;0,dane_medale[[#This Row],[OL_zimowe]]&gt;0),1,0)</f>
        <v>1</v>
      </c>
      <c r="N46">
        <f>IF(dane_medale[[#This Row],[aha]]=1,SUM(dane_medale[[#This Row],[Zloty]:[Brazowy]]),0)</f>
        <v>18</v>
      </c>
      <c r="O46">
        <f>SUM(dane_medale[[#This Row],[Zloty]:[Brazowy]])</f>
        <v>18</v>
      </c>
      <c r="P46">
        <f>SUM(dane_medale[[#This Row],[Zloty_1]:[Brazowy_3]])</f>
        <v>0</v>
      </c>
      <c r="Q46">
        <f>IF(dane_medale[[#This Row],[OL_letnie]]&gt;0,1,0)</f>
        <v>1</v>
      </c>
      <c r="R46">
        <f>IF(dane_medale[[#This Row],[OL_zimowe]]&gt;0,1,0)</f>
        <v>1</v>
      </c>
      <c r="S46">
        <f>IF(dane_medale[[#This Row],[Zloty]]+dane_medale[[#This Row],[Zloty_1]]&gt;SUM(dane_medale[[#This Row],[Srebrny]:[Brazowy]])+SUM(dane_medale[[#This Row],[Srebrny_2]:[Brazowy_3]]),1,0)</f>
        <v>0</v>
      </c>
      <c r="T46">
        <f>SUM(dane_medale[[#This Row],[laczne_punkty_letnie]:[laczne_punkty_zimowe]])</f>
        <v>18</v>
      </c>
      <c r="U4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7" spans="1:22" x14ac:dyDescent="0.25">
      <c r="A47" t="s">
        <v>24</v>
      </c>
      <c r="B47" t="s">
        <v>25</v>
      </c>
      <c r="C47">
        <v>15</v>
      </c>
      <c r="D47">
        <v>5</v>
      </c>
      <c r="E47">
        <v>2</v>
      </c>
      <c r="F47">
        <v>5</v>
      </c>
      <c r="G47">
        <v>0</v>
      </c>
      <c r="H47">
        <v>0</v>
      </c>
      <c r="I47">
        <v>0</v>
      </c>
      <c r="J47">
        <v>0</v>
      </c>
      <c r="K47">
        <f>IF(SUM(dane_medale[[#This Row],[Zloty_1]:[Brazowy_3]])=0,1,0)</f>
        <v>1</v>
      </c>
      <c r="L47">
        <f>IF(SUM(dane_medale[[#This Row],[Zloty]:[Brazowy]])&gt;0,1,0)</f>
        <v>1</v>
      </c>
      <c r="M47">
        <f>IF(AND(dane_medale[[#This Row],[jest dobry w lato]]=1,dane_medale[[#This Row],[jest slabe w zime]]=1,dane_medale[[#This Row],[OL_letnie]]&gt;0,dane_medale[[#This Row],[OL_zimowe]]&gt;0),1,0)</f>
        <v>0</v>
      </c>
      <c r="N47">
        <f>IF(dane_medale[[#This Row],[aha]]=1,SUM(dane_medale[[#This Row],[Zloty]:[Brazowy]]),0)</f>
        <v>0</v>
      </c>
      <c r="O47">
        <f>SUM(dane_medale[[#This Row],[Zloty]:[Brazowy]])</f>
        <v>12</v>
      </c>
      <c r="P47">
        <f>SUM(dane_medale[[#This Row],[Zloty_1]:[Brazowy_3]])</f>
        <v>0</v>
      </c>
      <c r="Q47">
        <f>IF(dane_medale[[#This Row],[OL_letnie]]&gt;0,1,0)</f>
        <v>1</v>
      </c>
      <c r="R47">
        <f>IF(dane_medale[[#This Row],[OL_zimowe]]&gt;0,1,0)</f>
        <v>0</v>
      </c>
      <c r="S47">
        <f>IF(dane_medale[[#This Row],[Zloty]]+dane_medale[[#This Row],[Zloty_1]]&gt;SUM(dane_medale[[#This Row],[Srebrny]:[Brazowy]])+SUM(dane_medale[[#This Row],[Srebrny_2]:[Brazowy_3]]),1,0)</f>
        <v>0</v>
      </c>
      <c r="T47">
        <f>SUM(dane_medale[[#This Row],[laczne_punkty_letnie]:[laczne_punkty_zimowe]])</f>
        <v>12</v>
      </c>
      <c r="U4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8" spans="1:22" x14ac:dyDescent="0.25">
      <c r="A48" t="s">
        <v>111</v>
      </c>
      <c r="B48" t="s">
        <v>25</v>
      </c>
      <c r="C48">
        <v>17</v>
      </c>
      <c r="D48">
        <v>0</v>
      </c>
      <c r="E48">
        <v>2</v>
      </c>
      <c r="F48">
        <v>6</v>
      </c>
      <c r="G48">
        <v>6</v>
      </c>
      <c r="H48">
        <v>0</v>
      </c>
      <c r="I48">
        <v>0</v>
      </c>
      <c r="J48">
        <v>0</v>
      </c>
      <c r="K48">
        <f>IF(SUM(dane_medale[[#This Row],[Zloty_1]:[Brazowy_3]])=0,1,0)</f>
        <v>1</v>
      </c>
      <c r="L48">
        <f>IF(SUM(dane_medale[[#This Row],[Zloty]:[Brazowy]])&gt;0,1,0)</f>
        <v>1</v>
      </c>
      <c r="M48">
        <f>IF(AND(dane_medale[[#This Row],[jest dobry w lato]]=1,dane_medale[[#This Row],[jest slabe w zime]]=1,dane_medale[[#This Row],[OL_letnie]]&gt;0,dane_medale[[#This Row],[OL_zimowe]]&gt;0),1,0)</f>
        <v>1</v>
      </c>
      <c r="N48">
        <f>IF(dane_medale[[#This Row],[aha]]=1,SUM(dane_medale[[#This Row],[Zloty]:[Brazowy]]),0)</f>
        <v>8</v>
      </c>
      <c r="O48">
        <f>SUM(dane_medale[[#This Row],[Zloty]:[Brazowy]])</f>
        <v>8</v>
      </c>
      <c r="P48">
        <f>SUM(dane_medale[[#This Row],[Zloty_1]:[Brazowy_3]])</f>
        <v>0</v>
      </c>
      <c r="Q48">
        <f>IF(dane_medale[[#This Row],[OL_letnie]]&gt;0,1,0)</f>
        <v>1</v>
      </c>
      <c r="R48">
        <f>IF(dane_medale[[#This Row],[OL_zimowe]]&gt;0,1,0)</f>
        <v>1</v>
      </c>
      <c r="S48">
        <f>IF(dane_medale[[#This Row],[Zloty]]+dane_medale[[#This Row],[Zloty_1]]&gt;SUM(dane_medale[[#This Row],[Srebrny]:[Brazowy]])+SUM(dane_medale[[#This Row],[Srebrny_2]:[Brazowy_3]]),1,0)</f>
        <v>0</v>
      </c>
      <c r="T48">
        <f>SUM(dane_medale[[#This Row],[laczne_punkty_letnie]:[laczne_punkty_zimowe]])</f>
        <v>8</v>
      </c>
      <c r="U4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49" spans="1:22" x14ac:dyDescent="0.25">
      <c r="A49" t="s">
        <v>43</v>
      </c>
      <c r="B49" t="s">
        <v>25</v>
      </c>
      <c r="C49">
        <v>13</v>
      </c>
      <c r="D49">
        <v>3</v>
      </c>
      <c r="E49">
        <v>2</v>
      </c>
      <c r="F49">
        <v>1</v>
      </c>
      <c r="G49">
        <v>0</v>
      </c>
      <c r="H49">
        <v>0</v>
      </c>
      <c r="I49">
        <v>0</v>
      </c>
      <c r="J49">
        <v>0</v>
      </c>
      <c r="K49">
        <f>IF(SUM(dane_medale[[#This Row],[Zloty_1]:[Brazowy_3]])=0,1,0)</f>
        <v>1</v>
      </c>
      <c r="L49">
        <f>IF(SUM(dane_medale[[#This Row],[Zloty]:[Brazowy]])&gt;0,1,0)</f>
        <v>1</v>
      </c>
      <c r="M49">
        <f>IF(AND(dane_medale[[#This Row],[jest dobry w lato]]=1,dane_medale[[#This Row],[jest slabe w zime]]=1,dane_medale[[#This Row],[OL_letnie]]&gt;0,dane_medale[[#This Row],[OL_zimowe]]&gt;0),1,0)</f>
        <v>0</v>
      </c>
      <c r="N49">
        <f>IF(dane_medale[[#This Row],[aha]]=1,SUM(dane_medale[[#This Row],[Zloty]:[Brazowy]]),0)</f>
        <v>0</v>
      </c>
      <c r="O49">
        <f>SUM(dane_medale[[#This Row],[Zloty]:[Brazowy]])</f>
        <v>6</v>
      </c>
      <c r="P49">
        <f>SUM(dane_medale[[#This Row],[Zloty_1]:[Brazowy_3]])</f>
        <v>0</v>
      </c>
      <c r="Q49">
        <f>IF(dane_medale[[#This Row],[OL_letnie]]&gt;0,1,0)</f>
        <v>1</v>
      </c>
      <c r="R49">
        <f>IF(dane_medale[[#This Row],[OL_zimowe]]&gt;0,1,0)</f>
        <v>0</v>
      </c>
      <c r="S49">
        <f>IF(dane_medale[[#This Row],[Zloty]]+dane_medale[[#This Row],[Zloty_1]]&gt;SUM(dane_medale[[#This Row],[Srebrny]:[Brazowy]])+SUM(dane_medale[[#This Row],[Srebrny_2]:[Brazowy_3]]),1,0)</f>
        <v>0</v>
      </c>
      <c r="T49">
        <f>SUM(dane_medale[[#This Row],[laczne_punkty_letnie]:[laczne_punkty_zimowe]])</f>
        <v>6</v>
      </c>
      <c r="U4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4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0" spans="1:22" x14ac:dyDescent="0.25">
      <c r="A50" t="s">
        <v>81</v>
      </c>
      <c r="B50" t="s">
        <v>25</v>
      </c>
      <c r="C50">
        <v>14</v>
      </c>
      <c r="D50">
        <v>1</v>
      </c>
      <c r="E50">
        <v>1</v>
      </c>
      <c r="F50">
        <v>2</v>
      </c>
      <c r="G50">
        <v>6</v>
      </c>
      <c r="H50">
        <v>0</v>
      </c>
      <c r="I50">
        <v>0</v>
      </c>
      <c r="J50">
        <v>0</v>
      </c>
      <c r="K50">
        <f>IF(SUM(dane_medale[[#This Row],[Zloty_1]:[Brazowy_3]])=0,1,0)</f>
        <v>1</v>
      </c>
      <c r="L50">
        <f>IF(SUM(dane_medale[[#This Row],[Zloty]:[Brazowy]])&gt;0,1,0)</f>
        <v>1</v>
      </c>
      <c r="M50">
        <f>IF(AND(dane_medale[[#This Row],[jest dobry w lato]]=1,dane_medale[[#This Row],[jest slabe w zime]]=1,dane_medale[[#This Row],[OL_letnie]]&gt;0,dane_medale[[#This Row],[OL_zimowe]]&gt;0),1,0)</f>
        <v>1</v>
      </c>
      <c r="N50">
        <f>IF(dane_medale[[#This Row],[aha]]=1,SUM(dane_medale[[#This Row],[Zloty]:[Brazowy]]),0)</f>
        <v>4</v>
      </c>
      <c r="O50">
        <f>SUM(dane_medale[[#This Row],[Zloty]:[Brazowy]])</f>
        <v>4</v>
      </c>
      <c r="P50">
        <f>SUM(dane_medale[[#This Row],[Zloty_1]:[Brazowy_3]])</f>
        <v>0</v>
      </c>
      <c r="Q50">
        <f>IF(dane_medale[[#This Row],[OL_letnie]]&gt;0,1,0)</f>
        <v>1</v>
      </c>
      <c r="R50">
        <f>IF(dane_medale[[#This Row],[OL_zimowe]]&gt;0,1,0)</f>
        <v>1</v>
      </c>
      <c r="S50">
        <f>IF(dane_medale[[#This Row],[Zloty]]+dane_medale[[#This Row],[Zloty_1]]&gt;SUM(dane_medale[[#This Row],[Srebrny]:[Brazowy]])+SUM(dane_medale[[#This Row],[Srebrny_2]:[Brazowy_3]]),1,0)</f>
        <v>0</v>
      </c>
      <c r="T50">
        <f>SUM(dane_medale[[#This Row],[laczne_punkty_letnie]:[laczne_punkty_zimowe]])</f>
        <v>4</v>
      </c>
      <c r="U5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1" spans="1:22" x14ac:dyDescent="0.25">
      <c r="A51" t="s">
        <v>58</v>
      </c>
      <c r="B51" t="s">
        <v>25</v>
      </c>
      <c r="C51">
        <v>14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f>IF(SUM(dane_medale[[#This Row],[Zloty_1]:[Brazowy_3]])=0,1,0)</f>
        <v>1</v>
      </c>
      <c r="L51">
        <f>IF(SUM(dane_medale[[#This Row],[Zloty]:[Brazowy]])&gt;0,1,0)</f>
        <v>1</v>
      </c>
      <c r="M51">
        <f>IF(AND(dane_medale[[#This Row],[jest dobry w lato]]=1,dane_medale[[#This Row],[jest slabe w zime]]=1,dane_medale[[#This Row],[OL_letnie]]&gt;0,dane_medale[[#This Row],[OL_zimowe]]&gt;0),1,0)</f>
        <v>0</v>
      </c>
      <c r="N51">
        <f>IF(dane_medale[[#This Row],[aha]]=1,SUM(dane_medale[[#This Row],[Zloty]:[Brazowy]]),0)</f>
        <v>0</v>
      </c>
      <c r="O51">
        <f>SUM(dane_medale[[#This Row],[Zloty]:[Brazowy]])</f>
        <v>2</v>
      </c>
      <c r="P51">
        <f>SUM(dane_medale[[#This Row],[Zloty_1]:[Brazowy_3]])</f>
        <v>0</v>
      </c>
      <c r="Q51">
        <f>IF(dane_medale[[#This Row],[OL_letnie]]&gt;0,1,0)</f>
        <v>1</v>
      </c>
      <c r="R51">
        <f>IF(dane_medale[[#This Row],[OL_zimowe]]&gt;0,1,0)</f>
        <v>0</v>
      </c>
      <c r="S51">
        <f>IF(dane_medale[[#This Row],[Zloty]]+dane_medale[[#This Row],[Zloty_1]]&gt;SUM(dane_medale[[#This Row],[Srebrny]:[Brazowy]])+SUM(dane_medale[[#This Row],[Srebrny_2]:[Brazowy_3]]),1,0)</f>
        <v>0</v>
      </c>
      <c r="T51">
        <f>SUM(dane_medale[[#This Row],[laczne_punkty_letnie]:[laczne_punkty_zimowe]])</f>
        <v>2</v>
      </c>
      <c r="U5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2" spans="1:22" x14ac:dyDescent="0.25">
      <c r="A52" t="s">
        <v>27</v>
      </c>
      <c r="B52" t="s">
        <v>25</v>
      </c>
      <c r="C52">
        <v>11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f>IF(SUM(dane_medale[[#This Row],[Zloty_1]:[Brazowy_3]])=0,1,0)</f>
        <v>1</v>
      </c>
      <c r="L52">
        <f>IF(SUM(dane_medale[[#This Row],[Zloty]:[Brazowy]])&gt;0,1,0)</f>
        <v>1</v>
      </c>
      <c r="M52">
        <f>IF(AND(dane_medale[[#This Row],[jest dobry w lato]]=1,dane_medale[[#This Row],[jest slabe w zime]]=1,dane_medale[[#This Row],[OL_letnie]]&gt;0,dane_medale[[#This Row],[OL_zimowe]]&gt;0),1,0)</f>
        <v>0</v>
      </c>
      <c r="N52">
        <f>IF(dane_medale[[#This Row],[aha]]=1,SUM(dane_medale[[#This Row],[Zloty]:[Brazowy]]),0)</f>
        <v>0</v>
      </c>
      <c r="O52">
        <f>SUM(dane_medale[[#This Row],[Zloty]:[Brazowy]])</f>
        <v>1</v>
      </c>
      <c r="P52">
        <f>SUM(dane_medale[[#This Row],[Zloty_1]:[Brazowy_3]])</f>
        <v>0</v>
      </c>
      <c r="Q52">
        <f>IF(dane_medale[[#This Row],[OL_letnie]]&gt;0,1,0)</f>
        <v>1</v>
      </c>
      <c r="R52">
        <f>IF(dane_medale[[#This Row],[OL_zimowe]]&gt;0,1,0)</f>
        <v>0</v>
      </c>
      <c r="S52">
        <f>IF(dane_medale[[#This Row],[Zloty]]+dane_medale[[#This Row],[Zloty_1]]&gt;SUM(dane_medale[[#This Row],[Srebrny]:[Brazowy]])+SUM(dane_medale[[#This Row],[Srebrny_2]:[Brazowy_3]]),1,0)</f>
        <v>0</v>
      </c>
      <c r="T52">
        <f>SUM(dane_medale[[#This Row],[laczne_punkty_letnie]:[laczne_punkty_zimowe]])</f>
        <v>1</v>
      </c>
      <c r="U5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3" spans="1:22" x14ac:dyDescent="0.25">
      <c r="A53" t="s">
        <v>29</v>
      </c>
      <c r="B53" t="s">
        <v>25</v>
      </c>
      <c r="C53">
        <v>17</v>
      </c>
      <c r="D53">
        <v>0</v>
      </c>
      <c r="E53">
        <v>0</v>
      </c>
      <c r="F53">
        <v>1</v>
      </c>
      <c r="G53">
        <v>7</v>
      </c>
      <c r="H53">
        <v>0</v>
      </c>
      <c r="I53">
        <v>0</v>
      </c>
      <c r="J53">
        <v>0</v>
      </c>
      <c r="K53">
        <f>IF(SUM(dane_medale[[#This Row],[Zloty_1]:[Brazowy_3]])=0,1,0)</f>
        <v>1</v>
      </c>
      <c r="L53">
        <f>IF(SUM(dane_medale[[#This Row],[Zloty]:[Brazowy]])&gt;0,1,0)</f>
        <v>1</v>
      </c>
      <c r="M53">
        <f>IF(AND(dane_medale[[#This Row],[jest dobry w lato]]=1,dane_medale[[#This Row],[jest slabe w zime]]=1,dane_medale[[#This Row],[OL_letnie]]&gt;0,dane_medale[[#This Row],[OL_zimowe]]&gt;0),1,0)</f>
        <v>1</v>
      </c>
      <c r="N53">
        <f>IF(dane_medale[[#This Row],[aha]]=1,SUM(dane_medale[[#This Row],[Zloty]:[Brazowy]]),0)</f>
        <v>1</v>
      </c>
      <c r="O53">
        <f>SUM(dane_medale[[#This Row],[Zloty]:[Brazowy]])</f>
        <v>1</v>
      </c>
      <c r="P53">
        <f>SUM(dane_medale[[#This Row],[Zloty_1]:[Brazowy_3]])</f>
        <v>0</v>
      </c>
      <c r="Q53">
        <f>IF(dane_medale[[#This Row],[OL_letnie]]&gt;0,1,0)</f>
        <v>1</v>
      </c>
      <c r="R53">
        <f>IF(dane_medale[[#This Row],[OL_zimowe]]&gt;0,1,0)</f>
        <v>1</v>
      </c>
      <c r="S53">
        <f>IF(dane_medale[[#This Row],[Zloty]]+dane_medale[[#This Row],[Zloty_1]]&gt;SUM(dane_medale[[#This Row],[Srebrny]:[Brazowy]])+SUM(dane_medale[[#This Row],[Srebrny_2]:[Brazowy_3]]),1,0)</f>
        <v>0</v>
      </c>
      <c r="T53">
        <f>SUM(dane_medale[[#This Row],[laczne_punkty_letnie]:[laczne_punkty_zimowe]])</f>
        <v>1</v>
      </c>
      <c r="U5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4" spans="1:22" x14ac:dyDescent="0.25">
      <c r="A54" t="s">
        <v>149</v>
      </c>
      <c r="B54" t="s">
        <v>25</v>
      </c>
      <c r="C54">
        <v>11</v>
      </c>
      <c r="D54">
        <v>0</v>
      </c>
      <c r="E54">
        <v>1</v>
      </c>
      <c r="F54">
        <v>0</v>
      </c>
      <c r="G54">
        <v>7</v>
      </c>
      <c r="H54">
        <v>0</v>
      </c>
      <c r="I54">
        <v>0</v>
      </c>
      <c r="J54">
        <v>0</v>
      </c>
      <c r="K54">
        <f>IF(SUM(dane_medale[[#This Row],[Zloty_1]:[Brazowy_3]])=0,1,0)</f>
        <v>1</v>
      </c>
      <c r="L54">
        <f>IF(SUM(dane_medale[[#This Row],[Zloty]:[Brazowy]])&gt;0,1,0)</f>
        <v>1</v>
      </c>
      <c r="M54">
        <f>IF(AND(dane_medale[[#This Row],[jest dobry w lato]]=1,dane_medale[[#This Row],[jest slabe w zime]]=1,dane_medale[[#This Row],[OL_letnie]]&gt;0,dane_medale[[#This Row],[OL_zimowe]]&gt;0),1,0)</f>
        <v>1</v>
      </c>
      <c r="N54">
        <f>IF(dane_medale[[#This Row],[aha]]=1,SUM(dane_medale[[#This Row],[Zloty]:[Brazowy]]),0)</f>
        <v>1</v>
      </c>
      <c r="O54">
        <f>SUM(dane_medale[[#This Row],[Zloty]:[Brazowy]])</f>
        <v>1</v>
      </c>
      <c r="P54">
        <f>SUM(dane_medale[[#This Row],[Zloty_1]:[Brazowy_3]])</f>
        <v>0</v>
      </c>
      <c r="Q54">
        <f>IF(dane_medale[[#This Row],[OL_letnie]]&gt;0,1,0)</f>
        <v>1</v>
      </c>
      <c r="R54">
        <f>IF(dane_medale[[#This Row],[OL_zimowe]]&gt;0,1,0)</f>
        <v>1</v>
      </c>
      <c r="S54">
        <f>IF(dane_medale[[#This Row],[Zloty]]+dane_medale[[#This Row],[Zloty_1]]&gt;SUM(dane_medale[[#This Row],[Srebrny]:[Brazowy]])+SUM(dane_medale[[#This Row],[Srebrny_2]:[Brazowy_3]]),1,0)</f>
        <v>0</v>
      </c>
      <c r="T54">
        <f>SUM(dane_medale[[#This Row],[laczne_punkty_letnie]:[laczne_punkty_zimowe]])</f>
        <v>1</v>
      </c>
      <c r="U5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5" spans="1:22" x14ac:dyDescent="0.25">
      <c r="A55" t="s">
        <v>19</v>
      </c>
      <c r="B55" t="s">
        <v>20</v>
      </c>
      <c r="C55">
        <v>25</v>
      </c>
      <c r="D55">
        <v>138</v>
      </c>
      <c r="E55">
        <v>153</v>
      </c>
      <c r="F55">
        <v>177</v>
      </c>
      <c r="G55">
        <v>18</v>
      </c>
      <c r="H55">
        <v>5</v>
      </c>
      <c r="I55">
        <v>3</v>
      </c>
      <c r="J55">
        <v>4</v>
      </c>
      <c r="K55">
        <f>IF(SUM(dane_medale[[#This Row],[Zloty_1]:[Brazowy_3]])=0,1,0)</f>
        <v>0</v>
      </c>
      <c r="L55">
        <f>IF(SUM(dane_medale[[#This Row],[Zloty]:[Brazowy]])&gt;0,1,0)</f>
        <v>1</v>
      </c>
      <c r="M55">
        <f>IF(AND(dane_medale[[#This Row],[jest dobry w lato]]=1,dane_medale[[#This Row],[jest slabe w zime]]=1,dane_medale[[#This Row],[OL_letnie]]&gt;0,dane_medale[[#This Row],[OL_zimowe]]&gt;0),1,0)</f>
        <v>0</v>
      </c>
      <c r="N55">
        <f>IF(dane_medale[[#This Row],[aha]]=1,SUM(dane_medale[[#This Row],[Zloty]:[Brazowy]]),0)</f>
        <v>0</v>
      </c>
      <c r="O55">
        <f>SUM(dane_medale[[#This Row],[Zloty]:[Brazowy]])</f>
        <v>468</v>
      </c>
      <c r="P55">
        <f>SUM(dane_medale[[#This Row],[Zloty_1]:[Brazowy_3]])</f>
        <v>12</v>
      </c>
      <c r="Q55">
        <f>IF(dane_medale[[#This Row],[OL_letnie]]&gt;0,1,0)</f>
        <v>1</v>
      </c>
      <c r="R55">
        <f>IF(dane_medale[[#This Row],[OL_zimowe]]&gt;0,1,0)</f>
        <v>1</v>
      </c>
      <c r="S55">
        <f>IF(dane_medale[[#This Row],[Zloty]]+dane_medale[[#This Row],[Zloty_1]]&gt;SUM(dane_medale[[#This Row],[Srebrny]:[Brazowy]])+SUM(dane_medale[[#This Row],[Srebrny_2]:[Brazowy_3]]),1,0)</f>
        <v>0</v>
      </c>
      <c r="T55">
        <f>SUM(dane_medale[[#This Row],[laczne_punkty_letnie]:[laczne_punkty_zimowe]])</f>
        <v>480</v>
      </c>
      <c r="U5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6" spans="1:22" x14ac:dyDescent="0.25">
      <c r="A56" t="s">
        <v>105</v>
      </c>
      <c r="B56" t="s">
        <v>20</v>
      </c>
      <c r="C56">
        <v>22</v>
      </c>
      <c r="D56">
        <v>42</v>
      </c>
      <c r="E56">
        <v>18</v>
      </c>
      <c r="F56">
        <v>39</v>
      </c>
      <c r="G56">
        <v>15</v>
      </c>
      <c r="H56">
        <v>0</v>
      </c>
      <c r="I56">
        <v>1</v>
      </c>
      <c r="J56">
        <v>0</v>
      </c>
      <c r="K56">
        <f>IF(SUM(dane_medale[[#This Row],[Zloty_1]:[Brazowy_3]])=0,1,0)</f>
        <v>0</v>
      </c>
      <c r="L56">
        <f>IF(SUM(dane_medale[[#This Row],[Zloty]:[Brazowy]])&gt;0,1,0)</f>
        <v>1</v>
      </c>
      <c r="M56">
        <f>IF(AND(dane_medale[[#This Row],[jest dobry w lato]]=1,dane_medale[[#This Row],[jest slabe w zime]]=1,dane_medale[[#This Row],[OL_letnie]]&gt;0,dane_medale[[#This Row],[OL_zimowe]]&gt;0),1,0)</f>
        <v>0</v>
      </c>
      <c r="N56">
        <f>IF(dane_medale[[#This Row],[aha]]=1,SUM(dane_medale[[#This Row],[Zloty]:[Brazowy]]),0)</f>
        <v>0</v>
      </c>
      <c r="O56">
        <f>SUM(dane_medale[[#This Row],[Zloty]:[Brazowy]])</f>
        <v>99</v>
      </c>
      <c r="P56">
        <f>SUM(dane_medale[[#This Row],[Zloty_1]:[Brazowy_3]])</f>
        <v>1</v>
      </c>
      <c r="Q56">
        <f>IF(dane_medale[[#This Row],[OL_letnie]]&gt;0,1,0)</f>
        <v>1</v>
      </c>
      <c r="R56">
        <f>IF(dane_medale[[#This Row],[OL_zimowe]]&gt;0,1,0)</f>
        <v>1</v>
      </c>
      <c r="S56">
        <f>IF(dane_medale[[#This Row],[Zloty]]+dane_medale[[#This Row],[Zloty_1]]&gt;SUM(dane_medale[[#This Row],[Srebrny]:[Brazowy]])+SUM(dane_medale[[#This Row],[Srebrny_2]:[Brazowy_3]]),1,0)</f>
        <v>0</v>
      </c>
      <c r="T56">
        <f>SUM(dane_medale[[#This Row],[laczne_punkty_letnie]:[laczne_punkty_zimowe]])</f>
        <v>100</v>
      </c>
      <c r="U5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7" spans="1:22" x14ac:dyDescent="0.25">
      <c r="A57" t="s">
        <v>134</v>
      </c>
      <c r="B57" t="s">
        <v>20</v>
      </c>
      <c r="C57">
        <v>8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f>IF(SUM(dane_medale[[#This Row],[Zloty_1]:[Brazowy_3]])=0,1,0)</f>
        <v>1</v>
      </c>
      <c r="L57">
        <f>IF(SUM(dane_medale[[#This Row],[Zloty]:[Brazowy]])&gt;0,1,0)</f>
        <v>1</v>
      </c>
      <c r="M57">
        <f>IF(AND(dane_medale[[#This Row],[jest dobry w lato]]=1,dane_medale[[#This Row],[jest slabe w zime]]=1,dane_medale[[#This Row],[OL_letnie]]&gt;0,dane_medale[[#This Row],[OL_zimowe]]&gt;0),1,0)</f>
        <v>1</v>
      </c>
      <c r="N57">
        <f>IF(dane_medale[[#This Row],[aha]]=1,SUM(dane_medale[[#This Row],[Zloty]:[Brazowy]]),0)</f>
        <v>1</v>
      </c>
      <c r="O57">
        <f>SUM(dane_medale[[#This Row],[Zloty]:[Brazowy]])</f>
        <v>1</v>
      </c>
      <c r="P57">
        <f>SUM(dane_medale[[#This Row],[Zloty_1]:[Brazowy_3]])</f>
        <v>0</v>
      </c>
      <c r="Q57">
        <f>IF(dane_medale[[#This Row],[OL_letnie]]&gt;0,1,0)</f>
        <v>1</v>
      </c>
      <c r="R57">
        <f>IF(dane_medale[[#This Row],[OL_zimowe]]&gt;0,1,0)</f>
        <v>1</v>
      </c>
      <c r="S57">
        <f>IF(dane_medale[[#This Row],[Zloty]]+dane_medale[[#This Row],[Zloty_1]]&gt;SUM(dane_medale[[#This Row],[Srebrny]:[Brazowy]])+SUM(dane_medale[[#This Row],[Srebrny_2]:[Brazowy_3]]),1,0)</f>
        <v>0</v>
      </c>
      <c r="T57">
        <f>SUM(dane_medale[[#This Row],[laczne_punkty_letnie]:[laczne_punkty_zimowe]])</f>
        <v>1</v>
      </c>
      <c r="U5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8" spans="1:22" x14ac:dyDescent="0.25">
      <c r="A58" t="s">
        <v>36</v>
      </c>
      <c r="B58" t="s">
        <v>11</v>
      </c>
      <c r="C58">
        <v>9</v>
      </c>
      <c r="D58">
        <v>201</v>
      </c>
      <c r="E58">
        <v>144</v>
      </c>
      <c r="F58">
        <v>128</v>
      </c>
      <c r="G58">
        <v>10</v>
      </c>
      <c r="H58">
        <v>12</v>
      </c>
      <c r="I58">
        <v>22</v>
      </c>
      <c r="J58">
        <v>19</v>
      </c>
      <c r="K58">
        <f>IF(SUM(dane_medale[[#This Row],[Zloty_1]:[Brazowy_3]])=0,1,0)</f>
        <v>0</v>
      </c>
      <c r="L58">
        <f>IF(SUM(dane_medale[[#This Row],[Zloty]:[Brazowy]])&gt;0,1,0)</f>
        <v>1</v>
      </c>
      <c r="M58">
        <f>IF(AND(dane_medale[[#This Row],[jest dobry w lato]]=1,dane_medale[[#This Row],[jest slabe w zime]]=1,dane_medale[[#This Row],[OL_letnie]]&gt;0,dane_medale[[#This Row],[OL_zimowe]]&gt;0),1,0)</f>
        <v>0</v>
      </c>
      <c r="N58">
        <f>IF(dane_medale[[#This Row],[aha]]=1,SUM(dane_medale[[#This Row],[Zloty]:[Brazowy]]),0)</f>
        <v>0</v>
      </c>
      <c r="O58">
        <f>SUM(dane_medale[[#This Row],[Zloty]:[Brazowy]])</f>
        <v>473</v>
      </c>
      <c r="P58">
        <f>SUM(dane_medale[[#This Row],[Zloty_1]:[Brazowy_3]])</f>
        <v>53</v>
      </c>
      <c r="Q58">
        <f>IF(dane_medale[[#This Row],[OL_letnie]]&gt;0,1,0)</f>
        <v>1</v>
      </c>
      <c r="R58">
        <f>IF(dane_medale[[#This Row],[OL_zimowe]]&gt;0,1,0)</f>
        <v>1</v>
      </c>
      <c r="S58">
        <f>IF(dane_medale[[#This Row],[Zloty]]+dane_medale[[#This Row],[Zloty_1]]&gt;SUM(dane_medale[[#This Row],[Srebrny]:[Brazowy]])+SUM(dane_medale[[#This Row],[Srebrny_2]:[Brazowy_3]]),1,0)</f>
        <v>0</v>
      </c>
      <c r="T58">
        <f>SUM(dane_medale[[#This Row],[laczne_punkty_letnie]:[laczne_punkty_zimowe]])</f>
        <v>526</v>
      </c>
      <c r="U5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59" spans="1:22" x14ac:dyDescent="0.25">
      <c r="A59" t="s">
        <v>70</v>
      </c>
      <c r="B59" t="s">
        <v>11</v>
      </c>
      <c r="C59">
        <v>21</v>
      </c>
      <c r="D59">
        <v>130</v>
      </c>
      <c r="E59">
        <v>126</v>
      </c>
      <c r="F59">
        <v>142</v>
      </c>
      <c r="G59">
        <v>20</v>
      </c>
      <c r="H59">
        <v>10</v>
      </c>
      <c r="I59">
        <v>17</v>
      </c>
      <c r="J59">
        <v>18</v>
      </c>
      <c r="K59">
        <f>IF(SUM(dane_medale[[#This Row],[Zloty_1]:[Brazowy_3]])=0,1,0)</f>
        <v>0</v>
      </c>
      <c r="L59">
        <f>IF(SUM(dane_medale[[#This Row],[Zloty]:[Brazowy]])&gt;0,1,0)</f>
        <v>1</v>
      </c>
      <c r="M59">
        <f>IF(AND(dane_medale[[#This Row],[jest dobry w lato]]=1,dane_medale[[#This Row],[jest slabe w zime]]=1,dane_medale[[#This Row],[OL_letnie]]&gt;0,dane_medale[[#This Row],[OL_zimowe]]&gt;0),1,0)</f>
        <v>0</v>
      </c>
      <c r="N59">
        <f>IF(dane_medale[[#This Row],[aha]]=1,SUM(dane_medale[[#This Row],[Zloty]:[Brazowy]]),0)</f>
        <v>0</v>
      </c>
      <c r="O59">
        <f>SUM(dane_medale[[#This Row],[Zloty]:[Brazowy]])</f>
        <v>398</v>
      </c>
      <c r="P59">
        <f>SUM(dane_medale[[#This Row],[Zloty_1]:[Brazowy_3]])</f>
        <v>45</v>
      </c>
      <c r="Q59">
        <f>IF(dane_medale[[#This Row],[OL_letnie]]&gt;0,1,0)</f>
        <v>1</v>
      </c>
      <c r="R59">
        <f>IF(dane_medale[[#This Row],[OL_zimowe]]&gt;0,1,0)</f>
        <v>1</v>
      </c>
      <c r="S59">
        <f>IF(dane_medale[[#This Row],[Zloty]]+dane_medale[[#This Row],[Zloty_1]]&gt;SUM(dane_medale[[#This Row],[Srebrny]:[Brazowy]])+SUM(dane_medale[[#This Row],[Srebrny_2]:[Brazowy_3]]),1,0)</f>
        <v>0</v>
      </c>
      <c r="T59">
        <f>SUM(dane_medale[[#This Row],[laczne_punkty_letnie]:[laczne_punkty_zimowe]])</f>
        <v>443</v>
      </c>
      <c r="U5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5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0" spans="1:22" x14ac:dyDescent="0.25">
      <c r="A60" t="s">
        <v>79</v>
      </c>
      <c r="B60" t="s">
        <v>11</v>
      </c>
      <c r="C60">
        <v>16</v>
      </c>
      <c r="D60">
        <v>81</v>
      </c>
      <c r="E60">
        <v>82</v>
      </c>
      <c r="F60">
        <v>80</v>
      </c>
      <c r="G60">
        <v>17</v>
      </c>
      <c r="H60">
        <v>26</v>
      </c>
      <c r="I60">
        <v>17</v>
      </c>
      <c r="J60">
        <v>10</v>
      </c>
      <c r="K60">
        <f>IF(SUM(dane_medale[[#This Row],[Zloty_1]:[Brazowy_3]])=0,1,0)</f>
        <v>0</v>
      </c>
      <c r="L60">
        <f>IF(SUM(dane_medale[[#This Row],[Zloty]:[Brazowy]])&gt;0,1,0)</f>
        <v>1</v>
      </c>
      <c r="M60">
        <f>IF(AND(dane_medale[[#This Row],[jest dobry w lato]]=1,dane_medale[[#This Row],[jest slabe w zime]]=1,dane_medale[[#This Row],[OL_letnie]]&gt;0,dane_medale[[#This Row],[OL_zimowe]]&gt;0),1,0)</f>
        <v>0</v>
      </c>
      <c r="N60">
        <f>IF(dane_medale[[#This Row],[aha]]=1,SUM(dane_medale[[#This Row],[Zloty]:[Brazowy]]),0)</f>
        <v>0</v>
      </c>
      <c r="O60">
        <f>SUM(dane_medale[[#This Row],[Zloty]:[Brazowy]])</f>
        <v>243</v>
      </c>
      <c r="P60">
        <f>SUM(dane_medale[[#This Row],[Zloty_1]:[Brazowy_3]])</f>
        <v>53</v>
      </c>
      <c r="Q60">
        <f>IF(dane_medale[[#This Row],[OL_letnie]]&gt;0,1,0)</f>
        <v>1</v>
      </c>
      <c r="R60">
        <f>IF(dane_medale[[#This Row],[OL_zimowe]]&gt;0,1,0)</f>
        <v>1</v>
      </c>
      <c r="S60">
        <f>IF(dane_medale[[#This Row],[Zloty]]+dane_medale[[#This Row],[Zloty_1]]&gt;SUM(dane_medale[[#This Row],[Srebrny]:[Brazowy]])+SUM(dane_medale[[#This Row],[Srebrny_2]:[Brazowy_3]]),1,0)</f>
        <v>0</v>
      </c>
      <c r="T60">
        <f>SUM(dane_medale[[#This Row],[laczne_punkty_letnie]:[laczne_punkty_zimowe]])</f>
        <v>296</v>
      </c>
      <c r="U6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1" spans="1:22" x14ac:dyDescent="0.25">
      <c r="A61" t="s">
        <v>137</v>
      </c>
      <c r="B61" t="s">
        <v>11</v>
      </c>
      <c r="C61">
        <v>21</v>
      </c>
      <c r="D61">
        <v>39</v>
      </c>
      <c r="E61">
        <v>25</v>
      </c>
      <c r="F61">
        <v>24</v>
      </c>
      <c r="G61">
        <v>16</v>
      </c>
      <c r="H61">
        <v>0</v>
      </c>
      <c r="I61">
        <v>0</v>
      </c>
      <c r="J61">
        <v>0</v>
      </c>
      <c r="K61">
        <f>IF(SUM(dane_medale[[#This Row],[Zloty_1]:[Brazowy_3]])=0,1,0)</f>
        <v>1</v>
      </c>
      <c r="L61">
        <f>IF(SUM(dane_medale[[#This Row],[Zloty]:[Brazowy]])&gt;0,1,0)</f>
        <v>1</v>
      </c>
      <c r="M61">
        <f>IF(AND(dane_medale[[#This Row],[jest dobry w lato]]=1,dane_medale[[#This Row],[jest slabe w zime]]=1,dane_medale[[#This Row],[OL_letnie]]&gt;0,dane_medale[[#This Row],[OL_zimowe]]&gt;0),1,0)</f>
        <v>1</v>
      </c>
      <c r="N61">
        <f>IF(dane_medale[[#This Row],[aha]]=1,SUM(dane_medale[[#This Row],[Zloty]:[Brazowy]]),0)</f>
        <v>88</v>
      </c>
      <c r="O61">
        <f>SUM(dane_medale[[#This Row],[Zloty]:[Brazowy]])</f>
        <v>88</v>
      </c>
      <c r="P61">
        <f>SUM(dane_medale[[#This Row],[Zloty_1]:[Brazowy_3]])</f>
        <v>0</v>
      </c>
      <c r="Q61">
        <f>IF(dane_medale[[#This Row],[OL_letnie]]&gt;0,1,0)</f>
        <v>1</v>
      </c>
      <c r="R61">
        <f>IF(dane_medale[[#This Row],[OL_zimowe]]&gt;0,1,0)</f>
        <v>1</v>
      </c>
      <c r="S61">
        <f>IF(dane_medale[[#This Row],[Zloty]]+dane_medale[[#This Row],[Zloty_1]]&gt;SUM(dane_medale[[#This Row],[Srebrny]:[Brazowy]])+SUM(dane_medale[[#This Row],[Srebrny_2]:[Brazowy_3]]),1,0)</f>
        <v>0</v>
      </c>
      <c r="T61">
        <f>SUM(dane_medale[[#This Row],[laczne_punkty_letnie]:[laczne_punkty_zimowe]])</f>
        <v>88</v>
      </c>
      <c r="U6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2" spans="1:22" x14ac:dyDescent="0.25">
      <c r="A62" t="s">
        <v>65</v>
      </c>
      <c r="B62" t="s">
        <v>11</v>
      </c>
      <c r="C62">
        <v>15</v>
      </c>
      <c r="D62">
        <v>15</v>
      </c>
      <c r="E62">
        <v>20</v>
      </c>
      <c r="F62">
        <v>25</v>
      </c>
      <c r="G62">
        <v>10</v>
      </c>
      <c r="H62">
        <v>0</v>
      </c>
      <c r="I62">
        <v>0</v>
      </c>
      <c r="J62">
        <v>0</v>
      </c>
      <c r="K62">
        <f>IF(SUM(dane_medale[[#This Row],[Zloty_1]:[Brazowy_3]])=0,1,0)</f>
        <v>1</v>
      </c>
      <c r="L62">
        <f>IF(SUM(dane_medale[[#This Row],[Zloty]:[Brazowy]])&gt;0,1,0)</f>
        <v>1</v>
      </c>
      <c r="M62">
        <f>IF(AND(dane_medale[[#This Row],[jest dobry w lato]]=1,dane_medale[[#This Row],[jest slabe w zime]]=1,dane_medale[[#This Row],[OL_letnie]]&gt;0,dane_medale[[#This Row],[OL_zimowe]]&gt;0),1,0)</f>
        <v>1</v>
      </c>
      <c r="N62">
        <f>IF(dane_medale[[#This Row],[aha]]=1,SUM(dane_medale[[#This Row],[Zloty]:[Brazowy]]),0)</f>
        <v>60</v>
      </c>
      <c r="O62">
        <f>SUM(dane_medale[[#This Row],[Zloty]:[Brazowy]])</f>
        <v>60</v>
      </c>
      <c r="P62">
        <f>SUM(dane_medale[[#This Row],[Zloty_1]:[Brazowy_3]])</f>
        <v>0</v>
      </c>
      <c r="Q62">
        <f>IF(dane_medale[[#This Row],[OL_letnie]]&gt;0,1,0)</f>
        <v>1</v>
      </c>
      <c r="R62">
        <f>IF(dane_medale[[#This Row],[OL_zimowe]]&gt;0,1,0)</f>
        <v>1</v>
      </c>
      <c r="S62">
        <f>IF(dane_medale[[#This Row],[Zloty]]+dane_medale[[#This Row],[Zloty_1]]&gt;SUM(dane_medale[[#This Row],[Srebrny]:[Brazowy]])+SUM(dane_medale[[#This Row],[Srebrny_2]:[Brazowy_3]]),1,0)</f>
        <v>0</v>
      </c>
      <c r="T62">
        <f>SUM(dane_medale[[#This Row],[laczne_punkty_letnie]:[laczne_punkty_zimowe]])</f>
        <v>60</v>
      </c>
      <c r="U6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3" spans="1:22" x14ac:dyDescent="0.25">
      <c r="A63" t="s">
        <v>75</v>
      </c>
      <c r="B63" t="s">
        <v>11</v>
      </c>
      <c r="C63">
        <v>5</v>
      </c>
      <c r="D63">
        <v>16</v>
      </c>
      <c r="E63">
        <v>17</v>
      </c>
      <c r="F63">
        <v>19</v>
      </c>
      <c r="G63">
        <v>6</v>
      </c>
      <c r="H63">
        <v>1</v>
      </c>
      <c r="I63">
        <v>3</v>
      </c>
      <c r="J63">
        <v>3</v>
      </c>
      <c r="K63">
        <f>IF(SUM(dane_medale[[#This Row],[Zloty_1]:[Brazowy_3]])=0,1,0)</f>
        <v>0</v>
      </c>
      <c r="L63">
        <f>IF(SUM(dane_medale[[#This Row],[Zloty]:[Brazowy]])&gt;0,1,0)</f>
        <v>1</v>
      </c>
      <c r="M63">
        <f>IF(AND(dane_medale[[#This Row],[jest dobry w lato]]=1,dane_medale[[#This Row],[jest slabe w zime]]=1,dane_medale[[#This Row],[OL_letnie]]&gt;0,dane_medale[[#This Row],[OL_zimowe]]&gt;0),1,0)</f>
        <v>0</v>
      </c>
      <c r="N63">
        <f>IF(dane_medale[[#This Row],[aha]]=1,SUM(dane_medale[[#This Row],[Zloty]:[Brazowy]]),0)</f>
        <v>0</v>
      </c>
      <c r="O63">
        <f>SUM(dane_medale[[#This Row],[Zloty]:[Brazowy]])</f>
        <v>52</v>
      </c>
      <c r="P63">
        <f>SUM(dane_medale[[#This Row],[Zloty_1]:[Brazowy_3]])</f>
        <v>7</v>
      </c>
      <c r="Q63">
        <f>IF(dane_medale[[#This Row],[OL_letnie]]&gt;0,1,0)</f>
        <v>1</v>
      </c>
      <c r="R63">
        <f>IF(dane_medale[[#This Row],[OL_zimowe]]&gt;0,1,0)</f>
        <v>1</v>
      </c>
      <c r="S63">
        <f>IF(dane_medale[[#This Row],[Zloty]]+dane_medale[[#This Row],[Zloty_1]]&gt;SUM(dane_medale[[#This Row],[Srebrny]:[Brazowy]])+SUM(dane_medale[[#This Row],[Srebrny_2]:[Brazowy_3]]),1,0)</f>
        <v>0</v>
      </c>
      <c r="T63">
        <f>SUM(dane_medale[[#This Row],[laczne_punkty_letnie]:[laczne_punkty_zimowe]])</f>
        <v>59</v>
      </c>
      <c r="U6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4" spans="1:22" x14ac:dyDescent="0.25">
      <c r="A64" t="s">
        <v>80</v>
      </c>
      <c r="B64" t="s">
        <v>11</v>
      </c>
      <c r="C64">
        <v>9</v>
      </c>
      <c r="D64">
        <v>14</v>
      </c>
      <c r="E64">
        <v>12</v>
      </c>
      <c r="F64">
        <v>21</v>
      </c>
      <c r="G64">
        <v>8</v>
      </c>
      <c r="H64">
        <v>0</v>
      </c>
      <c r="I64">
        <v>1</v>
      </c>
      <c r="J64">
        <v>1</v>
      </c>
      <c r="K64">
        <f>IF(SUM(dane_medale[[#This Row],[Zloty_1]:[Brazowy_3]])=0,1,0)</f>
        <v>0</v>
      </c>
      <c r="L64">
        <f>IF(SUM(dane_medale[[#This Row],[Zloty]:[Brazowy]])&gt;0,1,0)</f>
        <v>1</v>
      </c>
      <c r="M64">
        <f>IF(AND(dane_medale[[#This Row],[jest dobry w lato]]=1,dane_medale[[#This Row],[jest slabe w zime]]=1,dane_medale[[#This Row],[OL_letnie]]&gt;0,dane_medale[[#This Row],[OL_zimowe]]&gt;0),1,0)</f>
        <v>0</v>
      </c>
      <c r="N64">
        <f>IF(dane_medale[[#This Row],[aha]]=1,SUM(dane_medale[[#This Row],[Zloty]:[Brazowy]]),0)</f>
        <v>0</v>
      </c>
      <c r="O64">
        <f>SUM(dane_medale[[#This Row],[Zloty]:[Brazowy]])</f>
        <v>47</v>
      </c>
      <c r="P64">
        <f>SUM(dane_medale[[#This Row],[Zloty_1]:[Brazowy_3]])</f>
        <v>2</v>
      </c>
      <c r="Q64">
        <f>IF(dane_medale[[#This Row],[OL_letnie]]&gt;0,1,0)</f>
        <v>1</v>
      </c>
      <c r="R64">
        <f>IF(dane_medale[[#This Row],[OL_zimowe]]&gt;0,1,0)</f>
        <v>1</v>
      </c>
      <c r="S64">
        <f>IF(dane_medale[[#This Row],[Zloty]]+dane_medale[[#This Row],[Zloty_1]]&gt;SUM(dane_medale[[#This Row],[Srebrny]:[Brazowy]])+SUM(dane_medale[[#This Row],[Srebrny_2]:[Brazowy_3]]),1,0)</f>
        <v>0</v>
      </c>
      <c r="T64">
        <f>SUM(dane_medale[[#This Row],[laczne_punkty_letnie]:[laczne_punkty_zimowe]])</f>
        <v>49</v>
      </c>
      <c r="U6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5" spans="1:22" x14ac:dyDescent="0.25">
      <c r="A65" t="s">
        <v>63</v>
      </c>
      <c r="B65" t="s">
        <v>11</v>
      </c>
      <c r="C65">
        <v>14</v>
      </c>
      <c r="D65">
        <v>6</v>
      </c>
      <c r="E65">
        <v>10</v>
      </c>
      <c r="F65">
        <v>11</v>
      </c>
      <c r="G65">
        <v>0</v>
      </c>
      <c r="H65">
        <v>0</v>
      </c>
      <c r="I65">
        <v>0</v>
      </c>
      <c r="J65">
        <v>0</v>
      </c>
      <c r="K65">
        <f>IF(SUM(dane_medale[[#This Row],[Zloty_1]:[Brazowy_3]])=0,1,0)</f>
        <v>1</v>
      </c>
      <c r="L65">
        <f>IF(SUM(dane_medale[[#This Row],[Zloty]:[Brazowy]])&gt;0,1,0)</f>
        <v>1</v>
      </c>
      <c r="M65">
        <f>IF(AND(dane_medale[[#This Row],[jest dobry w lato]]=1,dane_medale[[#This Row],[jest slabe w zime]]=1,dane_medale[[#This Row],[OL_letnie]]&gt;0,dane_medale[[#This Row],[OL_zimowe]]&gt;0),1,0)</f>
        <v>0</v>
      </c>
      <c r="N65">
        <f>IF(dane_medale[[#This Row],[aha]]=1,SUM(dane_medale[[#This Row],[Zloty]:[Brazowy]]),0)</f>
        <v>0</v>
      </c>
      <c r="O65">
        <f>SUM(dane_medale[[#This Row],[Zloty]:[Brazowy]])</f>
        <v>27</v>
      </c>
      <c r="P65">
        <f>SUM(dane_medale[[#This Row],[Zloty_1]:[Brazowy_3]])</f>
        <v>0</v>
      </c>
      <c r="Q65">
        <f>IF(dane_medale[[#This Row],[OL_letnie]]&gt;0,1,0)</f>
        <v>1</v>
      </c>
      <c r="R65">
        <f>IF(dane_medale[[#This Row],[OL_zimowe]]&gt;0,1,0)</f>
        <v>0</v>
      </c>
      <c r="S65">
        <f>IF(dane_medale[[#This Row],[Zloty]]+dane_medale[[#This Row],[Zloty_1]]&gt;SUM(dane_medale[[#This Row],[Srebrny]:[Brazowy]])+SUM(dane_medale[[#This Row],[Srebrny_2]:[Brazowy_3]]),1,0)</f>
        <v>0</v>
      </c>
      <c r="T65">
        <f>SUM(dane_medale[[#This Row],[laczne_punkty_letnie]:[laczne_punkty_zimowe]])</f>
        <v>27</v>
      </c>
      <c r="U6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6" spans="1:22" x14ac:dyDescent="0.25">
      <c r="A66" t="s">
        <v>23</v>
      </c>
      <c r="B66" t="s">
        <v>11</v>
      </c>
      <c r="C66">
        <v>5</v>
      </c>
      <c r="D66">
        <v>6</v>
      </c>
      <c r="E66">
        <v>5</v>
      </c>
      <c r="F66">
        <v>15</v>
      </c>
      <c r="G66">
        <v>5</v>
      </c>
      <c r="H66">
        <v>0</v>
      </c>
      <c r="I66">
        <v>0</v>
      </c>
      <c r="J66">
        <v>0</v>
      </c>
      <c r="K66">
        <f>IF(SUM(dane_medale[[#This Row],[Zloty_1]:[Brazowy_3]])=0,1,0)</f>
        <v>1</v>
      </c>
      <c r="L66">
        <f>IF(SUM(dane_medale[[#This Row],[Zloty]:[Brazowy]])&gt;0,1,0)</f>
        <v>1</v>
      </c>
      <c r="M66">
        <f>IF(AND(dane_medale[[#This Row],[jest dobry w lato]]=1,dane_medale[[#This Row],[jest slabe w zime]]=1,dane_medale[[#This Row],[OL_letnie]]&gt;0,dane_medale[[#This Row],[OL_zimowe]]&gt;0),1,0)</f>
        <v>1</v>
      </c>
      <c r="N66">
        <f>IF(dane_medale[[#This Row],[aha]]=1,SUM(dane_medale[[#This Row],[Zloty]:[Brazowy]]),0)</f>
        <v>26</v>
      </c>
      <c r="O66">
        <f>SUM(dane_medale[[#This Row],[Zloty]:[Brazowy]])</f>
        <v>26</v>
      </c>
      <c r="P66">
        <f>SUM(dane_medale[[#This Row],[Zloty_1]:[Brazowy_3]])</f>
        <v>0</v>
      </c>
      <c r="Q66">
        <f>IF(dane_medale[[#This Row],[OL_letnie]]&gt;0,1,0)</f>
        <v>1</v>
      </c>
      <c r="R66">
        <f>IF(dane_medale[[#This Row],[OL_zimowe]]&gt;0,1,0)</f>
        <v>1</v>
      </c>
      <c r="S66">
        <f>IF(dane_medale[[#This Row],[Zloty]]+dane_medale[[#This Row],[Zloty_1]]&gt;SUM(dane_medale[[#This Row],[Srebrny]:[Brazowy]])+SUM(dane_medale[[#This Row],[Srebrny_2]:[Brazowy_3]]),1,0)</f>
        <v>0</v>
      </c>
      <c r="T66">
        <f>SUM(dane_medale[[#This Row],[laczne_punkty_letnie]:[laczne_punkty_zimowe]])</f>
        <v>26</v>
      </c>
      <c r="U6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7" spans="1:22" x14ac:dyDescent="0.25">
      <c r="A67" t="s">
        <v>62</v>
      </c>
      <c r="B67" t="s">
        <v>11</v>
      </c>
      <c r="C67">
        <v>23</v>
      </c>
      <c r="D67">
        <v>9</v>
      </c>
      <c r="E67">
        <v>6</v>
      </c>
      <c r="F67">
        <v>11</v>
      </c>
      <c r="G67">
        <v>9</v>
      </c>
      <c r="H67">
        <v>0</v>
      </c>
      <c r="I67">
        <v>0</v>
      </c>
      <c r="J67">
        <v>0</v>
      </c>
      <c r="K67">
        <f>IF(SUM(dane_medale[[#This Row],[Zloty_1]:[Brazowy_3]])=0,1,0)</f>
        <v>1</v>
      </c>
      <c r="L67">
        <f>IF(SUM(dane_medale[[#This Row],[Zloty]:[Brazowy]])&gt;0,1,0)</f>
        <v>1</v>
      </c>
      <c r="M67">
        <f>IF(AND(dane_medale[[#This Row],[jest dobry w lato]]=1,dane_medale[[#This Row],[jest slabe w zime]]=1,dane_medale[[#This Row],[OL_letnie]]&gt;0,dane_medale[[#This Row],[OL_zimowe]]&gt;0),1,0)</f>
        <v>1</v>
      </c>
      <c r="N67">
        <f>IF(dane_medale[[#This Row],[aha]]=1,SUM(dane_medale[[#This Row],[Zloty]:[Brazowy]]),0)</f>
        <v>26</v>
      </c>
      <c r="O67">
        <f>SUM(dane_medale[[#This Row],[Zloty]:[Brazowy]])</f>
        <v>26</v>
      </c>
      <c r="P67">
        <f>SUM(dane_medale[[#This Row],[Zloty_1]:[Brazowy_3]])</f>
        <v>0</v>
      </c>
      <c r="Q67">
        <f>IF(dane_medale[[#This Row],[OL_letnie]]&gt;0,1,0)</f>
        <v>1</v>
      </c>
      <c r="R67">
        <f>IF(dane_medale[[#This Row],[OL_zimowe]]&gt;0,1,0)</f>
        <v>1</v>
      </c>
      <c r="S67">
        <f>IF(dane_medale[[#This Row],[Zloty]]+dane_medale[[#This Row],[Zloty_1]]&gt;SUM(dane_medale[[#This Row],[Srebrny]:[Brazowy]])+SUM(dane_medale[[#This Row],[Srebrny_2]:[Brazowy_3]]),1,0)</f>
        <v>0</v>
      </c>
      <c r="T67">
        <f>SUM(dane_medale[[#This Row],[laczne_punkty_letnie]:[laczne_punkty_zimowe]])</f>
        <v>26</v>
      </c>
      <c r="U6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8" spans="1:22" x14ac:dyDescent="0.25">
      <c r="A68" t="s">
        <v>56</v>
      </c>
      <c r="B68" t="s">
        <v>11</v>
      </c>
      <c r="C68">
        <v>5</v>
      </c>
      <c r="D68">
        <v>6</v>
      </c>
      <c r="E68">
        <v>5</v>
      </c>
      <c r="F68">
        <v>14</v>
      </c>
      <c r="G68">
        <v>6</v>
      </c>
      <c r="H68">
        <v>0</v>
      </c>
      <c r="I68">
        <v>0</v>
      </c>
      <c r="J68">
        <v>0</v>
      </c>
      <c r="K68">
        <f>IF(SUM(dane_medale[[#This Row],[Zloty_1]:[Brazowy_3]])=0,1,0)</f>
        <v>1</v>
      </c>
      <c r="L68">
        <f>IF(SUM(dane_medale[[#This Row],[Zloty]:[Brazowy]])&gt;0,1,0)</f>
        <v>1</v>
      </c>
      <c r="M68">
        <f>IF(AND(dane_medale[[#This Row],[jest dobry w lato]]=1,dane_medale[[#This Row],[jest slabe w zime]]=1,dane_medale[[#This Row],[OL_letnie]]&gt;0,dane_medale[[#This Row],[OL_zimowe]]&gt;0),1,0)</f>
        <v>1</v>
      </c>
      <c r="N68">
        <f>IF(dane_medale[[#This Row],[aha]]=1,SUM(dane_medale[[#This Row],[Zloty]:[Brazowy]]),0)</f>
        <v>25</v>
      </c>
      <c r="O68">
        <f>SUM(dane_medale[[#This Row],[Zloty]:[Brazowy]])</f>
        <v>25</v>
      </c>
      <c r="P68">
        <f>SUM(dane_medale[[#This Row],[Zloty_1]:[Brazowy_3]])</f>
        <v>0</v>
      </c>
      <c r="Q68">
        <f>IF(dane_medale[[#This Row],[OL_letnie]]&gt;0,1,0)</f>
        <v>1</v>
      </c>
      <c r="R68">
        <f>IF(dane_medale[[#This Row],[OL_zimowe]]&gt;0,1,0)</f>
        <v>1</v>
      </c>
      <c r="S68">
        <f>IF(dane_medale[[#This Row],[Zloty]]+dane_medale[[#This Row],[Zloty_1]]&gt;SUM(dane_medale[[#This Row],[Srebrny]:[Brazowy]])+SUM(dane_medale[[#This Row],[Srebrny_2]:[Brazowy_3]]),1,0)</f>
        <v>0</v>
      </c>
      <c r="T68">
        <f>SUM(dane_medale[[#This Row],[laczne_punkty_letnie]:[laczne_punkty_zimowe]])</f>
        <v>25</v>
      </c>
      <c r="U6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69" spans="1:22" x14ac:dyDescent="0.25">
      <c r="A69" t="s">
        <v>95</v>
      </c>
      <c r="B69" t="s">
        <v>11</v>
      </c>
      <c r="C69">
        <v>12</v>
      </c>
      <c r="D69">
        <v>2</v>
      </c>
      <c r="E69">
        <v>9</v>
      </c>
      <c r="F69">
        <v>13</v>
      </c>
      <c r="G69">
        <v>13</v>
      </c>
      <c r="H69">
        <v>0</v>
      </c>
      <c r="I69">
        <v>0</v>
      </c>
      <c r="J69">
        <v>0</v>
      </c>
      <c r="K69">
        <f>IF(SUM(dane_medale[[#This Row],[Zloty_1]:[Brazowy_3]])=0,1,0)</f>
        <v>1</v>
      </c>
      <c r="L69">
        <f>IF(SUM(dane_medale[[#This Row],[Zloty]:[Brazowy]])&gt;0,1,0)</f>
        <v>1</v>
      </c>
      <c r="M69">
        <f>IF(AND(dane_medale[[#This Row],[jest dobry w lato]]=1,dane_medale[[#This Row],[jest slabe w zime]]=1,dane_medale[[#This Row],[OL_letnie]]&gt;0,dane_medale[[#This Row],[OL_zimowe]]&gt;0),1,0)</f>
        <v>1</v>
      </c>
      <c r="N69">
        <f>IF(dane_medale[[#This Row],[aha]]=1,SUM(dane_medale[[#This Row],[Zloty]:[Brazowy]]),0)</f>
        <v>24</v>
      </c>
      <c r="O69">
        <f>SUM(dane_medale[[#This Row],[Zloty]:[Brazowy]])</f>
        <v>24</v>
      </c>
      <c r="P69">
        <f>SUM(dane_medale[[#This Row],[Zloty_1]:[Brazowy_3]])</f>
        <v>0</v>
      </c>
      <c r="Q69">
        <f>IF(dane_medale[[#This Row],[OL_letnie]]&gt;0,1,0)</f>
        <v>1</v>
      </c>
      <c r="R69">
        <f>IF(dane_medale[[#This Row],[OL_zimowe]]&gt;0,1,0)</f>
        <v>1</v>
      </c>
      <c r="S69">
        <f>IF(dane_medale[[#This Row],[Zloty]]+dane_medale[[#This Row],[Zloty_1]]&gt;SUM(dane_medale[[#This Row],[Srebrny]:[Brazowy]])+SUM(dane_medale[[#This Row],[Srebrny_2]:[Brazowy_3]]),1,0)</f>
        <v>0</v>
      </c>
      <c r="T69">
        <f>SUM(dane_medale[[#This Row],[laczne_punkty_letnie]:[laczne_punkty_zimowe]])</f>
        <v>24</v>
      </c>
      <c r="U6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6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0" spans="1:22" x14ac:dyDescent="0.25">
      <c r="A70" t="s">
        <v>131</v>
      </c>
      <c r="B70" t="s">
        <v>11</v>
      </c>
      <c r="C70">
        <v>15</v>
      </c>
      <c r="D70">
        <v>7</v>
      </c>
      <c r="E70">
        <v>6</v>
      </c>
      <c r="F70">
        <v>11</v>
      </c>
      <c r="G70">
        <v>3</v>
      </c>
      <c r="H70">
        <v>0</v>
      </c>
      <c r="I70">
        <v>0</v>
      </c>
      <c r="J70">
        <v>0</v>
      </c>
      <c r="K70">
        <f>IF(SUM(dane_medale[[#This Row],[Zloty_1]:[Brazowy_3]])=0,1,0)</f>
        <v>1</v>
      </c>
      <c r="L70">
        <f>IF(SUM(dane_medale[[#This Row],[Zloty]:[Brazowy]])&gt;0,1,0)</f>
        <v>1</v>
      </c>
      <c r="M70">
        <f>IF(AND(dane_medale[[#This Row],[jest dobry w lato]]=1,dane_medale[[#This Row],[jest slabe w zime]]=1,dane_medale[[#This Row],[OL_letnie]]&gt;0,dane_medale[[#This Row],[OL_zimowe]]&gt;0),1,0)</f>
        <v>1</v>
      </c>
      <c r="N70">
        <f>IF(dane_medale[[#This Row],[aha]]=1,SUM(dane_medale[[#This Row],[Zloty]:[Brazowy]]),0)</f>
        <v>24</v>
      </c>
      <c r="O70">
        <f>SUM(dane_medale[[#This Row],[Zloty]:[Brazowy]])</f>
        <v>24</v>
      </c>
      <c r="P70">
        <f>SUM(dane_medale[[#This Row],[Zloty_1]:[Brazowy_3]])</f>
        <v>0</v>
      </c>
      <c r="Q70">
        <f>IF(dane_medale[[#This Row],[OL_letnie]]&gt;0,1,0)</f>
        <v>1</v>
      </c>
      <c r="R70">
        <f>IF(dane_medale[[#This Row],[OL_zimowe]]&gt;0,1,0)</f>
        <v>1</v>
      </c>
      <c r="S70">
        <f>IF(dane_medale[[#This Row],[Zloty]]+dane_medale[[#This Row],[Zloty_1]]&gt;SUM(dane_medale[[#This Row],[Srebrny]:[Brazowy]])+SUM(dane_medale[[#This Row],[Srebrny_2]:[Brazowy_3]]),1,0)</f>
        <v>0</v>
      </c>
      <c r="T70">
        <f>SUM(dane_medale[[#This Row],[laczne_punkty_letnie]:[laczne_punkty_zimowe]])</f>
        <v>24</v>
      </c>
      <c r="U7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1" spans="1:22" x14ac:dyDescent="0.25">
      <c r="A71" t="s">
        <v>141</v>
      </c>
      <c r="B71" t="s">
        <v>11</v>
      </c>
      <c r="C71">
        <v>5</v>
      </c>
      <c r="D71">
        <v>5</v>
      </c>
      <c r="E71">
        <v>5</v>
      </c>
      <c r="F71">
        <v>10</v>
      </c>
      <c r="G71">
        <v>6</v>
      </c>
      <c r="H71">
        <v>1</v>
      </c>
      <c r="I71">
        <v>0</v>
      </c>
      <c r="J71">
        <v>0</v>
      </c>
      <c r="K71">
        <f>IF(SUM(dane_medale[[#This Row],[Zloty_1]:[Brazowy_3]])=0,1,0)</f>
        <v>0</v>
      </c>
      <c r="L71">
        <f>IF(SUM(dane_medale[[#This Row],[Zloty]:[Brazowy]])&gt;0,1,0)</f>
        <v>1</v>
      </c>
      <c r="M71">
        <f>IF(AND(dane_medale[[#This Row],[jest dobry w lato]]=1,dane_medale[[#This Row],[jest slabe w zime]]=1,dane_medale[[#This Row],[OL_letnie]]&gt;0,dane_medale[[#This Row],[OL_zimowe]]&gt;0),1,0)</f>
        <v>0</v>
      </c>
      <c r="N71">
        <f>IF(dane_medale[[#This Row],[aha]]=1,SUM(dane_medale[[#This Row],[Zloty]:[Brazowy]]),0)</f>
        <v>0</v>
      </c>
      <c r="O71">
        <f>SUM(dane_medale[[#This Row],[Zloty]:[Brazowy]])</f>
        <v>20</v>
      </c>
      <c r="P71">
        <f>SUM(dane_medale[[#This Row],[Zloty_1]:[Brazowy_3]])</f>
        <v>1</v>
      </c>
      <c r="Q71">
        <f>IF(dane_medale[[#This Row],[OL_letnie]]&gt;0,1,0)</f>
        <v>1</v>
      </c>
      <c r="R71">
        <f>IF(dane_medale[[#This Row],[OL_zimowe]]&gt;0,1,0)</f>
        <v>1</v>
      </c>
      <c r="S71">
        <f>IF(dane_medale[[#This Row],[Zloty]]+dane_medale[[#This Row],[Zloty_1]]&gt;SUM(dane_medale[[#This Row],[Srebrny]:[Brazowy]])+SUM(dane_medale[[#This Row],[Srebrny_2]:[Brazowy_3]]),1,0)</f>
        <v>0</v>
      </c>
      <c r="T71">
        <f>SUM(dane_medale[[#This Row],[laczne_punkty_letnie]:[laczne_punkty_zimowe]])</f>
        <v>21</v>
      </c>
      <c r="U7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2" spans="1:22" x14ac:dyDescent="0.25">
      <c r="A72" t="s">
        <v>18</v>
      </c>
      <c r="B72" t="s">
        <v>11</v>
      </c>
      <c r="C72">
        <v>5</v>
      </c>
      <c r="D72">
        <v>1</v>
      </c>
      <c r="E72">
        <v>2</v>
      </c>
      <c r="F72">
        <v>9</v>
      </c>
      <c r="G72">
        <v>6</v>
      </c>
      <c r="H72">
        <v>0</v>
      </c>
      <c r="I72">
        <v>0</v>
      </c>
      <c r="J72">
        <v>0</v>
      </c>
      <c r="K72">
        <f>IF(SUM(dane_medale[[#This Row],[Zloty_1]:[Brazowy_3]])=0,1,0)</f>
        <v>1</v>
      </c>
      <c r="L72">
        <f>IF(SUM(dane_medale[[#This Row],[Zloty]:[Brazowy]])&gt;0,1,0)</f>
        <v>1</v>
      </c>
      <c r="M72">
        <f>IF(AND(dane_medale[[#This Row],[jest dobry w lato]]=1,dane_medale[[#This Row],[jest slabe w zime]]=1,dane_medale[[#This Row],[OL_letnie]]&gt;0,dane_medale[[#This Row],[OL_zimowe]]&gt;0),1,0)</f>
        <v>1</v>
      </c>
      <c r="N72">
        <f>IF(dane_medale[[#This Row],[aha]]=1,SUM(dane_medale[[#This Row],[Zloty]:[Brazowy]]),0)</f>
        <v>12</v>
      </c>
      <c r="O72">
        <f>SUM(dane_medale[[#This Row],[Zloty]:[Brazowy]])</f>
        <v>12</v>
      </c>
      <c r="P72">
        <f>SUM(dane_medale[[#This Row],[Zloty_1]:[Brazowy_3]])</f>
        <v>0</v>
      </c>
      <c r="Q72">
        <f>IF(dane_medale[[#This Row],[OL_letnie]]&gt;0,1,0)</f>
        <v>1</v>
      </c>
      <c r="R72">
        <f>IF(dane_medale[[#This Row],[OL_zimowe]]&gt;0,1,0)</f>
        <v>1</v>
      </c>
      <c r="S72">
        <f>IF(dane_medale[[#This Row],[Zloty]]+dane_medale[[#This Row],[Zloty_1]]&gt;SUM(dane_medale[[#This Row],[Srebrny]:[Brazowy]])+SUM(dane_medale[[#This Row],[Srebrny_2]:[Brazowy_3]]),1,0)</f>
        <v>0</v>
      </c>
      <c r="T72">
        <f>SUM(dane_medale[[#This Row],[laczne_punkty_letnie]:[laczne_punkty_zimowe]])</f>
        <v>12</v>
      </c>
      <c r="U7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3" spans="1:22" x14ac:dyDescent="0.25">
      <c r="A73" t="s">
        <v>106</v>
      </c>
      <c r="B73" t="s">
        <v>11</v>
      </c>
      <c r="C73">
        <v>16</v>
      </c>
      <c r="D73">
        <v>3</v>
      </c>
      <c r="E73">
        <v>3</v>
      </c>
      <c r="F73">
        <v>4</v>
      </c>
      <c r="G73">
        <v>2</v>
      </c>
      <c r="H73">
        <v>0</v>
      </c>
      <c r="I73">
        <v>0</v>
      </c>
      <c r="J73">
        <v>0</v>
      </c>
      <c r="K73">
        <f>IF(SUM(dane_medale[[#This Row],[Zloty_1]:[Brazowy_3]])=0,1,0)</f>
        <v>1</v>
      </c>
      <c r="L73">
        <f>IF(SUM(dane_medale[[#This Row],[Zloty]:[Brazowy]])&gt;0,1,0)</f>
        <v>1</v>
      </c>
      <c r="M73">
        <f>IF(AND(dane_medale[[#This Row],[jest dobry w lato]]=1,dane_medale[[#This Row],[jest slabe w zime]]=1,dane_medale[[#This Row],[OL_letnie]]&gt;0,dane_medale[[#This Row],[OL_zimowe]]&gt;0),1,0)</f>
        <v>1</v>
      </c>
      <c r="N73">
        <f>IF(dane_medale[[#This Row],[aha]]=1,SUM(dane_medale[[#This Row],[Zloty]:[Brazowy]]),0)</f>
        <v>10</v>
      </c>
      <c r="O73">
        <f>SUM(dane_medale[[#This Row],[Zloty]:[Brazowy]])</f>
        <v>10</v>
      </c>
      <c r="P73">
        <f>SUM(dane_medale[[#This Row],[Zloty_1]:[Brazowy_3]])</f>
        <v>0</v>
      </c>
      <c r="Q73">
        <f>IF(dane_medale[[#This Row],[OL_letnie]]&gt;0,1,0)</f>
        <v>1</v>
      </c>
      <c r="R73">
        <f>IF(dane_medale[[#This Row],[OL_zimowe]]&gt;0,1,0)</f>
        <v>1</v>
      </c>
      <c r="S73">
        <f>IF(dane_medale[[#This Row],[Zloty]]+dane_medale[[#This Row],[Zloty_1]]&gt;SUM(dane_medale[[#This Row],[Srebrny]:[Brazowy]])+SUM(dane_medale[[#This Row],[Srebrny_2]:[Brazowy_3]]),1,0)</f>
        <v>0</v>
      </c>
      <c r="T73">
        <f>SUM(dane_medale[[#This Row],[laczne_punkty_letnie]:[laczne_punkty_zimowe]])</f>
        <v>10</v>
      </c>
      <c r="U7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4" spans="1:22" x14ac:dyDescent="0.25">
      <c r="A74" t="s">
        <v>50</v>
      </c>
      <c r="B74" t="s">
        <v>11</v>
      </c>
      <c r="C74">
        <v>20</v>
      </c>
      <c r="D74">
        <v>0</v>
      </c>
      <c r="E74">
        <v>2</v>
      </c>
      <c r="F74">
        <v>7</v>
      </c>
      <c r="G74">
        <v>4</v>
      </c>
      <c r="H74">
        <v>0</v>
      </c>
      <c r="I74">
        <v>0</v>
      </c>
      <c r="J74">
        <v>0</v>
      </c>
      <c r="K74">
        <f>IF(SUM(dane_medale[[#This Row],[Zloty_1]:[Brazowy_3]])=0,1,0)</f>
        <v>1</v>
      </c>
      <c r="L74">
        <f>IF(SUM(dane_medale[[#This Row],[Zloty]:[Brazowy]])&gt;0,1,0)</f>
        <v>1</v>
      </c>
      <c r="M74">
        <f>IF(AND(dane_medale[[#This Row],[jest dobry w lato]]=1,dane_medale[[#This Row],[jest slabe w zime]]=1,dane_medale[[#This Row],[OL_letnie]]&gt;0,dane_medale[[#This Row],[OL_zimowe]]&gt;0),1,0)</f>
        <v>1</v>
      </c>
      <c r="N74">
        <f>IF(dane_medale[[#This Row],[aha]]=1,SUM(dane_medale[[#This Row],[Zloty]:[Brazowy]]),0)</f>
        <v>9</v>
      </c>
      <c r="O74">
        <f>SUM(dane_medale[[#This Row],[Zloty]:[Brazowy]])</f>
        <v>9</v>
      </c>
      <c r="P74">
        <f>SUM(dane_medale[[#This Row],[Zloty_1]:[Brazowy_3]])</f>
        <v>0</v>
      </c>
      <c r="Q74">
        <f>IF(dane_medale[[#This Row],[OL_letnie]]&gt;0,1,0)</f>
        <v>1</v>
      </c>
      <c r="R74">
        <f>IF(dane_medale[[#This Row],[OL_zimowe]]&gt;0,1,0)</f>
        <v>1</v>
      </c>
      <c r="S74">
        <f>IF(dane_medale[[#This Row],[Zloty]]+dane_medale[[#This Row],[Zloty_1]]&gt;SUM(dane_medale[[#This Row],[Srebrny]:[Brazowy]])+SUM(dane_medale[[#This Row],[Srebrny_2]:[Brazowy_3]]),1,0)</f>
        <v>0</v>
      </c>
      <c r="T74">
        <f>SUM(dane_medale[[#This Row],[laczne_punkty_letnie]:[laczne_punkty_zimowe]])</f>
        <v>9</v>
      </c>
      <c r="U7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5" spans="1:22" x14ac:dyDescent="0.25">
      <c r="A75" t="s">
        <v>68</v>
      </c>
      <c r="B75" t="s">
        <v>11</v>
      </c>
      <c r="C75">
        <v>15</v>
      </c>
      <c r="D75">
        <v>1</v>
      </c>
      <c r="E75">
        <v>1</v>
      </c>
      <c r="F75">
        <v>5</v>
      </c>
      <c r="G75">
        <v>6</v>
      </c>
      <c r="H75">
        <v>0</v>
      </c>
      <c r="I75">
        <v>0</v>
      </c>
      <c r="J75">
        <v>0</v>
      </c>
      <c r="K75">
        <f>IF(SUM(dane_medale[[#This Row],[Zloty_1]:[Brazowy_3]])=0,1,0)</f>
        <v>1</v>
      </c>
      <c r="L75">
        <f>IF(SUM(dane_medale[[#This Row],[Zloty]:[Brazowy]])&gt;0,1,0)</f>
        <v>1</v>
      </c>
      <c r="M75">
        <f>IF(AND(dane_medale[[#This Row],[jest dobry w lato]]=1,dane_medale[[#This Row],[jest slabe w zime]]=1,dane_medale[[#This Row],[OL_letnie]]&gt;0,dane_medale[[#This Row],[OL_zimowe]]&gt;0),1,0)</f>
        <v>1</v>
      </c>
      <c r="N75">
        <f>IF(dane_medale[[#This Row],[aha]]=1,SUM(dane_medale[[#This Row],[Zloty]:[Brazowy]]),0)</f>
        <v>7</v>
      </c>
      <c r="O75">
        <f>SUM(dane_medale[[#This Row],[Zloty]:[Brazowy]])</f>
        <v>7</v>
      </c>
      <c r="P75">
        <f>SUM(dane_medale[[#This Row],[Zloty_1]:[Brazowy_3]])</f>
        <v>0</v>
      </c>
      <c r="Q75">
        <f>IF(dane_medale[[#This Row],[OL_letnie]]&gt;0,1,0)</f>
        <v>1</v>
      </c>
      <c r="R75">
        <f>IF(dane_medale[[#This Row],[OL_zimowe]]&gt;0,1,0)</f>
        <v>1</v>
      </c>
      <c r="S75">
        <f>IF(dane_medale[[#This Row],[Zloty]]+dane_medale[[#This Row],[Zloty_1]]&gt;SUM(dane_medale[[#This Row],[Srebrny]:[Brazowy]])+SUM(dane_medale[[#This Row],[Srebrny_2]:[Brazowy_3]]),1,0)</f>
        <v>0</v>
      </c>
      <c r="T75">
        <f>SUM(dane_medale[[#This Row],[laczne_punkty_letnie]:[laczne_punkty_zimowe]])</f>
        <v>7</v>
      </c>
      <c r="U7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6" spans="1:22" x14ac:dyDescent="0.25">
      <c r="A76" t="s">
        <v>90</v>
      </c>
      <c r="B76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>IF(SUM(dane_medale[[#This Row],[Zloty_1]:[Brazowy_3]])=0,1,0)</f>
        <v>1</v>
      </c>
      <c r="L76">
        <f>IF(SUM(dane_medale[[#This Row],[Zloty]:[Brazowy]])&gt;0,1,0)</f>
        <v>1</v>
      </c>
      <c r="M76">
        <f>IF(AND(dane_medale[[#This Row],[jest dobry w lato]]=1,dane_medale[[#This Row],[jest slabe w zime]]=1,dane_medale[[#This Row],[OL_letnie]]&gt;0,dane_medale[[#This Row],[OL_zimowe]]&gt;0),1,0)</f>
        <v>0</v>
      </c>
      <c r="N76">
        <f>IF(dane_medale[[#This Row],[aha]]=1,SUM(dane_medale[[#This Row],[Zloty]:[Brazowy]]),0)</f>
        <v>0</v>
      </c>
      <c r="O76">
        <f>SUM(dane_medale[[#This Row],[Zloty]:[Brazowy]])</f>
        <v>6</v>
      </c>
      <c r="P76">
        <f>SUM(dane_medale[[#This Row],[Zloty_1]:[Brazowy_3]])</f>
        <v>0</v>
      </c>
      <c r="Q76">
        <f>IF(dane_medale[[#This Row],[OL_letnie]]&gt;0,1,0)</f>
        <v>1</v>
      </c>
      <c r="R76">
        <f>IF(dane_medale[[#This Row],[OL_zimowe]]&gt;0,1,0)</f>
        <v>0</v>
      </c>
      <c r="S76">
        <f>IF(dane_medale[[#This Row],[Zloty]]+dane_medale[[#This Row],[Zloty_1]]&gt;SUM(dane_medale[[#This Row],[Srebrny]:[Brazowy]])+SUM(dane_medale[[#This Row],[Srebrny_2]:[Brazowy_3]]),1,0)</f>
        <v>0</v>
      </c>
      <c r="T76">
        <f>SUM(dane_medale[[#This Row],[laczne_punkty_letnie]:[laczne_punkty_zimowe]])</f>
        <v>6</v>
      </c>
      <c r="U7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7" spans="1:22" x14ac:dyDescent="0.25">
      <c r="A77" t="s">
        <v>74</v>
      </c>
      <c r="B77" t="s">
        <v>11</v>
      </c>
      <c r="C77">
        <v>8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f>IF(SUM(dane_medale[[#This Row],[Zloty_1]:[Brazowy_3]])=0,1,0)</f>
        <v>1</v>
      </c>
      <c r="L77">
        <f>IF(SUM(dane_medale[[#This Row],[Zloty]:[Brazowy]])&gt;0,1,0)</f>
        <v>1</v>
      </c>
      <c r="M77">
        <f>IF(AND(dane_medale[[#This Row],[jest dobry w lato]]=1,dane_medale[[#This Row],[jest slabe w zime]]=1,dane_medale[[#This Row],[OL_letnie]]&gt;0,dane_medale[[#This Row],[OL_zimowe]]&gt;0),1,0)</f>
        <v>0</v>
      </c>
      <c r="N77">
        <f>IF(dane_medale[[#This Row],[aha]]=1,SUM(dane_medale[[#This Row],[Zloty]:[Brazowy]]),0)</f>
        <v>0</v>
      </c>
      <c r="O77">
        <f>SUM(dane_medale[[#This Row],[Zloty]:[Brazowy]])</f>
        <v>4</v>
      </c>
      <c r="P77">
        <f>SUM(dane_medale[[#This Row],[Zloty_1]:[Brazowy_3]])</f>
        <v>0</v>
      </c>
      <c r="Q77">
        <f>IF(dane_medale[[#This Row],[OL_letnie]]&gt;0,1,0)</f>
        <v>1</v>
      </c>
      <c r="R77">
        <f>IF(dane_medale[[#This Row],[OL_zimowe]]&gt;0,1,0)</f>
        <v>0</v>
      </c>
      <c r="S77">
        <f>IF(dane_medale[[#This Row],[Zloty]]+dane_medale[[#This Row],[Zloty_1]]&gt;SUM(dane_medale[[#This Row],[Srebrny]:[Brazowy]])+SUM(dane_medale[[#This Row],[Srebrny_2]:[Brazowy_3]]),1,0)</f>
        <v>0</v>
      </c>
      <c r="T77">
        <f>SUM(dane_medale[[#This Row],[laczne_punkty_letnie]:[laczne_punkty_zimowe]])</f>
        <v>4</v>
      </c>
      <c r="U7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8" spans="1:22" x14ac:dyDescent="0.25">
      <c r="A78" t="s">
        <v>84</v>
      </c>
      <c r="B78" t="s">
        <v>11</v>
      </c>
      <c r="C78">
        <v>16</v>
      </c>
      <c r="D78">
        <v>0</v>
      </c>
      <c r="E78">
        <v>2</v>
      </c>
      <c r="F78">
        <v>2</v>
      </c>
      <c r="G78">
        <v>16</v>
      </c>
      <c r="H78">
        <v>0</v>
      </c>
      <c r="I78">
        <v>0</v>
      </c>
      <c r="J78">
        <v>0</v>
      </c>
      <c r="K78">
        <f>IF(SUM(dane_medale[[#This Row],[Zloty_1]:[Brazowy_3]])=0,1,0)</f>
        <v>1</v>
      </c>
      <c r="L78">
        <f>IF(SUM(dane_medale[[#This Row],[Zloty]:[Brazowy]])&gt;0,1,0)</f>
        <v>1</v>
      </c>
      <c r="M78">
        <f>IF(AND(dane_medale[[#This Row],[jest dobry w lato]]=1,dane_medale[[#This Row],[jest slabe w zime]]=1,dane_medale[[#This Row],[OL_letnie]]&gt;0,dane_medale[[#This Row],[OL_zimowe]]&gt;0),1,0)</f>
        <v>1</v>
      </c>
      <c r="N78">
        <f>IF(dane_medale[[#This Row],[aha]]=1,SUM(dane_medale[[#This Row],[Zloty]:[Brazowy]]),0)</f>
        <v>4</v>
      </c>
      <c r="O78">
        <f>SUM(dane_medale[[#This Row],[Zloty]:[Brazowy]])</f>
        <v>4</v>
      </c>
      <c r="P78">
        <f>SUM(dane_medale[[#This Row],[Zloty_1]:[Brazowy_3]])</f>
        <v>0</v>
      </c>
      <c r="Q78">
        <f>IF(dane_medale[[#This Row],[OL_letnie]]&gt;0,1,0)</f>
        <v>1</v>
      </c>
      <c r="R78">
        <f>IF(dane_medale[[#This Row],[OL_zimowe]]&gt;0,1,0)</f>
        <v>1</v>
      </c>
      <c r="S78">
        <f>IF(dane_medale[[#This Row],[Zloty]]+dane_medale[[#This Row],[Zloty_1]]&gt;SUM(dane_medale[[#This Row],[Srebrny]:[Brazowy]])+SUM(dane_medale[[#This Row],[Srebrny_2]:[Brazowy_3]]),1,0)</f>
        <v>0</v>
      </c>
      <c r="T78">
        <f>SUM(dane_medale[[#This Row],[laczne_punkty_letnie]:[laczne_punkty_zimowe]])</f>
        <v>4</v>
      </c>
      <c r="U7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79" spans="1:22" x14ac:dyDescent="0.25">
      <c r="A79" t="s">
        <v>120</v>
      </c>
      <c r="B79" t="s">
        <v>11</v>
      </c>
      <c r="C79">
        <v>15</v>
      </c>
      <c r="D79">
        <v>0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f>IF(SUM(dane_medale[[#This Row],[Zloty_1]:[Brazowy_3]])=0,1,0)</f>
        <v>1</v>
      </c>
      <c r="L79">
        <f>IF(SUM(dane_medale[[#This Row],[Zloty]:[Brazowy]])&gt;0,1,0)</f>
        <v>1</v>
      </c>
      <c r="M79">
        <f>IF(AND(dane_medale[[#This Row],[jest dobry w lato]]=1,dane_medale[[#This Row],[jest slabe w zime]]=1,dane_medale[[#This Row],[OL_letnie]]&gt;0,dane_medale[[#This Row],[OL_zimowe]]&gt;0),1,0)</f>
        <v>0</v>
      </c>
      <c r="N79">
        <f>IF(dane_medale[[#This Row],[aha]]=1,SUM(dane_medale[[#This Row],[Zloty]:[Brazowy]]),0)</f>
        <v>0</v>
      </c>
      <c r="O79">
        <f>SUM(dane_medale[[#This Row],[Zloty]:[Brazowy]])</f>
        <v>4</v>
      </c>
      <c r="P79">
        <f>SUM(dane_medale[[#This Row],[Zloty_1]:[Brazowy_3]])</f>
        <v>0</v>
      </c>
      <c r="Q79">
        <f>IF(dane_medale[[#This Row],[OL_letnie]]&gt;0,1,0)</f>
        <v>1</v>
      </c>
      <c r="R79">
        <f>IF(dane_medale[[#This Row],[OL_zimowe]]&gt;0,1,0)</f>
        <v>0</v>
      </c>
      <c r="S79">
        <f>IF(dane_medale[[#This Row],[Zloty]]+dane_medale[[#This Row],[Zloty_1]]&gt;SUM(dane_medale[[#This Row],[Srebrny]:[Brazowy]])+SUM(dane_medale[[#This Row],[Srebrny_2]:[Brazowy_3]]),1,0)</f>
        <v>0</v>
      </c>
      <c r="T79">
        <f>SUM(dane_medale[[#This Row],[laczne_punkty_letnie]:[laczne_punkty_zimowe]])</f>
        <v>4</v>
      </c>
      <c r="U7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7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0" spans="1:22" x14ac:dyDescent="0.25">
      <c r="A80" t="s">
        <v>16</v>
      </c>
      <c r="B80" t="s">
        <v>11</v>
      </c>
      <c r="C80">
        <v>10</v>
      </c>
      <c r="D80">
        <v>0</v>
      </c>
      <c r="E80">
        <v>1</v>
      </c>
      <c r="F80">
        <v>2</v>
      </c>
      <c r="G80">
        <v>0</v>
      </c>
      <c r="H80">
        <v>0</v>
      </c>
      <c r="I80">
        <v>0</v>
      </c>
      <c r="J80">
        <v>0</v>
      </c>
      <c r="K80">
        <f>IF(SUM(dane_medale[[#This Row],[Zloty_1]:[Brazowy_3]])=0,1,0)</f>
        <v>1</v>
      </c>
      <c r="L80">
        <f>IF(SUM(dane_medale[[#This Row],[Zloty]:[Brazowy]])&gt;0,1,0)</f>
        <v>1</v>
      </c>
      <c r="M80">
        <f>IF(AND(dane_medale[[#This Row],[jest dobry w lato]]=1,dane_medale[[#This Row],[jest slabe w zime]]=1,dane_medale[[#This Row],[OL_letnie]]&gt;0,dane_medale[[#This Row],[OL_zimowe]]&gt;0),1,0)</f>
        <v>0</v>
      </c>
      <c r="N80">
        <f>IF(dane_medale[[#This Row],[aha]]=1,SUM(dane_medale[[#This Row],[Zloty]:[Brazowy]]),0)</f>
        <v>0</v>
      </c>
      <c r="O80">
        <f>SUM(dane_medale[[#This Row],[Zloty]:[Brazowy]])</f>
        <v>3</v>
      </c>
      <c r="P80">
        <f>SUM(dane_medale[[#This Row],[Zloty_1]:[Brazowy_3]])</f>
        <v>0</v>
      </c>
      <c r="Q80">
        <f>IF(dane_medale[[#This Row],[OL_letnie]]&gt;0,1,0)</f>
        <v>1</v>
      </c>
      <c r="R80">
        <f>IF(dane_medale[[#This Row],[OL_zimowe]]&gt;0,1,0)</f>
        <v>0</v>
      </c>
      <c r="S80">
        <f>IF(dane_medale[[#This Row],[Zloty]]+dane_medale[[#This Row],[Zloty_1]]&gt;SUM(dane_medale[[#This Row],[Srebrny]:[Brazowy]])+SUM(dane_medale[[#This Row],[Srebrny_2]:[Brazowy_3]]),1,0)</f>
        <v>0</v>
      </c>
      <c r="T80">
        <f>SUM(dane_medale[[#This Row],[laczne_punkty_letnie]:[laczne_punkty_zimowe]])</f>
        <v>3</v>
      </c>
      <c r="U8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1" spans="1:22" x14ac:dyDescent="0.25">
      <c r="A81" t="s">
        <v>61</v>
      </c>
      <c r="B81" t="s">
        <v>11</v>
      </c>
      <c r="C81">
        <v>15</v>
      </c>
      <c r="D81">
        <v>1</v>
      </c>
      <c r="E81">
        <v>1</v>
      </c>
      <c r="F81">
        <v>1</v>
      </c>
      <c r="G81">
        <v>4</v>
      </c>
      <c r="H81">
        <v>0</v>
      </c>
      <c r="I81">
        <v>0</v>
      </c>
      <c r="J81">
        <v>0</v>
      </c>
      <c r="K81">
        <f>IF(SUM(dane_medale[[#This Row],[Zloty_1]:[Brazowy_3]])=0,1,0)</f>
        <v>1</v>
      </c>
      <c r="L81">
        <f>IF(SUM(dane_medale[[#This Row],[Zloty]:[Brazowy]])&gt;0,1,0)</f>
        <v>1</v>
      </c>
      <c r="M81">
        <f>IF(AND(dane_medale[[#This Row],[jest dobry w lato]]=1,dane_medale[[#This Row],[jest slabe w zime]]=1,dane_medale[[#This Row],[OL_letnie]]&gt;0,dane_medale[[#This Row],[OL_zimowe]]&gt;0),1,0)</f>
        <v>1</v>
      </c>
      <c r="N81">
        <f>IF(dane_medale[[#This Row],[aha]]=1,SUM(dane_medale[[#This Row],[Zloty]:[Brazowy]]),0)</f>
        <v>3</v>
      </c>
      <c r="O81">
        <f>SUM(dane_medale[[#This Row],[Zloty]:[Brazowy]])</f>
        <v>3</v>
      </c>
      <c r="P81">
        <f>SUM(dane_medale[[#This Row],[Zloty_1]:[Brazowy_3]])</f>
        <v>0</v>
      </c>
      <c r="Q81">
        <f>IF(dane_medale[[#This Row],[OL_letnie]]&gt;0,1,0)</f>
        <v>1</v>
      </c>
      <c r="R81">
        <f>IF(dane_medale[[#This Row],[OL_zimowe]]&gt;0,1,0)</f>
        <v>1</v>
      </c>
      <c r="S81">
        <f>IF(dane_medale[[#This Row],[Zloty]]+dane_medale[[#This Row],[Zloty_1]]&gt;SUM(dane_medale[[#This Row],[Srebrny]:[Brazowy]])+SUM(dane_medale[[#This Row],[Srebrny_2]:[Brazowy_3]]),1,0)</f>
        <v>0</v>
      </c>
      <c r="T81">
        <f>SUM(dane_medale[[#This Row],[laczne_punkty_letnie]:[laczne_punkty_zimowe]])</f>
        <v>3</v>
      </c>
      <c r="U8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2" spans="1:22" x14ac:dyDescent="0.25">
      <c r="A82" t="s">
        <v>77</v>
      </c>
      <c r="B82" t="s">
        <v>11</v>
      </c>
      <c r="C82">
        <v>5</v>
      </c>
      <c r="D82">
        <v>0</v>
      </c>
      <c r="E82">
        <v>1</v>
      </c>
      <c r="F82">
        <v>2</v>
      </c>
      <c r="G82">
        <v>6</v>
      </c>
      <c r="H82">
        <v>0</v>
      </c>
      <c r="I82">
        <v>0</v>
      </c>
      <c r="J82">
        <v>0</v>
      </c>
      <c r="K82">
        <f>IF(SUM(dane_medale[[#This Row],[Zloty_1]:[Brazowy_3]])=0,1,0)</f>
        <v>1</v>
      </c>
      <c r="L82">
        <f>IF(SUM(dane_medale[[#This Row],[Zloty]:[Brazowy]])&gt;0,1,0)</f>
        <v>1</v>
      </c>
      <c r="M82">
        <f>IF(AND(dane_medale[[#This Row],[jest dobry w lato]]=1,dane_medale[[#This Row],[jest slabe w zime]]=1,dane_medale[[#This Row],[OL_letnie]]&gt;0,dane_medale[[#This Row],[OL_zimowe]]&gt;0),1,0)</f>
        <v>1</v>
      </c>
      <c r="N82">
        <f>IF(dane_medale[[#This Row],[aha]]=1,SUM(dane_medale[[#This Row],[Zloty]:[Brazowy]]),0)</f>
        <v>3</v>
      </c>
      <c r="O82">
        <f>SUM(dane_medale[[#This Row],[Zloty]:[Brazowy]])</f>
        <v>3</v>
      </c>
      <c r="P82">
        <f>SUM(dane_medale[[#This Row],[Zloty_1]:[Brazowy_3]])</f>
        <v>0</v>
      </c>
      <c r="Q82">
        <f>IF(dane_medale[[#This Row],[OL_letnie]]&gt;0,1,0)</f>
        <v>1</v>
      </c>
      <c r="R82">
        <f>IF(dane_medale[[#This Row],[OL_zimowe]]&gt;0,1,0)</f>
        <v>1</v>
      </c>
      <c r="S82">
        <f>IF(dane_medale[[#This Row],[Zloty]]+dane_medale[[#This Row],[Zloty_1]]&gt;SUM(dane_medale[[#This Row],[Srebrny]:[Brazowy]])+SUM(dane_medale[[#This Row],[Srebrny_2]:[Brazowy_3]]),1,0)</f>
        <v>0</v>
      </c>
      <c r="T82">
        <f>SUM(dane_medale[[#This Row],[laczne_punkty_letnie]:[laczne_punkty_zimowe]])</f>
        <v>3</v>
      </c>
      <c r="U8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3" spans="1:22" x14ac:dyDescent="0.25">
      <c r="A83" t="s">
        <v>127</v>
      </c>
      <c r="B83" t="s">
        <v>11</v>
      </c>
      <c r="C83">
        <v>12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f>IF(SUM(dane_medale[[#This Row],[Zloty_1]:[Brazowy_3]])=0,1,0)</f>
        <v>1</v>
      </c>
      <c r="L83">
        <f>IF(SUM(dane_medale[[#This Row],[Zloty]:[Brazowy]])&gt;0,1,0)</f>
        <v>1</v>
      </c>
      <c r="M83">
        <f>IF(AND(dane_medale[[#This Row],[jest dobry w lato]]=1,dane_medale[[#This Row],[jest slabe w zime]]=1,dane_medale[[#This Row],[OL_letnie]]&gt;0,dane_medale[[#This Row],[OL_zimowe]]&gt;0),1,0)</f>
        <v>0</v>
      </c>
      <c r="N83">
        <f>IF(dane_medale[[#This Row],[aha]]=1,SUM(dane_medale[[#This Row],[Zloty]:[Brazowy]]),0)</f>
        <v>0</v>
      </c>
      <c r="O83">
        <f>SUM(dane_medale[[#This Row],[Zloty]:[Brazowy]])</f>
        <v>3</v>
      </c>
      <c r="P83">
        <f>SUM(dane_medale[[#This Row],[Zloty_1]:[Brazowy_3]])</f>
        <v>0</v>
      </c>
      <c r="Q83">
        <f>IF(dane_medale[[#This Row],[OL_letnie]]&gt;0,1,0)</f>
        <v>1</v>
      </c>
      <c r="R83">
        <f>IF(dane_medale[[#This Row],[OL_zimowe]]&gt;0,1,0)</f>
        <v>0</v>
      </c>
      <c r="S83">
        <f>IF(dane_medale[[#This Row],[Zloty]]+dane_medale[[#This Row],[Zloty_1]]&gt;SUM(dane_medale[[#This Row],[Srebrny]:[Brazowy]])+SUM(dane_medale[[#This Row],[Srebrny_2]:[Brazowy_3]]),1,0)</f>
        <v>0</v>
      </c>
      <c r="T83">
        <f>SUM(dane_medale[[#This Row],[laczne_punkty_letnie]:[laczne_punkty_zimowe]])</f>
        <v>3</v>
      </c>
      <c r="U8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4" spans="1:22" x14ac:dyDescent="0.25">
      <c r="A84" t="s">
        <v>130</v>
      </c>
      <c r="B84" t="s">
        <v>11</v>
      </c>
      <c r="C84">
        <v>5</v>
      </c>
      <c r="D84">
        <v>0</v>
      </c>
      <c r="E84">
        <v>1</v>
      </c>
      <c r="F84">
        <v>2</v>
      </c>
      <c r="G84">
        <v>4</v>
      </c>
      <c r="H84">
        <v>0</v>
      </c>
      <c r="I84">
        <v>0</v>
      </c>
      <c r="J84">
        <v>0</v>
      </c>
      <c r="K84">
        <f>IF(SUM(dane_medale[[#This Row],[Zloty_1]:[Brazowy_3]])=0,1,0)</f>
        <v>1</v>
      </c>
      <c r="L84">
        <f>IF(SUM(dane_medale[[#This Row],[Zloty]:[Brazowy]])&gt;0,1,0)</f>
        <v>1</v>
      </c>
      <c r="M84">
        <f>IF(AND(dane_medale[[#This Row],[jest dobry w lato]]=1,dane_medale[[#This Row],[jest slabe w zime]]=1,dane_medale[[#This Row],[OL_letnie]]&gt;0,dane_medale[[#This Row],[OL_zimowe]]&gt;0),1,0)</f>
        <v>1</v>
      </c>
      <c r="N84">
        <f>IF(dane_medale[[#This Row],[aha]]=1,SUM(dane_medale[[#This Row],[Zloty]:[Brazowy]]),0)</f>
        <v>3</v>
      </c>
      <c r="O84">
        <f>SUM(dane_medale[[#This Row],[Zloty]:[Brazowy]])</f>
        <v>3</v>
      </c>
      <c r="P84">
        <f>SUM(dane_medale[[#This Row],[Zloty_1]:[Brazowy_3]])</f>
        <v>0</v>
      </c>
      <c r="Q84">
        <f>IF(dane_medale[[#This Row],[OL_letnie]]&gt;0,1,0)</f>
        <v>1</v>
      </c>
      <c r="R84">
        <f>IF(dane_medale[[#This Row],[OL_zimowe]]&gt;0,1,0)</f>
        <v>1</v>
      </c>
      <c r="S84">
        <f>IF(dane_medale[[#This Row],[Zloty]]+dane_medale[[#This Row],[Zloty_1]]&gt;SUM(dane_medale[[#This Row],[Srebrny]:[Brazowy]])+SUM(dane_medale[[#This Row],[Srebrny_2]:[Brazowy_3]]),1,0)</f>
        <v>0</v>
      </c>
      <c r="T84">
        <f>SUM(dane_medale[[#This Row],[laczne_punkty_letnie]:[laczne_punkty_zimowe]])</f>
        <v>3</v>
      </c>
      <c r="U8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5" spans="1:22" x14ac:dyDescent="0.25">
      <c r="A85" t="s">
        <v>10</v>
      </c>
      <c r="B85" t="s">
        <v>11</v>
      </c>
      <c r="C85">
        <v>13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f>IF(SUM(dane_medale[[#This Row],[Zloty_1]:[Brazowy_3]])=0,1,0)</f>
        <v>1</v>
      </c>
      <c r="L85">
        <f>IF(SUM(dane_medale[[#This Row],[Zloty]:[Brazowy]])&gt;0,1,0)</f>
        <v>1</v>
      </c>
      <c r="M85">
        <f>IF(AND(dane_medale[[#This Row],[jest dobry w lato]]=1,dane_medale[[#This Row],[jest slabe w zime]]=1,dane_medale[[#This Row],[OL_letnie]]&gt;0,dane_medale[[#This Row],[OL_zimowe]]&gt;0),1,0)</f>
        <v>0</v>
      </c>
      <c r="N85">
        <f>IF(dane_medale[[#This Row],[aha]]=1,SUM(dane_medale[[#This Row],[Zloty]:[Brazowy]]),0)</f>
        <v>0</v>
      </c>
      <c r="O85">
        <f>SUM(dane_medale[[#This Row],[Zloty]:[Brazowy]])</f>
        <v>2</v>
      </c>
      <c r="P85">
        <f>SUM(dane_medale[[#This Row],[Zloty_1]:[Brazowy_3]])</f>
        <v>0</v>
      </c>
      <c r="Q85">
        <f>IF(dane_medale[[#This Row],[OL_letnie]]&gt;0,1,0)</f>
        <v>1</v>
      </c>
      <c r="R85">
        <f>IF(dane_medale[[#This Row],[OL_zimowe]]&gt;0,1,0)</f>
        <v>0</v>
      </c>
      <c r="S85">
        <f>IF(dane_medale[[#This Row],[Zloty]]+dane_medale[[#This Row],[Zloty_1]]&gt;SUM(dane_medale[[#This Row],[Srebrny]:[Brazowy]])+SUM(dane_medale[[#This Row],[Srebrny_2]:[Brazowy_3]]),1,0)</f>
        <v>0</v>
      </c>
      <c r="T85">
        <f>SUM(dane_medale[[#This Row],[laczne_punkty_letnie]:[laczne_punkty_zimowe]])</f>
        <v>2</v>
      </c>
      <c r="U8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6" spans="1:22" x14ac:dyDescent="0.25">
      <c r="A86" t="s">
        <v>83</v>
      </c>
      <c r="B86" t="s">
        <v>11</v>
      </c>
      <c r="C86">
        <v>12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f>IF(SUM(dane_medale[[#This Row],[Zloty_1]:[Brazowy_3]])=0,1,0)</f>
        <v>1</v>
      </c>
      <c r="L86">
        <f>IF(SUM(dane_medale[[#This Row],[Zloty]:[Brazowy]])&gt;0,1,0)</f>
        <v>1</v>
      </c>
      <c r="M86">
        <f>IF(AND(dane_medale[[#This Row],[jest dobry w lato]]=1,dane_medale[[#This Row],[jest slabe w zime]]=1,dane_medale[[#This Row],[OL_letnie]]&gt;0,dane_medale[[#This Row],[OL_zimowe]]&gt;0),1,0)</f>
        <v>0</v>
      </c>
      <c r="N86">
        <f>IF(dane_medale[[#This Row],[aha]]=1,SUM(dane_medale[[#This Row],[Zloty]:[Brazowy]]),0)</f>
        <v>0</v>
      </c>
      <c r="O86">
        <f>SUM(dane_medale[[#This Row],[Zloty]:[Brazowy]])</f>
        <v>2</v>
      </c>
      <c r="P86">
        <f>SUM(dane_medale[[#This Row],[Zloty_1]:[Brazowy_3]])</f>
        <v>0</v>
      </c>
      <c r="Q86">
        <f>IF(dane_medale[[#This Row],[OL_letnie]]&gt;0,1,0)</f>
        <v>1</v>
      </c>
      <c r="R86">
        <f>IF(dane_medale[[#This Row],[OL_zimowe]]&gt;0,1,0)</f>
        <v>0</v>
      </c>
      <c r="S86">
        <f>IF(dane_medale[[#This Row],[Zloty]]+dane_medale[[#This Row],[Zloty_1]]&gt;SUM(dane_medale[[#This Row],[Srebrny]:[Brazowy]])+SUM(dane_medale[[#This Row],[Srebrny_2]:[Brazowy_3]]),1,0)</f>
        <v>0</v>
      </c>
      <c r="T86">
        <f>SUM(dane_medale[[#This Row],[laczne_punkty_letnie]:[laczne_punkty_zimowe]])</f>
        <v>2</v>
      </c>
      <c r="U8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7" spans="1:22" x14ac:dyDescent="0.25">
      <c r="A87" t="s">
        <v>123</v>
      </c>
      <c r="B87" t="s">
        <v>11</v>
      </c>
      <c r="C87">
        <v>16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f>IF(SUM(dane_medale[[#This Row],[Zloty_1]:[Brazowy_3]])=0,1,0)</f>
        <v>1</v>
      </c>
      <c r="L87">
        <f>IF(SUM(dane_medale[[#This Row],[Zloty]:[Brazowy]])&gt;0,1,0)</f>
        <v>1</v>
      </c>
      <c r="M87">
        <f>IF(AND(dane_medale[[#This Row],[jest dobry w lato]]=1,dane_medale[[#This Row],[jest slabe w zime]]=1,dane_medale[[#This Row],[OL_letnie]]&gt;0,dane_medale[[#This Row],[OL_zimowe]]&gt;0),1,0)</f>
        <v>0</v>
      </c>
      <c r="N87">
        <f>IF(dane_medale[[#This Row],[aha]]=1,SUM(dane_medale[[#This Row],[Zloty]:[Brazowy]]),0)</f>
        <v>0</v>
      </c>
      <c r="O87">
        <f>SUM(dane_medale[[#This Row],[Zloty]:[Brazowy]])</f>
        <v>2</v>
      </c>
      <c r="P87">
        <f>SUM(dane_medale[[#This Row],[Zloty_1]:[Brazowy_3]])</f>
        <v>0</v>
      </c>
      <c r="Q87">
        <f>IF(dane_medale[[#This Row],[OL_letnie]]&gt;0,1,0)</f>
        <v>1</v>
      </c>
      <c r="R87">
        <f>IF(dane_medale[[#This Row],[OL_zimowe]]&gt;0,1,0)</f>
        <v>0</v>
      </c>
      <c r="S87">
        <f>IF(dane_medale[[#This Row],[Zloty]]+dane_medale[[#This Row],[Zloty_1]]&gt;SUM(dane_medale[[#This Row],[Srebrny]:[Brazowy]])+SUM(dane_medale[[#This Row],[Srebrny_2]:[Brazowy_3]]),1,0)</f>
        <v>0</v>
      </c>
      <c r="T87">
        <f>SUM(dane_medale[[#This Row],[laczne_punkty_letnie]:[laczne_punkty_zimowe]])</f>
        <v>2</v>
      </c>
      <c r="U8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8" spans="1:22" x14ac:dyDescent="0.25">
      <c r="A88" t="s">
        <v>145</v>
      </c>
      <c r="B88" t="s">
        <v>11</v>
      </c>
      <c r="C88">
        <v>14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f>IF(SUM(dane_medale[[#This Row],[Zloty_1]:[Brazowy_3]])=0,1,0)</f>
        <v>1</v>
      </c>
      <c r="L88">
        <f>IF(SUM(dane_medale[[#This Row],[Zloty]:[Brazowy]])&gt;0,1,0)</f>
        <v>1</v>
      </c>
      <c r="M88">
        <f>IF(AND(dane_medale[[#This Row],[jest dobry w lato]]=1,dane_medale[[#This Row],[jest slabe w zime]]=1,dane_medale[[#This Row],[OL_letnie]]&gt;0,dane_medale[[#This Row],[OL_zimowe]]&gt;0),1,0)</f>
        <v>0</v>
      </c>
      <c r="N88">
        <f>IF(dane_medale[[#This Row],[aha]]=1,SUM(dane_medale[[#This Row],[Zloty]:[Brazowy]]),0)</f>
        <v>0</v>
      </c>
      <c r="O88">
        <f>SUM(dane_medale[[#This Row],[Zloty]:[Brazowy]])</f>
        <v>2</v>
      </c>
      <c r="P88">
        <f>SUM(dane_medale[[#This Row],[Zloty_1]:[Brazowy_3]])</f>
        <v>0</v>
      </c>
      <c r="Q88">
        <f>IF(dane_medale[[#This Row],[OL_letnie]]&gt;0,1,0)</f>
        <v>1</v>
      </c>
      <c r="R88">
        <f>IF(dane_medale[[#This Row],[OL_zimowe]]&gt;0,1,0)</f>
        <v>0</v>
      </c>
      <c r="S88">
        <f>IF(dane_medale[[#This Row],[Zloty]]+dane_medale[[#This Row],[Zloty_1]]&gt;SUM(dane_medale[[#This Row],[Srebrny]:[Brazowy]])+SUM(dane_medale[[#This Row],[Srebrny_2]:[Brazowy_3]]),1,0)</f>
        <v>0</v>
      </c>
      <c r="T88">
        <f>SUM(dane_medale[[#This Row],[laczne_punkty_letnie]:[laczne_punkty_zimowe]])</f>
        <v>2</v>
      </c>
      <c r="U8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89" spans="1:22" x14ac:dyDescent="0.25">
      <c r="A89" t="s">
        <v>152</v>
      </c>
      <c r="B89" t="s">
        <v>11</v>
      </c>
      <c r="C89">
        <v>8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>IF(SUM(dane_medale[[#This Row],[Zloty_1]:[Brazowy_3]])=0,1,0)</f>
        <v>1</v>
      </c>
      <c r="L89">
        <f>IF(SUM(dane_medale[[#This Row],[Zloty]:[Brazowy]])&gt;0,1,0)</f>
        <v>1</v>
      </c>
      <c r="M89">
        <f>IF(AND(dane_medale[[#This Row],[jest dobry w lato]]=1,dane_medale[[#This Row],[jest slabe w zime]]=1,dane_medale[[#This Row],[OL_letnie]]&gt;0,dane_medale[[#This Row],[OL_zimowe]]&gt;0),1,0)</f>
        <v>0</v>
      </c>
      <c r="N89">
        <f>IF(dane_medale[[#This Row],[aha]]=1,SUM(dane_medale[[#This Row],[Zloty]:[Brazowy]]),0)</f>
        <v>0</v>
      </c>
      <c r="O89">
        <f>SUM(dane_medale[[#This Row],[Zloty]:[Brazowy]])</f>
        <v>1</v>
      </c>
      <c r="P89">
        <f>SUM(dane_medale[[#This Row],[Zloty_1]:[Brazowy_3]])</f>
        <v>0</v>
      </c>
      <c r="Q89">
        <f>IF(dane_medale[[#This Row],[OL_letnie]]&gt;0,1,0)</f>
        <v>1</v>
      </c>
      <c r="R89">
        <f>IF(dane_medale[[#This Row],[OL_zimowe]]&gt;0,1,0)</f>
        <v>0</v>
      </c>
      <c r="S89">
        <f>IF(dane_medale[[#This Row],[Zloty]]+dane_medale[[#This Row],[Zloty_1]]&gt;SUM(dane_medale[[#This Row],[Srebrny]:[Brazowy]])+SUM(dane_medale[[#This Row],[Srebrny_2]:[Brazowy_3]]),1,0)</f>
        <v>1</v>
      </c>
      <c r="T89">
        <f>SUM(dane_medale[[#This Row],[laczne_punkty_letnie]:[laczne_punkty_zimowe]])</f>
        <v>1</v>
      </c>
      <c r="U8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8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0" spans="1:22" x14ac:dyDescent="0.25">
      <c r="A90" t="s">
        <v>26</v>
      </c>
      <c r="B90" t="s">
        <v>11</v>
      </c>
      <c r="C90">
        <v>8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f>IF(SUM(dane_medale[[#This Row],[Zloty_1]:[Brazowy_3]])=0,1,0)</f>
        <v>1</v>
      </c>
      <c r="L90">
        <f>IF(SUM(dane_medale[[#This Row],[Zloty]:[Brazowy]])&gt;0,1,0)</f>
        <v>1</v>
      </c>
      <c r="M90">
        <f>IF(AND(dane_medale[[#This Row],[jest dobry w lato]]=1,dane_medale[[#This Row],[jest slabe w zime]]=1,dane_medale[[#This Row],[OL_letnie]]&gt;0,dane_medale[[#This Row],[OL_zimowe]]&gt;0),1,0)</f>
        <v>0</v>
      </c>
      <c r="N90">
        <f>IF(dane_medale[[#This Row],[aha]]=1,SUM(dane_medale[[#This Row],[Zloty]:[Brazowy]]),0)</f>
        <v>0</v>
      </c>
      <c r="O90">
        <f>SUM(dane_medale[[#This Row],[Zloty]:[Brazowy]])</f>
        <v>1</v>
      </c>
      <c r="P90">
        <f>SUM(dane_medale[[#This Row],[Zloty_1]:[Brazowy_3]])</f>
        <v>0</v>
      </c>
      <c r="Q90">
        <f>IF(dane_medale[[#This Row],[OL_letnie]]&gt;0,1,0)</f>
        <v>1</v>
      </c>
      <c r="R90">
        <f>IF(dane_medale[[#This Row],[OL_zimowe]]&gt;0,1,0)</f>
        <v>0</v>
      </c>
      <c r="S90">
        <f>IF(dane_medale[[#This Row],[Zloty]]+dane_medale[[#This Row],[Zloty_1]]&gt;SUM(dane_medale[[#This Row],[Srebrny]:[Brazowy]])+SUM(dane_medale[[#This Row],[Srebrny_2]:[Brazowy_3]]),1,0)</f>
        <v>0</v>
      </c>
      <c r="T90">
        <f>SUM(dane_medale[[#This Row],[laczne_punkty_letnie]:[laczne_punkty_zimowe]])</f>
        <v>1</v>
      </c>
      <c r="U9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9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1" spans="1:22" x14ac:dyDescent="0.25">
      <c r="A91" t="s">
        <v>31</v>
      </c>
      <c r="B91" t="s">
        <v>11</v>
      </c>
      <c r="C91">
        <v>9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f>IF(SUM(dane_medale[[#This Row],[Zloty_1]:[Brazowy_3]])=0,1,0)</f>
        <v>1</v>
      </c>
      <c r="L91">
        <f>IF(SUM(dane_medale[[#This Row],[Zloty]:[Brazowy]])&gt;0,1,0)</f>
        <v>1</v>
      </c>
      <c r="M91">
        <f>IF(AND(dane_medale[[#This Row],[jest dobry w lato]]=1,dane_medale[[#This Row],[jest slabe w zime]]=1,dane_medale[[#This Row],[OL_letnie]]&gt;0,dane_medale[[#This Row],[OL_zimowe]]&gt;0),1,0)</f>
        <v>0</v>
      </c>
      <c r="N91">
        <f>IF(dane_medale[[#This Row],[aha]]=1,SUM(dane_medale[[#This Row],[Zloty]:[Brazowy]]),0)</f>
        <v>0</v>
      </c>
      <c r="O91">
        <f>SUM(dane_medale[[#This Row],[Zloty]:[Brazowy]])</f>
        <v>1</v>
      </c>
      <c r="P91">
        <f>SUM(dane_medale[[#This Row],[Zloty_1]:[Brazowy_3]])</f>
        <v>0</v>
      </c>
      <c r="Q91">
        <f>IF(dane_medale[[#This Row],[OL_letnie]]&gt;0,1,0)</f>
        <v>1</v>
      </c>
      <c r="R91">
        <f>IF(dane_medale[[#This Row],[OL_zimowe]]&gt;0,1,0)</f>
        <v>0</v>
      </c>
      <c r="S91">
        <f>IF(dane_medale[[#This Row],[Zloty]]+dane_medale[[#This Row],[Zloty_1]]&gt;SUM(dane_medale[[#This Row],[Srebrny]:[Brazowy]])+SUM(dane_medale[[#This Row],[Srebrny_2]:[Brazowy_3]]),1,0)</f>
        <v>0</v>
      </c>
      <c r="T91">
        <f>SUM(dane_medale[[#This Row],[laczne_punkty_letnie]:[laczne_punkty_zimowe]])</f>
        <v>1</v>
      </c>
      <c r="U9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9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2" spans="1:22" x14ac:dyDescent="0.25">
      <c r="A92" t="s">
        <v>64</v>
      </c>
      <c r="B92" t="s">
        <v>11</v>
      </c>
      <c r="C92">
        <v>13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f>IF(SUM(dane_medale[[#This Row],[Zloty_1]:[Brazowy_3]])=0,1,0)</f>
        <v>1</v>
      </c>
      <c r="L92">
        <f>IF(SUM(dane_medale[[#This Row],[Zloty]:[Brazowy]])&gt;0,1,0)</f>
        <v>1</v>
      </c>
      <c r="M92">
        <f>IF(AND(dane_medale[[#This Row],[jest dobry w lato]]=1,dane_medale[[#This Row],[jest slabe w zime]]=1,dane_medale[[#This Row],[OL_letnie]]&gt;0,dane_medale[[#This Row],[OL_zimowe]]&gt;0),1,0)</f>
        <v>0</v>
      </c>
      <c r="N92">
        <f>IF(dane_medale[[#This Row],[aha]]=1,SUM(dane_medale[[#This Row],[Zloty]:[Brazowy]]),0)</f>
        <v>0</v>
      </c>
      <c r="O92">
        <f>SUM(dane_medale[[#This Row],[Zloty]:[Brazowy]])</f>
        <v>1</v>
      </c>
      <c r="P92">
        <f>SUM(dane_medale[[#This Row],[Zloty_1]:[Brazowy_3]])</f>
        <v>0</v>
      </c>
      <c r="Q92">
        <f>IF(dane_medale[[#This Row],[OL_letnie]]&gt;0,1,0)</f>
        <v>1</v>
      </c>
      <c r="R92">
        <f>IF(dane_medale[[#This Row],[OL_zimowe]]&gt;0,1,0)</f>
        <v>0</v>
      </c>
      <c r="S92">
        <f>IF(dane_medale[[#This Row],[Zloty]]+dane_medale[[#This Row],[Zloty_1]]&gt;SUM(dane_medale[[#This Row],[Srebrny]:[Brazowy]])+SUM(dane_medale[[#This Row],[Srebrny_2]:[Brazowy_3]]),1,0)</f>
        <v>0</v>
      </c>
      <c r="T92">
        <f>SUM(dane_medale[[#This Row],[laczne_punkty_letnie]:[laczne_punkty_zimowe]])</f>
        <v>1</v>
      </c>
      <c r="U9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9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3" spans="1:22" x14ac:dyDescent="0.25">
      <c r="A93" t="s">
        <v>153</v>
      </c>
      <c r="B93" t="s">
        <v>22</v>
      </c>
      <c r="C93">
        <v>9</v>
      </c>
      <c r="D93">
        <v>395</v>
      </c>
      <c r="E93">
        <v>319</v>
      </c>
      <c r="F93">
        <v>296</v>
      </c>
      <c r="G93">
        <v>9</v>
      </c>
      <c r="H93">
        <v>78</v>
      </c>
      <c r="I93">
        <v>57</v>
      </c>
      <c r="J93">
        <v>59</v>
      </c>
      <c r="K93">
        <f>IF(SUM(dane_medale[[#This Row],[Zloty_1]:[Brazowy_3]])=0,1,0)</f>
        <v>0</v>
      </c>
      <c r="L93">
        <f>IF(SUM(dane_medale[[#This Row],[Zloty]:[Brazowy]])&gt;0,1,0)</f>
        <v>1</v>
      </c>
      <c r="M93">
        <f>IF(AND(dane_medale[[#This Row],[jest dobry w lato]]=1,dane_medale[[#This Row],[jest slabe w zime]]=1,dane_medale[[#This Row],[OL_letnie]]&gt;0,dane_medale[[#This Row],[OL_zimowe]]&gt;0),1,0)</f>
        <v>0</v>
      </c>
      <c r="N93">
        <f>IF(dane_medale[[#This Row],[aha]]=1,SUM(dane_medale[[#This Row],[Zloty]:[Brazowy]]),0)</f>
        <v>0</v>
      </c>
      <c r="O93">
        <f>SUM(dane_medale[[#This Row],[Zloty]:[Brazowy]])</f>
        <v>1010</v>
      </c>
      <c r="P93">
        <f>SUM(dane_medale[[#This Row],[Zloty_1]:[Brazowy_3]])</f>
        <v>194</v>
      </c>
      <c r="Q93">
        <f>IF(dane_medale[[#This Row],[OL_letnie]]&gt;0,1,0)</f>
        <v>1</v>
      </c>
      <c r="R93">
        <f>IF(dane_medale[[#This Row],[OL_zimowe]]&gt;0,1,0)</f>
        <v>1</v>
      </c>
      <c r="S93">
        <f>IF(dane_medale[[#This Row],[Zloty]]+dane_medale[[#This Row],[Zloty_1]]&gt;SUM(dane_medale[[#This Row],[Srebrny]:[Brazowy]])+SUM(dane_medale[[#This Row],[Srebrny_2]:[Brazowy_3]]),1,0)</f>
        <v>0</v>
      </c>
      <c r="T93">
        <f>SUM(dane_medale[[#This Row],[laczne_punkty_letnie]:[laczne_punkty_zimowe]])</f>
        <v>1204</v>
      </c>
      <c r="U9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9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4" spans="1:22" x14ac:dyDescent="0.25">
      <c r="A94" t="s">
        <v>144</v>
      </c>
      <c r="B94" t="s">
        <v>22</v>
      </c>
      <c r="C94">
        <v>27</v>
      </c>
      <c r="D94">
        <v>236</v>
      </c>
      <c r="E94">
        <v>272</v>
      </c>
      <c r="F94">
        <v>272</v>
      </c>
      <c r="G94">
        <v>22</v>
      </c>
      <c r="H94">
        <v>10</v>
      </c>
      <c r="I94">
        <v>4</v>
      </c>
      <c r="J94">
        <v>12</v>
      </c>
      <c r="K94">
        <f>IF(SUM(dane_medale[[#This Row],[Zloty_1]:[Brazowy_3]])=0,1,0)</f>
        <v>0</v>
      </c>
      <c r="L94">
        <f>IF(SUM(dane_medale[[#This Row],[Zloty]:[Brazowy]])&gt;0,1,0)</f>
        <v>1</v>
      </c>
      <c r="M94">
        <f>IF(AND(dane_medale[[#This Row],[jest dobry w lato]]=1,dane_medale[[#This Row],[jest slabe w zime]]=1,dane_medale[[#This Row],[OL_letnie]]&gt;0,dane_medale[[#This Row],[OL_zimowe]]&gt;0),1,0)</f>
        <v>0</v>
      </c>
      <c r="N94">
        <f>IF(dane_medale[[#This Row],[aha]]=1,SUM(dane_medale[[#This Row],[Zloty]:[Brazowy]]),0)</f>
        <v>0</v>
      </c>
      <c r="O94">
        <f>SUM(dane_medale[[#This Row],[Zloty]:[Brazowy]])</f>
        <v>780</v>
      </c>
      <c r="P94">
        <f>SUM(dane_medale[[#This Row],[Zloty_1]:[Brazowy_3]])</f>
        <v>26</v>
      </c>
      <c r="Q94">
        <f>IF(dane_medale[[#This Row],[OL_letnie]]&gt;0,1,0)</f>
        <v>1</v>
      </c>
      <c r="R94">
        <f>IF(dane_medale[[#This Row],[OL_zimowe]]&gt;0,1,0)</f>
        <v>1</v>
      </c>
      <c r="S94">
        <f>IF(dane_medale[[#This Row],[Zloty]]+dane_medale[[#This Row],[Zloty_1]]&gt;SUM(dane_medale[[#This Row],[Srebrny]:[Brazowy]])+SUM(dane_medale[[#This Row],[Srebrny_2]:[Brazowy_3]]),1,0)</f>
        <v>0</v>
      </c>
      <c r="T94">
        <f>SUM(dane_medale[[#This Row],[laczne_punkty_letnie]:[laczne_punkty_zimowe]])</f>
        <v>806</v>
      </c>
      <c r="U9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9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5" spans="1:22" x14ac:dyDescent="0.25">
      <c r="A95" t="s">
        <v>98</v>
      </c>
      <c r="B95" t="s">
        <v>22</v>
      </c>
      <c r="C95">
        <v>15</v>
      </c>
      <c r="D95">
        <v>174</v>
      </c>
      <c r="E95">
        <v>182</v>
      </c>
      <c r="F95">
        <v>217</v>
      </c>
      <c r="G95">
        <v>11</v>
      </c>
      <c r="H95">
        <v>78</v>
      </c>
      <c r="I95">
        <v>78</v>
      </c>
      <c r="J95">
        <v>53</v>
      </c>
      <c r="K95">
        <f>IF(SUM(dane_medale[[#This Row],[Zloty_1]:[Brazowy_3]])=0,1,0)</f>
        <v>0</v>
      </c>
      <c r="L95">
        <f>IF(SUM(dane_medale[[#This Row],[Zloty]:[Brazowy]])&gt;0,1,0)</f>
        <v>1</v>
      </c>
      <c r="M95">
        <f>IF(AND(dane_medale[[#This Row],[jest dobry w lato]]=1,dane_medale[[#This Row],[jest slabe w zime]]=1,dane_medale[[#This Row],[OL_letnie]]&gt;0,dane_medale[[#This Row],[OL_zimowe]]&gt;0),1,0)</f>
        <v>0</v>
      </c>
      <c r="N95">
        <f>IF(dane_medale[[#This Row],[aha]]=1,SUM(dane_medale[[#This Row],[Zloty]:[Brazowy]]),0)</f>
        <v>0</v>
      </c>
      <c r="O95">
        <f>SUM(dane_medale[[#This Row],[Zloty]:[Brazowy]])</f>
        <v>573</v>
      </c>
      <c r="P95">
        <f>SUM(dane_medale[[#This Row],[Zloty_1]:[Brazowy_3]])</f>
        <v>209</v>
      </c>
      <c r="Q95">
        <f>IF(dane_medale[[#This Row],[OL_letnie]]&gt;0,1,0)</f>
        <v>1</v>
      </c>
      <c r="R95">
        <f>IF(dane_medale[[#This Row],[OL_zimowe]]&gt;0,1,0)</f>
        <v>1</v>
      </c>
      <c r="S95">
        <f>IF(dane_medale[[#This Row],[Zloty]]+dane_medale[[#This Row],[Zloty_1]]&gt;SUM(dane_medale[[#This Row],[Srebrny]:[Brazowy]])+SUM(dane_medale[[#This Row],[Srebrny_2]:[Brazowy_3]]),1,0)</f>
        <v>0</v>
      </c>
      <c r="T95">
        <f>SUM(dane_medale[[#This Row],[laczne_punkty_letnie]:[laczne_punkty_zimowe]])</f>
        <v>782</v>
      </c>
      <c r="U9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9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6" spans="1:22" x14ac:dyDescent="0.25">
      <c r="A96" t="s">
        <v>52</v>
      </c>
      <c r="B96" t="s">
        <v>22</v>
      </c>
      <c r="C96">
        <v>27</v>
      </c>
      <c r="D96">
        <v>202</v>
      </c>
      <c r="E96">
        <v>223</v>
      </c>
      <c r="F96">
        <v>246</v>
      </c>
      <c r="G96">
        <v>22</v>
      </c>
      <c r="H96">
        <v>31</v>
      </c>
      <c r="I96">
        <v>31</v>
      </c>
      <c r="J96">
        <v>47</v>
      </c>
      <c r="K96">
        <f>IF(SUM(dane_medale[[#This Row],[Zloty_1]:[Brazowy_3]])=0,1,0)</f>
        <v>0</v>
      </c>
      <c r="L96">
        <f>IF(SUM(dane_medale[[#This Row],[Zloty]:[Brazowy]])&gt;0,1,0)</f>
        <v>1</v>
      </c>
      <c r="M96">
        <f>IF(AND(dane_medale[[#This Row],[jest dobry w lato]]=1,dane_medale[[#This Row],[jest slabe w zime]]=1,dane_medale[[#This Row],[OL_letnie]]&gt;0,dane_medale[[#This Row],[OL_zimowe]]&gt;0),1,0)</f>
        <v>0</v>
      </c>
      <c r="N96">
        <f>IF(dane_medale[[#This Row],[aha]]=1,SUM(dane_medale[[#This Row],[Zloty]:[Brazowy]]),0)</f>
        <v>0</v>
      </c>
      <c r="O96">
        <f>SUM(dane_medale[[#This Row],[Zloty]:[Brazowy]])</f>
        <v>671</v>
      </c>
      <c r="P96">
        <f>SUM(dane_medale[[#This Row],[Zloty_1]:[Brazowy_3]])</f>
        <v>109</v>
      </c>
      <c r="Q96">
        <f>IF(dane_medale[[#This Row],[OL_letnie]]&gt;0,1,0)</f>
        <v>1</v>
      </c>
      <c r="R96">
        <f>IF(dane_medale[[#This Row],[OL_zimowe]]&gt;0,1,0)</f>
        <v>1</v>
      </c>
      <c r="S96">
        <f>IF(dane_medale[[#This Row],[Zloty]]+dane_medale[[#This Row],[Zloty_1]]&gt;SUM(dane_medale[[#This Row],[Srebrny]:[Brazowy]])+SUM(dane_medale[[#This Row],[Srebrny_2]:[Brazowy_3]]),1,0)</f>
        <v>0</v>
      </c>
      <c r="T96">
        <f>SUM(dane_medale[[#This Row],[laczne_punkty_letnie]:[laczne_punkty_zimowe]])</f>
        <v>780</v>
      </c>
      <c r="U9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9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7" spans="1:22" x14ac:dyDescent="0.25">
      <c r="A97" t="s">
        <v>146</v>
      </c>
      <c r="B97" t="s">
        <v>22</v>
      </c>
      <c r="C97">
        <v>26</v>
      </c>
      <c r="D97">
        <v>198</v>
      </c>
      <c r="E97">
        <v>166</v>
      </c>
      <c r="F97">
        <v>185</v>
      </c>
      <c r="G97">
        <v>22</v>
      </c>
      <c r="H97">
        <v>37</v>
      </c>
      <c r="I97">
        <v>34</v>
      </c>
      <c r="J97">
        <v>43</v>
      </c>
      <c r="K97">
        <f>IF(SUM(dane_medale[[#This Row],[Zloty_1]:[Brazowy_3]])=0,1,0)</f>
        <v>0</v>
      </c>
      <c r="L97">
        <f>IF(SUM(dane_medale[[#This Row],[Zloty]:[Brazowy]])&gt;0,1,0)</f>
        <v>1</v>
      </c>
      <c r="M97">
        <f>IF(AND(dane_medale[[#This Row],[jest dobry w lato]]=1,dane_medale[[#This Row],[jest slabe w zime]]=1,dane_medale[[#This Row],[OL_letnie]]&gt;0,dane_medale[[#This Row],[OL_zimowe]]&gt;0),1,0)</f>
        <v>0</v>
      </c>
      <c r="N97">
        <f>IF(dane_medale[[#This Row],[aha]]=1,SUM(dane_medale[[#This Row],[Zloty]:[Brazowy]]),0)</f>
        <v>0</v>
      </c>
      <c r="O97">
        <f>SUM(dane_medale[[#This Row],[Zloty]:[Brazowy]])</f>
        <v>549</v>
      </c>
      <c r="P97">
        <f>SUM(dane_medale[[#This Row],[Zloty_1]:[Brazowy_3]])</f>
        <v>114</v>
      </c>
      <c r="Q97">
        <f>IF(dane_medale[[#This Row],[OL_letnie]]&gt;0,1,0)</f>
        <v>1</v>
      </c>
      <c r="R97">
        <f>IF(dane_medale[[#This Row],[OL_zimowe]]&gt;0,1,0)</f>
        <v>1</v>
      </c>
      <c r="S97">
        <f>IF(dane_medale[[#This Row],[Zloty]]+dane_medale[[#This Row],[Zloty_1]]&gt;SUM(dane_medale[[#This Row],[Srebrny]:[Brazowy]])+SUM(dane_medale[[#This Row],[Srebrny_2]:[Brazowy_3]]),1,0)</f>
        <v>0</v>
      </c>
      <c r="T97">
        <f>SUM(dane_medale[[#This Row],[laczne_punkty_letnie]:[laczne_punkty_zimowe]])</f>
        <v>663</v>
      </c>
      <c r="U9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9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8" spans="1:22" x14ac:dyDescent="0.25">
      <c r="A98" t="s">
        <v>129</v>
      </c>
      <c r="B98" t="s">
        <v>22</v>
      </c>
      <c r="C98">
        <v>26</v>
      </c>
      <c r="D98">
        <v>143</v>
      </c>
      <c r="E98">
        <v>164</v>
      </c>
      <c r="F98">
        <v>176</v>
      </c>
      <c r="G98">
        <v>22</v>
      </c>
      <c r="H98">
        <v>50</v>
      </c>
      <c r="I98">
        <v>40</v>
      </c>
      <c r="J98">
        <v>54</v>
      </c>
      <c r="K98">
        <f>IF(SUM(dane_medale[[#This Row],[Zloty_1]:[Brazowy_3]])=0,1,0)</f>
        <v>0</v>
      </c>
      <c r="L98">
        <f>IF(SUM(dane_medale[[#This Row],[Zloty]:[Brazowy]])&gt;0,1,0)</f>
        <v>1</v>
      </c>
      <c r="M98">
        <f>IF(AND(dane_medale[[#This Row],[jest dobry w lato]]=1,dane_medale[[#This Row],[jest slabe w zime]]=1,dane_medale[[#This Row],[OL_letnie]]&gt;0,dane_medale[[#This Row],[OL_zimowe]]&gt;0),1,0)</f>
        <v>0</v>
      </c>
      <c r="N98">
        <f>IF(dane_medale[[#This Row],[aha]]=1,SUM(dane_medale[[#This Row],[Zloty]:[Brazowy]]),0)</f>
        <v>0</v>
      </c>
      <c r="O98">
        <f>SUM(dane_medale[[#This Row],[Zloty]:[Brazowy]])</f>
        <v>483</v>
      </c>
      <c r="P98">
        <f>SUM(dane_medale[[#This Row],[Zloty_1]:[Brazowy_3]])</f>
        <v>144</v>
      </c>
      <c r="Q98">
        <f>IF(dane_medale[[#This Row],[OL_letnie]]&gt;0,1,0)</f>
        <v>1</v>
      </c>
      <c r="R98">
        <f>IF(dane_medale[[#This Row],[OL_zimowe]]&gt;0,1,0)</f>
        <v>1</v>
      </c>
      <c r="S98">
        <f>IF(dane_medale[[#This Row],[Zloty]]+dane_medale[[#This Row],[Zloty_1]]&gt;SUM(dane_medale[[#This Row],[Srebrny]:[Brazowy]])+SUM(dane_medale[[#This Row],[Srebrny_2]:[Brazowy_3]]),1,0)</f>
        <v>0</v>
      </c>
      <c r="T98">
        <f>SUM(dane_medale[[#This Row],[laczne_punkty_letnie]:[laczne_punkty_zimowe]])</f>
        <v>627</v>
      </c>
      <c r="U9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9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99" spans="1:22" x14ac:dyDescent="0.25">
      <c r="A99" t="s">
        <v>114</v>
      </c>
      <c r="B99" t="s">
        <v>22</v>
      </c>
      <c r="C99">
        <v>5</v>
      </c>
      <c r="D99">
        <v>133</v>
      </c>
      <c r="E99">
        <v>122</v>
      </c>
      <c r="F99">
        <v>142</v>
      </c>
      <c r="G99">
        <v>6</v>
      </c>
      <c r="H99">
        <v>49</v>
      </c>
      <c r="I99">
        <v>40</v>
      </c>
      <c r="J99">
        <v>35</v>
      </c>
      <c r="K99">
        <f>IF(SUM(dane_medale[[#This Row],[Zloty_1]:[Brazowy_3]])=0,1,0)</f>
        <v>0</v>
      </c>
      <c r="L99">
        <f>IF(SUM(dane_medale[[#This Row],[Zloty]:[Brazowy]])&gt;0,1,0)</f>
        <v>1</v>
      </c>
      <c r="M99">
        <f>IF(AND(dane_medale[[#This Row],[jest dobry w lato]]=1,dane_medale[[#This Row],[jest slabe w zime]]=1,dane_medale[[#This Row],[OL_letnie]]&gt;0,dane_medale[[#This Row],[OL_zimowe]]&gt;0),1,0)</f>
        <v>0</v>
      </c>
      <c r="N99">
        <f>IF(dane_medale[[#This Row],[aha]]=1,SUM(dane_medale[[#This Row],[Zloty]:[Brazowy]]),0)</f>
        <v>0</v>
      </c>
      <c r="O99">
        <f>SUM(dane_medale[[#This Row],[Zloty]:[Brazowy]])</f>
        <v>397</v>
      </c>
      <c r="P99">
        <f>SUM(dane_medale[[#This Row],[Zloty_1]:[Brazowy_3]])</f>
        <v>124</v>
      </c>
      <c r="Q99">
        <f>IF(dane_medale[[#This Row],[OL_letnie]]&gt;0,1,0)</f>
        <v>1</v>
      </c>
      <c r="R99">
        <f>IF(dane_medale[[#This Row],[OL_zimowe]]&gt;0,1,0)</f>
        <v>1</v>
      </c>
      <c r="S99">
        <f>IF(dane_medale[[#This Row],[Zloty]]+dane_medale[[#This Row],[Zloty_1]]&gt;SUM(dane_medale[[#This Row],[Srebrny]:[Brazowy]])+SUM(dane_medale[[#This Row],[Srebrny_2]:[Brazowy_3]]),1,0)</f>
        <v>0</v>
      </c>
      <c r="T99">
        <f>SUM(dane_medale[[#This Row],[laczne_punkty_letnie]:[laczne_punkty_zimowe]])</f>
        <v>521</v>
      </c>
      <c r="U9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9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00" spans="1:22" x14ac:dyDescent="0.25">
      <c r="A100" t="s">
        <v>101</v>
      </c>
      <c r="B100" t="s">
        <v>22</v>
      </c>
      <c r="C100">
        <v>5</v>
      </c>
      <c r="D100">
        <v>153</v>
      </c>
      <c r="E100">
        <v>129</v>
      </c>
      <c r="F100">
        <v>127</v>
      </c>
      <c r="G100">
        <v>6</v>
      </c>
      <c r="H100">
        <v>39</v>
      </c>
      <c r="I100">
        <v>36</v>
      </c>
      <c r="J100">
        <v>35</v>
      </c>
      <c r="K100">
        <f>IF(SUM(dane_medale[[#This Row],[Zloty_1]:[Brazowy_3]])=0,1,0)</f>
        <v>0</v>
      </c>
      <c r="L100">
        <f>IF(SUM(dane_medale[[#This Row],[Zloty]:[Brazowy]])&gt;0,1,0)</f>
        <v>1</v>
      </c>
      <c r="M100">
        <f>IF(AND(dane_medale[[#This Row],[jest dobry w lato]]=1,dane_medale[[#This Row],[jest slabe w zime]]=1,dane_medale[[#This Row],[OL_letnie]]&gt;0,dane_medale[[#This Row],[OL_zimowe]]&gt;0),1,0)</f>
        <v>0</v>
      </c>
      <c r="N100">
        <f>IF(dane_medale[[#This Row],[aha]]=1,SUM(dane_medale[[#This Row],[Zloty]:[Brazowy]]),0)</f>
        <v>0</v>
      </c>
      <c r="O100">
        <f>SUM(dane_medale[[#This Row],[Zloty]:[Brazowy]])</f>
        <v>409</v>
      </c>
      <c r="P100">
        <f>SUM(dane_medale[[#This Row],[Zloty_1]:[Brazowy_3]])</f>
        <v>110</v>
      </c>
      <c r="Q100">
        <f>IF(dane_medale[[#This Row],[OL_letnie]]&gt;0,1,0)</f>
        <v>1</v>
      </c>
      <c r="R100">
        <f>IF(dane_medale[[#This Row],[OL_zimowe]]&gt;0,1,0)</f>
        <v>1</v>
      </c>
      <c r="S100">
        <f>IF(dane_medale[[#This Row],[Zloty]]+dane_medale[[#This Row],[Zloty_1]]&gt;SUM(dane_medale[[#This Row],[Srebrny]:[Brazowy]])+SUM(dane_medale[[#This Row],[Srebrny_2]:[Brazowy_3]]),1,0)</f>
        <v>0</v>
      </c>
      <c r="T100">
        <f>SUM(dane_medale[[#This Row],[laczne_punkty_letnie]:[laczne_punkty_zimowe]])</f>
        <v>519</v>
      </c>
      <c r="U10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0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01" spans="1:22" x14ac:dyDescent="0.25">
      <c r="A101" t="s">
        <v>143</v>
      </c>
      <c r="B101" t="s">
        <v>22</v>
      </c>
      <c r="C101">
        <v>25</v>
      </c>
      <c r="D101">
        <v>167</v>
      </c>
      <c r="E101">
        <v>144</v>
      </c>
      <c r="F101">
        <v>165</v>
      </c>
      <c r="G101">
        <v>22</v>
      </c>
      <c r="H101">
        <v>0</v>
      </c>
      <c r="I101">
        <v>2</v>
      </c>
      <c r="J101">
        <v>4</v>
      </c>
      <c r="K101">
        <f>IF(SUM(dane_medale[[#This Row],[Zloty_1]:[Brazowy_3]])=0,1,0)</f>
        <v>0</v>
      </c>
      <c r="L101">
        <f>IF(SUM(dane_medale[[#This Row],[Zloty]:[Brazowy]])&gt;0,1,0)</f>
        <v>1</v>
      </c>
      <c r="M101">
        <f>IF(AND(dane_medale[[#This Row],[jest dobry w lato]]=1,dane_medale[[#This Row],[jest slabe w zime]]=1,dane_medale[[#This Row],[OL_letnie]]&gt;0,dane_medale[[#This Row],[OL_zimowe]]&gt;0),1,0)</f>
        <v>0</v>
      </c>
      <c r="N101">
        <f>IF(dane_medale[[#This Row],[aha]]=1,SUM(dane_medale[[#This Row],[Zloty]:[Brazowy]]),0)</f>
        <v>0</v>
      </c>
      <c r="O101">
        <f>SUM(dane_medale[[#This Row],[Zloty]:[Brazowy]])</f>
        <v>476</v>
      </c>
      <c r="P101">
        <f>SUM(dane_medale[[#This Row],[Zloty_1]:[Brazowy_3]])</f>
        <v>6</v>
      </c>
      <c r="Q101">
        <f>IF(dane_medale[[#This Row],[OL_letnie]]&gt;0,1,0)</f>
        <v>1</v>
      </c>
      <c r="R101">
        <f>IF(dane_medale[[#This Row],[OL_zimowe]]&gt;0,1,0)</f>
        <v>1</v>
      </c>
      <c r="S101">
        <f>IF(dane_medale[[#This Row],[Zloty]]+dane_medale[[#This Row],[Zloty_1]]&gt;SUM(dane_medale[[#This Row],[Srebrny]:[Brazowy]])+SUM(dane_medale[[#This Row],[Srebrny_2]:[Brazowy_3]]),1,0)</f>
        <v>0</v>
      </c>
      <c r="T101">
        <f>SUM(dane_medale[[#This Row],[laczne_punkty_letnie]:[laczne_punkty_zimowe]])</f>
        <v>482</v>
      </c>
      <c r="U10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0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02" spans="1:22" x14ac:dyDescent="0.25">
      <c r="A102" t="s">
        <v>104</v>
      </c>
      <c r="B102" t="s">
        <v>22</v>
      </c>
      <c r="C102">
        <v>24</v>
      </c>
      <c r="D102">
        <v>56</v>
      </c>
      <c r="E102">
        <v>49</v>
      </c>
      <c r="F102">
        <v>43</v>
      </c>
      <c r="G102">
        <v>22</v>
      </c>
      <c r="H102">
        <v>118</v>
      </c>
      <c r="I102">
        <v>111</v>
      </c>
      <c r="J102">
        <v>100</v>
      </c>
      <c r="K102">
        <f>IF(SUM(dane_medale[[#This Row],[Zloty_1]:[Brazowy_3]])=0,1,0)</f>
        <v>0</v>
      </c>
      <c r="L102">
        <f>IF(SUM(dane_medale[[#This Row],[Zloty]:[Brazowy]])&gt;0,1,0)</f>
        <v>1</v>
      </c>
      <c r="M102">
        <f>IF(AND(dane_medale[[#This Row],[jest dobry w lato]]=1,dane_medale[[#This Row],[jest slabe w zime]]=1,dane_medale[[#This Row],[OL_letnie]]&gt;0,dane_medale[[#This Row],[OL_zimowe]]&gt;0),1,0)</f>
        <v>0</v>
      </c>
      <c r="N102">
        <f>IF(dane_medale[[#This Row],[aha]]=1,SUM(dane_medale[[#This Row],[Zloty]:[Brazowy]]),0)</f>
        <v>0</v>
      </c>
      <c r="O102">
        <f>SUM(dane_medale[[#This Row],[Zloty]:[Brazowy]])</f>
        <v>148</v>
      </c>
      <c r="P102">
        <f>SUM(dane_medale[[#This Row],[Zloty_1]:[Brazowy_3]])</f>
        <v>329</v>
      </c>
      <c r="Q102">
        <f>IF(dane_medale[[#This Row],[OL_letnie]]&gt;0,1,0)</f>
        <v>1</v>
      </c>
      <c r="R102">
        <f>IF(dane_medale[[#This Row],[OL_zimowe]]&gt;0,1,0)</f>
        <v>1</v>
      </c>
      <c r="S102">
        <f>IF(dane_medale[[#This Row],[Zloty]]+dane_medale[[#This Row],[Zloty_1]]&gt;SUM(dane_medale[[#This Row],[Srebrny]:[Brazowy]])+SUM(dane_medale[[#This Row],[Srebrny_2]:[Brazowy_3]]),1,0)</f>
        <v>0</v>
      </c>
      <c r="T102">
        <f>SUM(dane_medale[[#This Row],[laczne_punkty_letnie]:[laczne_punkty_zimowe]])</f>
        <v>477</v>
      </c>
      <c r="U10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0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1</v>
      </c>
    </row>
    <row r="103" spans="1:22" x14ac:dyDescent="0.25">
      <c r="A103" t="s">
        <v>51</v>
      </c>
      <c r="B103" t="s">
        <v>22</v>
      </c>
      <c r="C103">
        <v>24</v>
      </c>
      <c r="D103">
        <v>101</v>
      </c>
      <c r="E103">
        <v>84</v>
      </c>
      <c r="F103">
        <v>117</v>
      </c>
      <c r="G103">
        <v>22</v>
      </c>
      <c r="H103">
        <v>42</v>
      </c>
      <c r="I103">
        <v>62</v>
      </c>
      <c r="J103">
        <v>56</v>
      </c>
      <c r="K103">
        <f>IF(SUM(dane_medale[[#This Row],[Zloty_1]:[Brazowy_3]])=0,1,0)</f>
        <v>0</v>
      </c>
      <c r="L103">
        <f>IF(SUM(dane_medale[[#This Row],[Zloty]:[Brazowy]])&gt;0,1,0)</f>
        <v>1</v>
      </c>
      <c r="M103">
        <f>IF(AND(dane_medale[[#This Row],[jest dobry w lato]]=1,dane_medale[[#This Row],[jest slabe w zime]]=1,dane_medale[[#This Row],[OL_letnie]]&gt;0,dane_medale[[#This Row],[OL_zimowe]]&gt;0),1,0)</f>
        <v>0</v>
      </c>
      <c r="N103">
        <f>IF(dane_medale[[#This Row],[aha]]=1,SUM(dane_medale[[#This Row],[Zloty]:[Brazowy]]),0)</f>
        <v>0</v>
      </c>
      <c r="O103">
        <f>SUM(dane_medale[[#This Row],[Zloty]:[Brazowy]])</f>
        <v>302</v>
      </c>
      <c r="P103">
        <f>SUM(dane_medale[[#This Row],[Zloty_1]:[Brazowy_3]])</f>
        <v>160</v>
      </c>
      <c r="Q103">
        <f>IF(dane_medale[[#This Row],[OL_letnie]]&gt;0,1,0)</f>
        <v>1</v>
      </c>
      <c r="R103">
        <f>IF(dane_medale[[#This Row],[OL_zimowe]]&gt;0,1,0)</f>
        <v>1</v>
      </c>
      <c r="S103">
        <f>IF(dane_medale[[#This Row],[Zloty]]+dane_medale[[#This Row],[Zloty_1]]&gt;SUM(dane_medale[[#This Row],[Srebrny]:[Brazowy]])+SUM(dane_medale[[#This Row],[Srebrny_2]:[Brazowy_3]]),1,0)</f>
        <v>0</v>
      </c>
      <c r="T103">
        <f>SUM(dane_medale[[#This Row],[laczne_punkty_letnie]:[laczne_punkty_zimowe]])</f>
        <v>462</v>
      </c>
      <c r="U10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0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04" spans="1:22" x14ac:dyDescent="0.25">
      <c r="A104" t="s">
        <v>60</v>
      </c>
      <c r="B104" t="s">
        <v>22</v>
      </c>
      <c r="C104">
        <v>25</v>
      </c>
      <c r="D104">
        <v>77</v>
      </c>
      <c r="E104">
        <v>85</v>
      </c>
      <c r="F104">
        <v>104</v>
      </c>
      <c r="G104">
        <v>20</v>
      </c>
      <c r="H104">
        <v>37</v>
      </c>
      <c r="I104">
        <v>38</v>
      </c>
      <c r="J104">
        <v>35</v>
      </c>
      <c r="K104">
        <f>IF(SUM(dane_medale[[#This Row],[Zloty_1]:[Brazowy_3]])=0,1,0)</f>
        <v>0</v>
      </c>
      <c r="L104">
        <f>IF(SUM(dane_medale[[#This Row],[Zloty]:[Brazowy]])&gt;0,1,0)</f>
        <v>1</v>
      </c>
      <c r="M104">
        <f>IF(AND(dane_medale[[#This Row],[jest dobry w lato]]=1,dane_medale[[#This Row],[jest slabe w zime]]=1,dane_medale[[#This Row],[OL_letnie]]&gt;0,dane_medale[[#This Row],[OL_zimowe]]&gt;0),1,0)</f>
        <v>0</v>
      </c>
      <c r="N104">
        <f>IF(dane_medale[[#This Row],[aha]]=1,SUM(dane_medale[[#This Row],[Zloty]:[Brazowy]]),0)</f>
        <v>0</v>
      </c>
      <c r="O104">
        <f>SUM(dane_medale[[#This Row],[Zloty]:[Brazowy]])</f>
        <v>266</v>
      </c>
      <c r="P104">
        <f>SUM(dane_medale[[#This Row],[Zloty_1]:[Brazowy_3]])</f>
        <v>110</v>
      </c>
      <c r="Q104">
        <f>IF(dane_medale[[#This Row],[OL_letnie]]&gt;0,1,0)</f>
        <v>1</v>
      </c>
      <c r="R104">
        <f>IF(dane_medale[[#This Row],[OL_zimowe]]&gt;0,1,0)</f>
        <v>1</v>
      </c>
      <c r="S104">
        <f>IF(dane_medale[[#This Row],[Zloty]]+dane_medale[[#This Row],[Zloty_1]]&gt;SUM(dane_medale[[#This Row],[Srebrny]:[Brazowy]])+SUM(dane_medale[[#This Row],[Srebrny_2]:[Brazowy_3]]),1,0)</f>
        <v>0</v>
      </c>
      <c r="T104">
        <f>SUM(dane_medale[[#This Row],[laczne_punkty_letnie]:[laczne_punkty_zimowe]])</f>
        <v>376</v>
      </c>
      <c r="U10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0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05" spans="1:22" x14ac:dyDescent="0.25">
      <c r="A105" t="s">
        <v>128</v>
      </c>
      <c r="B105" t="s">
        <v>22</v>
      </c>
      <c r="C105">
        <v>27</v>
      </c>
      <c r="D105">
        <v>47</v>
      </c>
      <c r="E105">
        <v>73</v>
      </c>
      <c r="F105">
        <v>65</v>
      </c>
      <c r="G105">
        <v>22</v>
      </c>
      <c r="H105">
        <v>50</v>
      </c>
      <c r="I105">
        <v>40</v>
      </c>
      <c r="J105">
        <v>48</v>
      </c>
      <c r="K105">
        <f>IF(SUM(dane_medale[[#This Row],[Zloty_1]:[Brazowy_3]])=0,1,0)</f>
        <v>0</v>
      </c>
      <c r="L105">
        <f>IF(SUM(dane_medale[[#This Row],[Zloty]:[Brazowy]])&gt;0,1,0)</f>
        <v>1</v>
      </c>
      <c r="M105">
        <f>IF(AND(dane_medale[[#This Row],[jest dobry w lato]]=1,dane_medale[[#This Row],[jest slabe w zime]]=1,dane_medale[[#This Row],[OL_letnie]]&gt;0,dane_medale[[#This Row],[OL_zimowe]]&gt;0),1,0)</f>
        <v>0</v>
      </c>
      <c r="N105">
        <f>IF(dane_medale[[#This Row],[aha]]=1,SUM(dane_medale[[#This Row],[Zloty]:[Brazowy]]),0)</f>
        <v>0</v>
      </c>
      <c r="O105">
        <f>SUM(dane_medale[[#This Row],[Zloty]:[Brazowy]])</f>
        <v>185</v>
      </c>
      <c r="P105">
        <f>SUM(dane_medale[[#This Row],[Zloty_1]:[Brazowy_3]])</f>
        <v>138</v>
      </c>
      <c r="Q105">
        <f>IF(dane_medale[[#This Row],[OL_letnie]]&gt;0,1,0)</f>
        <v>1</v>
      </c>
      <c r="R105">
        <f>IF(dane_medale[[#This Row],[OL_zimowe]]&gt;0,1,0)</f>
        <v>1</v>
      </c>
      <c r="S105">
        <f>IF(dane_medale[[#This Row],[Zloty]]+dane_medale[[#This Row],[Zloty_1]]&gt;SUM(dane_medale[[#This Row],[Srebrny]:[Brazowy]])+SUM(dane_medale[[#This Row],[Srebrny_2]:[Brazowy_3]]),1,0)</f>
        <v>0</v>
      </c>
      <c r="T105">
        <f>SUM(dane_medale[[#This Row],[laczne_punkty_letnie]:[laczne_punkty_zimowe]])</f>
        <v>323</v>
      </c>
      <c r="U10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0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06" spans="1:22" x14ac:dyDescent="0.25">
      <c r="A106" t="s">
        <v>21</v>
      </c>
      <c r="B106" t="s">
        <v>22</v>
      </c>
      <c r="C106">
        <v>26</v>
      </c>
      <c r="D106">
        <v>18</v>
      </c>
      <c r="E106">
        <v>33</v>
      </c>
      <c r="F106">
        <v>35</v>
      </c>
      <c r="G106">
        <v>22</v>
      </c>
      <c r="H106">
        <v>59</v>
      </c>
      <c r="I106">
        <v>78</v>
      </c>
      <c r="J106">
        <v>81</v>
      </c>
      <c r="K106">
        <f>IF(SUM(dane_medale[[#This Row],[Zloty_1]:[Brazowy_3]])=0,1,0)</f>
        <v>0</v>
      </c>
      <c r="L106">
        <f>IF(SUM(dane_medale[[#This Row],[Zloty]:[Brazowy]])&gt;0,1,0)</f>
        <v>1</v>
      </c>
      <c r="M106">
        <f>IF(AND(dane_medale[[#This Row],[jest dobry w lato]]=1,dane_medale[[#This Row],[jest slabe w zime]]=1,dane_medale[[#This Row],[OL_letnie]]&gt;0,dane_medale[[#This Row],[OL_zimowe]]&gt;0),1,0)</f>
        <v>0</v>
      </c>
      <c r="N106">
        <f>IF(dane_medale[[#This Row],[aha]]=1,SUM(dane_medale[[#This Row],[Zloty]:[Brazowy]]),0)</f>
        <v>0</v>
      </c>
      <c r="O106">
        <f>SUM(dane_medale[[#This Row],[Zloty]:[Brazowy]])</f>
        <v>86</v>
      </c>
      <c r="P106">
        <f>SUM(dane_medale[[#This Row],[Zloty_1]:[Brazowy_3]])</f>
        <v>218</v>
      </c>
      <c r="Q106">
        <f>IF(dane_medale[[#This Row],[OL_letnie]]&gt;0,1,0)</f>
        <v>1</v>
      </c>
      <c r="R106">
        <f>IF(dane_medale[[#This Row],[OL_zimowe]]&gt;0,1,0)</f>
        <v>1</v>
      </c>
      <c r="S106">
        <f>IF(dane_medale[[#This Row],[Zloty]]+dane_medale[[#This Row],[Zloty_1]]&gt;SUM(dane_medale[[#This Row],[Srebrny]:[Brazowy]])+SUM(dane_medale[[#This Row],[Srebrny_2]:[Brazowy_3]]),1,0)</f>
        <v>0</v>
      </c>
      <c r="T106">
        <f>SUM(dane_medale[[#This Row],[laczne_punkty_letnie]:[laczne_punkty_zimowe]])</f>
        <v>304</v>
      </c>
      <c r="U10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0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1</v>
      </c>
    </row>
    <row r="107" spans="1:22" x14ac:dyDescent="0.25">
      <c r="A107" t="s">
        <v>116</v>
      </c>
      <c r="B107" t="s">
        <v>22</v>
      </c>
      <c r="C107">
        <v>20</v>
      </c>
      <c r="D107">
        <v>88</v>
      </c>
      <c r="E107">
        <v>94</v>
      </c>
      <c r="F107">
        <v>119</v>
      </c>
      <c r="G107">
        <v>20</v>
      </c>
      <c r="H107">
        <v>0</v>
      </c>
      <c r="I107">
        <v>0</v>
      </c>
      <c r="J107">
        <v>1</v>
      </c>
      <c r="K107">
        <f>IF(SUM(dane_medale[[#This Row],[Zloty_1]:[Brazowy_3]])=0,1,0)</f>
        <v>0</v>
      </c>
      <c r="L107">
        <f>IF(SUM(dane_medale[[#This Row],[Zloty]:[Brazowy]])&gt;0,1,0)</f>
        <v>1</v>
      </c>
      <c r="M107">
        <f>IF(AND(dane_medale[[#This Row],[jest dobry w lato]]=1,dane_medale[[#This Row],[jest slabe w zime]]=1,dane_medale[[#This Row],[OL_letnie]]&gt;0,dane_medale[[#This Row],[OL_zimowe]]&gt;0),1,0)</f>
        <v>0</v>
      </c>
      <c r="N107">
        <f>IF(dane_medale[[#This Row],[aha]]=1,SUM(dane_medale[[#This Row],[Zloty]:[Brazowy]]),0)</f>
        <v>0</v>
      </c>
      <c r="O107">
        <f>SUM(dane_medale[[#This Row],[Zloty]:[Brazowy]])</f>
        <v>301</v>
      </c>
      <c r="P107">
        <f>SUM(dane_medale[[#This Row],[Zloty_1]:[Brazowy_3]])</f>
        <v>1</v>
      </c>
      <c r="Q107">
        <f>IF(dane_medale[[#This Row],[OL_letnie]]&gt;0,1,0)</f>
        <v>1</v>
      </c>
      <c r="R107">
        <f>IF(dane_medale[[#This Row],[OL_zimowe]]&gt;0,1,0)</f>
        <v>1</v>
      </c>
      <c r="S107">
        <f>IF(dane_medale[[#This Row],[Zloty]]+dane_medale[[#This Row],[Zloty_1]]&gt;SUM(dane_medale[[#This Row],[Srebrny]:[Brazowy]])+SUM(dane_medale[[#This Row],[Srebrny_2]:[Brazowy_3]]),1,0)</f>
        <v>0</v>
      </c>
      <c r="T107">
        <f>SUM(dane_medale[[#This Row],[laczne_punkty_letnie]:[laczne_punkty_zimowe]])</f>
        <v>302</v>
      </c>
      <c r="U10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0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08" spans="1:22" x14ac:dyDescent="0.25">
      <c r="A108" t="s">
        <v>110</v>
      </c>
      <c r="B108" t="s">
        <v>22</v>
      </c>
      <c r="C108">
        <v>20</v>
      </c>
      <c r="D108">
        <v>64</v>
      </c>
      <c r="E108">
        <v>82</v>
      </c>
      <c r="F108">
        <v>125</v>
      </c>
      <c r="G108">
        <v>22</v>
      </c>
      <c r="H108">
        <v>6</v>
      </c>
      <c r="I108">
        <v>7</v>
      </c>
      <c r="J108">
        <v>7</v>
      </c>
      <c r="K108">
        <f>IF(SUM(dane_medale[[#This Row],[Zloty_1]:[Brazowy_3]])=0,1,0)</f>
        <v>0</v>
      </c>
      <c r="L108">
        <f>IF(SUM(dane_medale[[#This Row],[Zloty]:[Brazowy]])&gt;0,1,0)</f>
        <v>1</v>
      </c>
      <c r="M108">
        <f>IF(AND(dane_medale[[#This Row],[jest dobry w lato]]=1,dane_medale[[#This Row],[jest slabe w zime]]=1,dane_medale[[#This Row],[OL_letnie]]&gt;0,dane_medale[[#This Row],[OL_zimowe]]&gt;0),1,0)</f>
        <v>0</v>
      </c>
      <c r="N108">
        <f>IF(dane_medale[[#This Row],[aha]]=1,SUM(dane_medale[[#This Row],[Zloty]:[Brazowy]]),0)</f>
        <v>0</v>
      </c>
      <c r="O108">
        <f>SUM(dane_medale[[#This Row],[Zloty]:[Brazowy]])</f>
        <v>271</v>
      </c>
      <c r="P108">
        <f>SUM(dane_medale[[#This Row],[Zloty_1]:[Brazowy_3]])</f>
        <v>20</v>
      </c>
      <c r="Q108">
        <f>IF(dane_medale[[#This Row],[OL_letnie]]&gt;0,1,0)</f>
        <v>1</v>
      </c>
      <c r="R108">
        <f>IF(dane_medale[[#This Row],[OL_zimowe]]&gt;0,1,0)</f>
        <v>1</v>
      </c>
      <c r="S108">
        <f>IF(dane_medale[[#This Row],[Zloty]]+dane_medale[[#This Row],[Zloty_1]]&gt;SUM(dane_medale[[#This Row],[Srebrny]:[Brazowy]])+SUM(dane_medale[[#This Row],[Srebrny_2]:[Brazowy_3]]),1,0)</f>
        <v>0</v>
      </c>
      <c r="T108">
        <f>SUM(dane_medale[[#This Row],[laczne_punkty_letnie]:[laczne_punkty_zimowe]])</f>
        <v>291</v>
      </c>
      <c r="U10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0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09" spans="1:22" x14ac:dyDescent="0.25">
      <c r="A109" t="s">
        <v>99</v>
      </c>
      <c r="B109" t="s">
        <v>22</v>
      </c>
      <c r="C109">
        <v>5</v>
      </c>
      <c r="D109">
        <v>56</v>
      </c>
      <c r="E109">
        <v>67</v>
      </c>
      <c r="F109">
        <v>81</v>
      </c>
      <c r="G109">
        <v>7</v>
      </c>
      <c r="H109">
        <v>11</v>
      </c>
      <c r="I109">
        <v>15</v>
      </c>
      <c r="J109">
        <v>13</v>
      </c>
      <c r="K109">
        <f>IF(SUM(dane_medale[[#This Row],[Zloty_1]:[Brazowy_3]])=0,1,0)</f>
        <v>0</v>
      </c>
      <c r="L109">
        <f>IF(SUM(dane_medale[[#This Row],[Zloty]:[Brazowy]])&gt;0,1,0)</f>
        <v>1</v>
      </c>
      <c r="M109">
        <f>IF(AND(dane_medale[[#This Row],[jest dobry w lato]]=1,dane_medale[[#This Row],[jest slabe w zime]]=1,dane_medale[[#This Row],[OL_letnie]]&gt;0,dane_medale[[#This Row],[OL_zimowe]]&gt;0),1,0)</f>
        <v>0</v>
      </c>
      <c r="N109">
        <f>IF(dane_medale[[#This Row],[aha]]=1,SUM(dane_medale[[#This Row],[Zloty]:[Brazowy]]),0)</f>
        <v>0</v>
      </c>
      <c r="O109">
        <f>SUM(dane_medale[[#This Row],[Zloty]:[Brazowy]])</f>
        <v>204</v>
      </c>
      <c r="P109">
        <f>SUM(dane_medale[[#This Row],[Zloty_1]:[Brazowy_3]])</f>
        <v>39</v>
      </c>
      <c r="Q109">
        <f>IF(dane_medale[[#This Row],[OL_letnie]]&gt;0,1,0)</f>
        <v>1</v>
      </c>
      <c r="R109">
        <f>IF(dane_medale[[#This Row],[OL_zimowe]]&gt;0,1,0)</f>
        <v>1</v>
      </c>
      <c r="S109">
        <f>IF(dane_medale[[#This Row],[Zloty]]+dane_medale[[#This Row],[Zloty_1]]&gt;SUM(dane_medale[[#This Row],[Srebrny]:[Brazowy]])+SUM(dane_medale[[#This Row],[Srebrny_2]:[Brazowy_3]]),1,0)</f>
        <v>0</v>
      </c>
      <c r="T109">
        <f>SUM(dane_medale[[#This Row],[laczne_punkty_letnie]:[laczne_punkty_zimowe]])</f>
        <v>243</v>
      </c>
      <c r="U10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0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0" spans="1:22" x14ac:dyDescent="0.25">
      <c r="A110" t="s">
        <v>33</v>
      </c>
      <c r="B110" t="s">
        <v>22</v>
      </c>
      <c r="C110">
        <v>19</v>
      </c>
      <c r="D110">
        <v>51</v>
      </c>
      <c r="E110">
        <v>85</v>
      </c>
      <c r="F110">
        <v>78</v>
      </c>
      <c r="G110">
        <v>19</v>
      </c>
      <c r="H110">
        <v>1</v>
      </c>
      <c r="I110">
        <v>2</v>
      </c>
      <c r="J110">
        <v>3</v>
      </c>
      <c r="K110">
        <f>IF(SUM(dane_medale[[#This Row],[Zloty_1]:[Brazowy_3]])=0,1,0)</f>
        <v>0</v>
      </c>
      <c r="L110">
        <f>IF(SUM(dane_medale[[#This Row],[Zloty]:[Brazowy]])&gt;0,1,0)</f>
        <v>1</v>
      </c>
      <c r="M110">
        <f>IF(AND(dane_medale[[#This Row],[jest dobry w lato]]=1,dane_medale[[#This Row],[jest slabe w zime]]=1,dane_medale[[#This Row],[OL_letnie]]&gt;0,dane_medale[[#This Row],[OL_zimowe]]&gt;0),1,0)</f>
        <v>0</v>
      </c>
      <c r="N110">
        <f>IF(dane_medale[[#This Row],[aha]]=1,SUM(dane_medale[[#This Row],[Zloty]:[Brazowy]]),0)</f>
        <v>0</v>
      </c>
      <c r="O110">
        <f>SUM(dane_medale[[#This Row],[Zloty]:[Brazowy]])</f>
        <v>214</v>
      </c>
      <c r="P110">
        <f>SUM(dane_medale[[#This Row],[Zloty_1]:[Brazowy_3]])</f>
        <v>6</v>
      </c>
      <c r="Q110">
        <f>IF(dane_medale[[#This Row],[OL_letnie]]&gt;0,1,0)</f>
        <v>1</v>
      </c>
      <c r="R110">
        <f>IF(dane_medale[[#This Row],[OL_zimowe]]&gt;0,1,0)</f>
        <v>1</v>
      </c>
      <c r="S110">
        <f>IF(dane_medale[[#This Row],[Zloty]]+dane_medale[[#This Row],[Zloty_1]]&gt;SUM(dane_medale[[#This Row],[Srebrny]:[Brazowy]])+SUM(dane_medale[[#This Row],[Srebrny_2]:[Brazowy_3]]),1,0)</f>
        <v>0</v>
      </c>
      <c r="T110">
        <f>SUM(dane_medale[[#This Row],[laczne_punkty_letnie]:[laczne_punkty_zimowe]])</f>
        <v>220</v>
      </c>
      <c r="U11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1" spans="1:22" x14ac:dyDescent="0.25">
      <c r="A111" t="s">
        <v>42</v>
      </c>
      <c r="B111" t="s">
        <v>22</v>
      </c>
      <c r="C111">
        <v>26</v>
      </c>
      <c r="D111">
        <v>43</v>
      </c>
      <c r="E111">
        <v>68</v>
      </c>
      <c r="F111">
        <v>68</v>
      </c>
      <c r="G111">
        <v>13</v>
      </c>
      <c r="H111">
        <v>0</v>
      </c>
      <c r="I111">
        <v>1</v>
      </c>
      <c r="J111">
        <v>0</v>
      </c>
      <c r="K111">
        <f>IF(SUM(dane_medale[[#This Row],[Zloty_1]:[Brazowy_3]])=0,1,0)</f>
        <v>0</v>
      </c>
      <c r="L111">
        <f>IF(SUM(dane_medale[[#This Row],[Zloty]:[Brazowy]])&gt;0,1,0)</f>
        <v>1</v>
      </c>
      <c r="M111">
        <f>IF(AND(dane_medale[[#This Row],[jest dobry w lato]]=1,dane_medale[[#This Row],[jest slabe w zime]]=1,dane_medale[[#This Row],[OL_letnie]]&gt;0,dane_medale[[#This Row],[OL_zimowe]]&gt;0),1,0)</f>
        <v>0</v>
      </c>
      <c r="N111">
        <f>IF(dane_medale[[#This Row],[aha]]=1,SUM(dane_medale[[#This Row],[Zloty]:[Brazowy]]),0)</f>
        <v>0</v>
      </c>
      <c r="O111">
        <f>SUM(dane_medale[[#This Row],[Zloty]:[Brazowy]])</f>
        <v>179</v>
      </c>
      <c r="P111">
        <f>SUM(dane_medale[[#This Row],[Zloty_1]:[Brazowy_3]])</f>
        <v>1</v>
      </c>
      <c r="Q111">
        <f>IF(dane_medale[[#This Row],[OL_letnie]]&gt;0,1,0)</f>
        <v>1</v>
      </c>
      <c r="R111">
        <f>IF(dane_medale[[#This Row],[OL_zimowe]]&gt;0,1,0)</f>
        <v>1</v>
      </c>
      <c r="S111">
        <f>IF(dane_medale[[#This Row],[Zloty]]+dane_medale[[#This Row],[Zloty_1]]&gt;SUM(dane_medale[[#This Row],[Srebrny]:[Brazowy]])+SUM(dane_medale[[#This Row],[Srebrny_2]:[Brazowy_3]]),1,0)</f>
        <v>0</v>
      </c>
      <c r="T111">
        <f>SUM(dane_medale[[#This Row],[laczne_punkty_letnie]:[laczne_punkty_zimowe]])</f>
        <v>180</v>
      </c>
      <c r="U11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2" spans="1:22" x14ac:dyDescent="0.25">
      <c r="A112" t="s">
        <v>40</v>
      </c>
      <c r="B112" t="s">
        <v>22</v>
      </c>
      <c r="C112">
        <v>16</v>
      </c>
      <c r="D112">
        <v>49</v>
      </c>
      <c r="E112">
        <v>49</v>
      </c>
      <c r="F112">
        <v>45</v>
      </c>
      <c r="G112">
        <v>16</v>
      </c>
      <c r="H112">
        <v>2</v>
      </c>
      <c r="I112">
        <v>8</v>
      </c>
      <c r="J112">
        <v>15</v>
      </c>
      <c r="K112">
        <f>IF(SUM(dane_medale[[#This Row],[Zloty_1]:[Brazowy_3]])=0,1,0)</f>
        <v>0</v>
      </c>
      <c r="L112">
        <f>IF(SUM(dane_medale[[#This Row],[Zloty]:[Brazowy]])&gt;0,1,0)</f>
        <v>1</v>
      </c>
      <c r="M112">
        <f>IF(AND(dane_medale[[#This Row],[jest dobry w lato]]=1,dane_medale[[#This Row],[jest slabe w zime]]=1,dane_medale[[#This Row],[OL_letnie]]&gt;0,dane_medale[[#This Row],[OL_zimowe]]&gt;0),1,0)</f>
        <v>0</v>
      </c>
      <c r="N112">
        <f>IF(dane_medale[[#This Row],[aha]]=1,SUM(dane_medale[[#This Row],[Zloty]:[Brazowy]]),0)</f>
        <v>0</v>
      </c>
      <c r="O112">
        <f>SUM(dane_medale[[#This Row],[Zloty]:[Brazowy]])</f>
        <v>143</v>
      </c>
      <c r="P112">
        <f>SUM(dane_medale[[#This Row],[Zloty_1]:[Brazowy_3]])</f>
        <v>25</v>
      </c>
      <c r="Q112">
        <f>IF(dane_medale[[#This Row],[OL_letnie]]&gt;0,1,0)</f>
        <v>1</v>
      </c>
      <c r="R112">
        <f>IF(dane_medale[[#This Row],[OL_zimowe]]&gt;0,1,0)</f>
        <v>1</v>
      </c>
      <c r="S112">
        <f>IF(dane_medale[[#This Row],[Zloty]]+dane_medale[[#This Row],[Zloty_1]]&gt;SUM(dane_medale[[#This Row],[Srebrny]:[Brazowy]])+SUM(dane_medale[[#This Row],[Srebrny_2]:[Brazowy_3]]),1,0)</f>
        <v>0</v>
      </c>
      <c r="T112">
        <f>SUM(dane_medale[[#This Row],[laczne_punkty_letnie]:[laczne_punkty_zimowe]])</f>
        <v>168</v>
      </c>
      <c r="U11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3" spans="1:22" x14ac:dyDescent="0.25">
      <c r="A113" t="s">
        <v>28</v>
      </c>
      <c r="B113" t="s">
        <v>22</v>
      </c>
      <c r="C113">
        <v>25</v>
      </c>
      <c r="D113">
        <v>37</v>
      </c>
      <c r="E113">
        <v>52</v>
      </c>
      <c r="F113">
        <v>53</v>
      </c>
      <c r="G113">
        <v>20</v>
      </c>
      <c r="H113">
        <v>1</v>
      </c>
      <c r="I113">
        <v>1</v>
      </c>
      <c r="J113">
        <v>3</v>
      </c>
      <c r="K113">
        <f>IF(SUM(dane_medale[[#This Row],[Zloty_1]:[Brazowy_3]])=0,1,0)</f>
        <v>0</v>
      </c>
      <c r="L113">
        <f>IF(SUM(dane_medale[[#This Row],[Zloty]:[Brazowy]])&gt;0,1,0)</f>
        <v>1</v>
      </c>
      <c r="M113">
        <f>IF(AND(dane_medale[[#This Row],[jest dobry w lato]]=1,dane_medale[[#This Row],[jest slabe w zime]]=1,dane_medale[[#This Row],[OL_letnie]]&gt;0,dane_medale[[#This Row],[OL_zimowe]]&gt;0),1,0)</f>
        <v>0</v>
      </c>
      <c r="N113">
        <f>IF(dane_medale[[#This Row],[aha]]=1,SUM(dane_medale[[#This Row],[Zloty]:[Brazowy]]),0)</f>
        <v>0</v>
      </c>
      <c r="O113">
        <f>SUM(dane_medale[[#This Row],[Zloty]:[Brazowy]])</f>
        <v>142</v>
      </c>
      <c r="P113">
        <f>SUM(dane_medale[[#This Row],[Zloty_1]:[Brazowy_3]])</f>
        <v>5</v>
      </c>
      <c r="Q113">
        <f>IF(dane_medale[[#This Row],[OL_letnie]]&gt;0,1,0)</f>
        <v>1</v>
      </c>
      <c r="R113">
        <f>IF(dane_medale[[#This Row],[OL_zimowe]]&gt;0,1,0)</f>
        <v>1</v>
      </c>
      <c r="S113">
        <f>IF(dane_medale[[#This Row],[Zloty]]+dane_medale[[#This Row],[Zloty_1]]&gt;SUM(dane_medale[[#This Row],[Srebrny]:[Brazowy]])+SUM(dane_medale[[#This Row],[Srebrny_2]:[Brazowy_3]]),1,0)</f>
        <v>0</v>
      </c>
      <c r="T113">
        <f>SUM(dane_medale[[#This Row],[laczne_punkty_letnie]:[laczne_punkty_zimowe]])</f>
        <v>147</v>
      </c>
      <c r="U11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4" spans="1:22" x14ac:dyDescent="0.25">
      <c r="A114" t="s">
        <v>100</v>
      </c>
      <c r="B114" t="s">
        <v>22</v>
      </c>
      <c r="C114">
        <v>3</v>
      </c>
      <c r="D114">
        <v>28</v>
      </c>
      <c r="E114">
        <v>54</v>
      </c>
      <c r="F114">
        <v>36</v>
      </c>
      <c r="G114">
        <v>3</v>
      </c>
      <c r="H114">
        <v>8</v>
      </c>
      <c r="I114">
        <v>6</v>
      </c>
      <c r="J114">
        <v>5</v>
      </c>
      <c r="K114">
        <f>IF(SUM(dane_medale[[#This Row],[Zloty_1]:[Brazowy_3]])=0,1,0)</f>
        <v>0</v>
      </c>
      <c r="L114">
        <f>IF(SUM(dane_medale[[#This Row],[Zloty]:[Brazowy]])&gt;0,1,0)</f>
        <v>1</v>
      </c>
      <c r="M114">
        <f>IF(AND(dane_medale[[#This Row],[jest dobry w lato]]=1,dane_medale[[#This Row],[jest slabe w zime]]=1,dane_medale[[#This Row],[OL_letnie]]&gt;0,dane_medale[[#This Row],[OL_zimowe]]&gt;0),1,0)</f>
        <v>0</v>
      </c>
      <c r="N114">
        <f>IF(dane_medale[[#This Row],[aha]]=1,SUM(dane_medale[[#This Row],[Zloty]:[Brazowy]]),0)</f>
        <v>0</v>
      </c>
      <c r="O114">
        <f>SUM(dane_medale[[#This Row],[Zloty]:[Brazowy]])</f>
        <v>118</v>
      </c>
      <c r="P114">
        <f>SUM(dane_medale[[#This Row],[Zloty_1]:[Brazowy_3]])</f>
        <v>19</v>
      </c>
      <c r="Q114">
        <f>IF(dane_medale[[#This Row],[OL_letnie]]&gt;0,1,0)</f>
        <v>1</v>
      </c>
      <c r="R114">
        <f>IF(dane_medale[[#This Row],[OL_zimowe]]&gt;0,1,0)</f>
        <v>1</v>
      </c>
      <c r="S114">
        <f>IF(dane_medale[[#This Row],[Zloty]]+dane_medale[[#This Row],[Zloty_1]]&gt;SUM(dane_medale[[#This Row],[Srebrny]:[Brazowy]])+SUM(dane_medale[[#This Row],[Srebrny_2]:[Brazowy_3]]),1,0)</f>
        <v>0</v>
      </c>
      <c r="T114">
        <f>SUM(dane_medale[[#This Row],[laczne_punkty_letnie]:[laczne_punkty_zimowe]])</f>
        <v>137</v>
      </c>
      <c r="U11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5" spans="1:22" x14ac:dyDescent="0.25">
      <c r="A115" t="s">
        <v>147</v>
      </c>
      <c r="B115" t="s">
        <v>22</v>
      </c>
      <c r="C115">
        <v>1</v>
      </c>
      <c r="D115">
        <v>45</v>
      </c>
      <c r="E115">
        <v>38</v>
      </c>
      <c r="F115">
        <v>29</v>
      </c>
      <c r="G115">
        <v>1</v>
      </c>
      <c r="H115">
        <v>9</v>
      </c>
      <c r="I115">
        <v>6</v>
      </c>
      <c r="J115">
        <v>8</v>
      </c>
      <c r="K115">
        <f>IF(SUM(dane_medale[[#This Row],[Zloty_1]:[Brazowy_3]])=0,1,0)</f>
        <v>0</v>
      </c>
      <c r="L115">
        <f>IF(SUM(dane_medale[[#This Row],[Zloty]:[Brazowy]])&gt;0,1,0)</f>
        <v>1</v>
      </c>
      <c r="M115">
        <f>IF(AND(dane_medale[[#This Row],[jest dobry w lato]]=1,dane_medale[[#This Row],[jest slabe w zime]]=1,dane_medale[[#This Row],[OL_letnie]]&gt;0,dane_medale[[#This Row],[OL_zimowe]]&gt;0),1,0)</f>
        <v>0</v>
      </c>
      <c r="N115">
        <f>IF(dane_medale[[#This Row],[aha]]=1,SUM(dane_medale[[#This Row],[Zloty]:[Brazowy]]),0)</f>
        <v>0</v>
      </c>
      <c r="O115">
        <f>SUM(dane_medale[[#This Row],[Zloty]:[Brazowy]])</f>
        <v>112</v>
      </c>
      <c r="P115">
        <f>SUM(dane_medale[[#This Row],[Zloty_1]:[Brazowy_3]])</f>
        <v>23</v>
      </c>
      <c r="Q115">
        <f>IF(dane_medale[[#This Row],[OL_letnie]]&gt;0,1,0)</f>
        <v>1</v>
      </c>
      <c r="R115">
        <f>IF(dane_medale[[#This Row],[OL_zimowe]]&gt;0,1,0)</f>
        <v>1</v>
      </c>
      <c r="S115">
        <f>IF(dane_medale[[#This Row],[Zloty]]+dane_medale[[#This Row],[Zloty_1]]&gt;SUM(dane_medale[[#This Row],[Srebrny]:[Brazowy]])+SUM(dane_medale[[#This Row],[Srebrny_2]:[Brazowy_3]]),1,0)</f>
        <v>0</v>
      </c>
      <c r="T115">
        <f>SUM(dane_medale[[#This Row],[laczne_punkty_letnie]:[laczne_punkty_zimowe]])</f>
        <v>135</v>
      </c>
      <c r="U11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6" spans="1:22" x14ac:dyDescent="0.25">
      <c r="A116" t="s">
        <v>59</v>
      </c>
      <c r="B116" t="s">
        <v>22</v>
      </c>
      <c r="C116">
        <v>22</v>
      </c>
      <c r="D116">
        <v>37</v>
      </c>
      <c r="E116">
        <v>59</v>
      </c>
      <c r="F116">
        <v>35</v>
      </c>
      <c r="G116">
        <v>19</v>
      </c>
      <c r="H116">
        <v>1</v>
      </c>
      <c r="I116">
        <v>0</v>
      </c>
      <c r="J116">
        <v>1</v>
      </c>
      <c r="K116">
        <f>IF(SUM(dane_medale[[#This Row],[Zloty_1]:[Brazowy_3]])=0,1,0)</f>
        <v>0</v>
      </c>
      <c r="L116">
        <f>IF(SUM(dane_medale[[#This Row],[Zloty]:[Brazowy]])&gt;0,1,0)</f>
        <v>1</v>
      </c>
      <c r="M116">
        <f>IF(AND(dane_medale[[#This Row],[jest dobry w lato]]=1,dane_medale[[#This Row],[jest slabe w zime]]=1,dane_medale[[#This Row],[OL_letnie]]&gt;0,dane_medale[[#This Row],[OL_zimowe]]&gt;0),1,0)</f>
        <v>0</v>
      </c>
      <c r="N116">
        <f>IF(dane_medale[[#This Row],[aha]]=1,SUM(dane_medale[[#This Row],[Zloty]:[Brazowy]]),0)</f>
        <v>0</v>
      </c>
      <c r="O116">
        <f>SUM(dane_medale[[#This Row],[Zloty]:[Brazowy]])</f>
        <v>131</v>
      </c>
      <c r="P116">
        <f>SUM(dane_medale[[#This Row],[Zloty_1]:[Brazowy_3]])</f>
        <v>2</v>
      </c>
      <c r="Q116">
        <f>IF(dane_medale[[#This Row],[OL_letnie]]&gt;0,1,0)</f>
        <v>1</v>
      </c>
      <c r="R116">
        <f>IF(dane_medale[[#This Row],[OL_zimowe]]&gt;0,1,0)</f>
        <v>1</v>
      </c>
      <c r="S116">
        <f>IF(dane_medale[[#This Row],[Zloty]]+dane_medale[[#This Row],[Zloty_1]]&gt;SUM(dane_medale[[#This Row],[Srebrny]:[Brazowy]])+SUM(dane_medale[[#This Row],[Srebrny_2]:[Brazowy_3]]),1,0)</f>
        <v>0</v>
      </c>
      <c r="T116">
        <f>SUM(dane_medale[[#This Row],[laczne_punkty_letnie]:[laczne_punkty_zimowe]])</f>
        <v>133</v>
      </c>
      <c r="U11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7" spans="1:22" x14ac:dyDescent="0.25">
      <c r="A117" t="s">
        <v>139</v>
      </c>
      <c r="B117" t="s">
        <v>22</v>
      </c>
      <c r="C117">
        <v>5</v>
      </c>
      <c r="D117">
        <v>33</v>
      </c>
      <c r="E117">
        <v>27</v>
      </c>
      <c r="F117">
        <v>55</v>
      </c>
      <c r="G117">
        <v>6</v>
      </c>
      <c r="H117">
        <v>2</v>
      </c>
      <c r="I117">
        <v>1</v>
      </c>
      <c r="J117">
        <v>4</v>
      </c>
      <c r="K117">
        <f>IF(SUM(dane_medale[[#This Row],[Zloty_1]:[Brazowy_3]])=0,1,0)</f>
        <v>0</v>
      </c>
      <c r="L117">
        <f>IF(SUM(dane_medale[[#This Row],[Zloty]:[Brazowy]])&gt;0,1,0)</f>
        <v>1</v>
      </c>
      <c r="M117">
        <f>IF(AND(dane_medale[[#This Row],[jest dobry w lato]]=1,dane_medale[[#This Row],[jest slabe w zime]]=1,dane_medale[[#This Row],[OL_letnie]]&gt;0,dane_medale[[#This Row],[OL_zimowe]]&gt;0),1,0)</f>
        <v>0</v>
      </c>
      <c r="N117">
        <f>IF(dane_medale[[#This Row],[aha]]=1,SUM(dane_medale[[#This Row],[Zloty]:[Brazowy]]),0)</f>
        <v>0</v>
      </c>
      <c r="O117">
        <f>SUM(dane_medale[[#This Row],[Zloty]:[Brazowy]])</f>
        <v>115</v>
      </c>
      <c r="P117">
        <f>SUM(dane_medale[[#This Row],[Zloty_1]:[Brazowy_3]])</f>
        <v>7</v>
      </c>
      <c r="Q117">
        <f>IF(dane_medale[[#This Row],[OL_letnie]]&gt;0,1,0)</f>
        <v>1</v>
      </c>
      <c r="R117">
        <f>IF(dane_medale[[#This Row],[OL_zimowe]]&gt;0,1,0)</f>
        <v>1</v>
      </c>
      <c r="S117">
        <f>IF(dane_medale[[#This Row],[Zloty]]+dane_medale[[#This Row],[Zloty_1]]&gt;SUM(dane_medale[[#This Row],[Srebrny]:[Brazowy]])+SUM(dane_medale[[#This Row],[Srebrny_2]:[Brazowy_3]]),1,0)</f>
        <v>0</v>
      </c>
      <c r="T117">
        <f>SUM(dane_medale[[#This Row],[laczne_punkty_letnie]:[laczne_punkty_zimowe]])</f>
        <v>122</v>
      </c>
      <c r="U11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8" spans="1:22" x14ac:dyDescent="0.25">
      <c r="A118" t="s">
        <v>55</v>
      </c>
      <c r="B118" t="s">
        <v>22</v>
      </c>
      <c r="C118">
        <v>27</v>
      </c>
      <c r="D118">
        <v>30</v>
      </c>
      <c r="E118">
        <v>42</v>
      </c>
      <c r="F118">
        <v>38</v>
      </c>
      <c r="G118">
        <v>18</v>
      </c>
      <c r="H118">
        <v>0</v>
      </c>
      <c r="I118">
        <v>0</v>
      </c>
      <c r="J118">
        <v>0</v>
      </c>
      <c r="K118">
        <f>IF(SUM(dane_medale[[#This Row],[Zloty_1]:[Brazowy_3]])=0,1,0)</f>
        <v>1</v>
      </c>
      <c r="L118">
        <f>IF(SUM(dane_medale[[#This Row],[Zloty]:[Brazowy]])&gt;0,1,0)</f>
        <v>1</v>
      </c>
      <c r="M118">
        <f>IF(AND(dane_medale[[#This Row],[jest dobry w lato]]=1,dane_medale[[#This Row],[jest slabe w zime]]=1,dane_medale[[#This Row],[OL_letnie]]&gt;0,dane_medale[[#This Row],[OL_zimowe]]&gt;0),1,0)</f>
        <v>1</v>
      </c>
      <c r="N118">
        <f>IF(dane_medale[[#This Row],[aha]]=1,SUM(dane_medale[[#This Row],[Zloty]:[Brazowy]]),0)</f>
        <v>110</v>
      </c>
      <c r="O118">
        <f>SUM(dane_medale[[#This Row],[Zloty]:[Brazowy]])</f>
        <v>110</v>
      </c>
      <c r="P118">
        <f>SUM(dane_medale[[#This Row],[Zloty_1]:[Brazowy_3]])</f>
        <v>0</v>
      </c>
      <c r="Q118">
        <f>IF(dane_medale[[#This Row],[OL_letnie]]&gt;0,1,0)</f>
        <v>1</v>
      </c>
      <c r="R118">
        <f>IF(dane_medale[[#This Row],[OL_zimowe]]&gt;0,1,0)</f>
        <v>1</v>
      </c>
      <c r="S118">
        <f>IF(dane_medale[[#This Row],[Zloty]]+dane_medale[[#This Row],[Zloty_1]]&gt;SUM(dane_medale[[#This Row],[Srebrny]:[Brazowy]])+SUM(dane_medale[[#This Row],[Srebrny_2]:[Brazowy_3]]),1,0)</f>
        <v>0</v>
      </c>
      <c r="T118">
        <f>SUM(dane_medale[[#This Row],[laczne_punkty_letnie]:[laczne_punkty_zimowe]])</f>
        <v>110</v>
      </c>
      <c r="U11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19" spans="1:22" x14ac:dyDescent="0.25">
      <c r="A119" t="s">
        <v>71</v>
      </c>
      <c r="B119" t="s">
        <v>22</v>
      </c>
      <c r="C119">
        <v>18</v>
      </c>
      <c r="D119">
        <v>28</v>
      </c>
      <c r="E119">
        <v>31</v>
      </c>
      <c r="F119">
        <v>31</v>
      </c>
      <c r="G119">
        <v>16</v>
      </c>
      <c r="H119">
        <v>0</v>
      </c>
      <c r="I119">
        <v>3</v>
      </c>
      <c r="J119">
        <v>1</v>
      </c>
      <c r="K119">
        <f>IF(SUM(dane_medale[[#This Row],[Zloty_1]:[Brazowy_3]])=0,1,0)</f>
        <v>0</v>
      </c>
      <c r="L119">
        <f>IF(SUM(dane_medale[[#This Row],[Zloty]:[Brazowy]])&gt;0,1,0)</f>
        <v>1</v>
      </c>
      <c r="M119">
        <f>IF(AND(dane_medale[[#This Row],[jest dobry w lato]]=1,dane_medale[[#This Row],[jest slabe w zime]]=1,dane_medale[[#This Row],[OL_letnie]]&gt;0,dane_medale[[#This Row],[OL_zimowe]]&gt;0),1,0)</f>
        <v>0</v>
      </c>
      <c r="N119">
        <f>IF(dane_medale[[#This Row],[aha]]=1,SUM(dane_medale[[#This Row],[Zloty]:[Brazowy]]),0)</f>
        <v>0</v>
      </c>
      <c r="O119">
        <f>SUM(dane_medale[[#This Row],[Zloty]:[Brazowy]])</f>
        <v>90</v>
      </c>
      <c r="P119">
        <f>SUM(dane_medale[[#This Row],[Zloty_1]:[Brazowy_3]])</f>
        <v>4</v>
      </c>
      <c r="Q119">
        <f>IF(dane_medale[[#This Row],[OL_letnie]]&gt;0,1,0)</f>
        <v>1</v>
      </c>
      <c r="R119">
        <f>IF(dane_medale[[#This Row],[OL_zimowe]]&gt;0,1,0)</f>
        <v>1</v>
      </c>
      <c r="S119">
        <f>IF(dane_medale[[#This Row],[Zloty]]+dane_medale[[#This Row],[Zloty_1]]&gt;SUM(dane_medale[[#This Row],[Srebrny]:[Brazowy]])+SUM(dane_medale[[#This Row],[Srebrny_2]:[Brazowy_3]]),1,0)</f>
        <v>0</v>
      </c>
      <c r="T119">
        <f>SUM(dane_medale[[#This Row],[laczne_punkty_letnie]:[laczne_punkty_zimowe]])</f>
        <v>94</v>
      </c>
      <c r="U11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1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0" spans="1:22" x14ac:dyDescent="0.25">
      <c r="A120" t="s">
        <v>30</v>
      </c>
      <c r="B120" t="s">
        <v>22</v>
      </c>
      <c r="C120">
        <v>5</v>
      </c>
      <c r="D120">
        <v>12</v>
      </c>
      <c r="E120">
        <v>24</v>
      </c>
      <c r="F120">
        <v>40</v>
      </c>
      <c r="G120">
        <v>6</v>
      </c>
      <c r="H120">
        <v>6</v>
      </c>
      <c r="I120">
        <v>4</v>
      </c>
      <c r="J120">
        <v>5</v>
      </c>
      <c r="K120">
        <f>IF(SUM(dane_medale[[#This Row],[Zloty_1]:[Brazowy_3]])=0,1,0)</f>
        <v>0</v>
      </c>
      <c r="L120">
        <f>IF(SUM(dane_medale[[#This Row],[Zloty]:[Brazowy]])&gt;0,1,0)</f>
        <v>1</v>
      </c>
      <c r="M120">
        <f>IF(AND(dane_medale[[#This Row],[jest dobry w lato]]=1,dane_medale[[#This Row],[jest slabe w zime]]=1,dane_medale[[#This Row],[OL_letnie]]&gt;0,dane_medale[[#This Row],[OL_zimowe]]&gt;0),1,0)</f>
        <v>0</v>
      </c>
      <c r="N120">
        <f>IF(dane_medale[[#This Row],[aha]]=1,SUM(dane_medale[[#This Row],[Zloty]:[Brazowy]]),0)</f>
        <v>0</v>
      </c>
      <c r="O120">
        <f>SUM(dane_medale[[#This Row],[Zloty]:[Brazowy]])</f>
        <v>76</v>
      </c>
      <c r="P120">
        <f>SUM(dane_medale[[#This Row],[Zloty_1]:[Brazowy_3]])</f>
        <v>15</v>
      </c>
      <c r="Q120">
        <f>IF(dane_medale[[#This Row],[OL_letnie]]&gt;0,1,0)</f>
        <v>1</v>
      </c>
      <c r="R120">
        <f>IF(dane_medale[[#This Row],[OL_zimowe]]&gt;0,1,0)</f>
        <v>1</v>
      </c>
      <c r="S120">
        <f>IF(dane_medale[[#This Row],[Zloty]]+dane_medale[[#This Row],[Zloty_1]]&gt;SUM(dane_medale[[#This Row],[Srebrny]:[Brazowy]])+SUM(dane_medale[[#This Row],[Srebrny_2]:[Brazowy_3]]),1,0)</f>
        <v>0</v>
      </c>
      <c r="T120">
        <f>SUM(dane_medale[[#This Row],[laczne_punkty_letnie]:[laczne_punkty_zimowe]])</f>
        <v>91</v>
      </c>
      <c r="U12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2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1" spans="1:22" x14ac:dyDescent="0.25">
      <c r="A121" t="s">
        <v>41</v>
      </c>
      <c r="B121" t="s">
        <v>22</v>
      </c>
      <c r="C121">
        <v>5</v>
      </c>
      <c r="D121">
        <v>14</v>
      </c>
      <c r="E121">
        <v>15</v>
      </c>
      <c r="F121">
        <v>15</v>
      </c>
      <c r="G121">
        <v>6</v>
      </c>
      <c r="H121">
        <v>7</v>
      </c>
      <c r="I121">
        <v>9</v>
      </c>
      <c r="J121">
        <v>8</v>
      </c>
      <c r="K121">
        <f>IF(SUM(dane_medale[[#This Row],[Zloty_1]:[Brazowy_3]])=0,1,0)</f>
        <v>0</v>
      </c>
      <c r="L121">
        <f>IF(SUM(dane_medale[[#This Row],[Zloty]:[Brazowy]])&gt;0,1,0)</f>
        <v>1</v>
      </c>
      <c r="M121">
        <f>IF(AND(dane_medale[[#This Row],[jest dobry w lato]]=1,dane_medale[[#This Row],[jest slabe w zime]]=1,dane_medale[[#This Row],[OL_letnie]]&gt;0,dane_medale[[#This Row],[OL_zimowe]]&gt;0),1,0)</f>
        <v>0</v>
      </c>
      <c r="N121">
        <f>IF(dane_medale[[#This Row],[aha]]=1,SUM(dane_medale[[#This Row],[Zloty]:[Brazowy]]),0)</f>
        <v>0</v>
      </c>
      <c r="O121">
        <f>SUM(dane_medale[[#This Row],[Zloty]:[Brazowy]])</f>
        <v>44</v>
      </c>
      <c r="P121">
        <f>SUM(dane_medale[[#This Row],[Zloty_1]:[Brazowy_3]])</f>
        <v>24</v>
      </c>
      <c r="Q121">
        <f>IF(dane_medale[[#This Row],[OL_letnie]]&gt;0,1,0)</f>
        <v>1</v>
      </c>
      <c r="R121">
        <f>IF(dane_medale[[#This Row],[OL_zimowe]]&gt;0,1,0)</f>
        <v>1</v>
      </c>
      <c r="S121">
        <f>IF(dane_medale[[#This Row],[Zloty]]+dane_medale[[#This Row],[Zloty_1]]&gt;SUM(dane_medale[[#This Row],[Srebrny]:[Brazowy]])+SUM(dane_medale[[#This Row],[Srebrny_2]:[Brazowy_3]]),1,0)</f>
        <v>0</v>
      </c>
      <c r="T121">
        <f>SUM(dane_medale[[#This Row],[laczne_punkty_letnie]:[laczne_punkty_zimowe]])</f>
        <v>68</v>
      </c>
      <c r="U12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2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2" spans="1:22" x14ac:dyDescent="0.25">
      <c r="A122" t="s">
        <v>48</v>
      </c>
      <c r="B122" t="s">
        <v>22</v>
      </c>
      <c r="C122">
        <v>11</v>
      </c>
      <c r="D122">
        <v>9</v>
      </c>
      <c r="E122">
        <v>9</v>
      </c>
      <c r="F122">
        <v>15</v>
      </c>
      <c r="G122">
        <v>9</v>
      </c>
      <c r="H122">
        <v>4</v>
      </c>
      <c r="I122">
        <v>2</v>
      </c>
      <c r="J122">
        <v>1</v>
      </c>
      <c r="K122">
        <f>IF(SUM(dane_medale[[#This Row],[Zloty_1]:[Brazowy_3]])=0,1,0)</f>
        <v>0</v>
      </c>
      <c r="L122">
        <f>IF(SUM(dane_medale[[#This Row],[Zloty]:[Brazowy]])&gt;0,1,0)</f>
        <v>1</v>
      </c>
      <c r="M122">
        <f>IF(AND(dane_medale[[#This Row],[jest dobry w lato]]=1,dane_medale[[#This Row],[jest slabe w zime]]=1,dane_medale[[#This Row],[OL_letnie]]&gt;0,dane_medale[[#This Row],[OL_zimowe]]&gt;0),1,0)</f>
        <v>0</v>
      </c>
      <c r="N122">
        <f>IF(dane_medale[[#This Row],[aha]]=1,SUM(dane_medale[[#This Row],[Zloty]:[Brazowy]]),0)</f>
        <v>0</v>
      </c>
      <c r="O122">
        <f>SUM(dane_medale[[#This Row],[Zloty]:[Brazowy]])</f>
        <v>33</v>
      </c>
      <c r="P122">
        <f>SUM(dane_medale[[#This Row],[Zloty_1]:[Brazowy_3]])</f>
        <v>7</v>
      </c>
      <c r="Q122">
        <f>IF(dane_medale[[#This Row],[OL_letnie]]&gt;0,1,0)</f>
        <v>1</v>
      </c>
      <c r="R122">
        <f>IF(dane_medale[[#This Row],[OL_zimowe]]&gt;0,1,0)</f>
        <v>1</v>
      </c>
      <c r="S122">
        <f>IF(dane_medale[[#This Row],[Zloty]]+dane_medale[[#This Row],[Zloty_1]]&gt;SUM(dane_medale[[#This Row],[Srebrny]:[Brazowy]])+SUM(dane_medale[[#This Row],[Srebrny_2]:[Brazowy_3]]),1,0)</f>
        <v>0</v>
      </c>
      <c r="T122">
        <f>SUM(dane_medale[[#This Row],[laczne_punkty_letnie]:[laczne_punkty_zimowe]])</f>
        <v>40</v>
      </c>
      <c r="U12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2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3" spans="1:22" x14ac:dyDescent="0.25">
      <c r="A123" t="s">
        <v>37</v>
      </c>
      <c r="B123" t="s">
        <v>22</v>
      </c>
      <c r="C123">
        <v>6</v>
      </c>
      <c r="D123">
        <v>6</v>
      </c>
      <c r="E123">
        <v>7</v>
      </c>
      <c r="F123">
        <v>10</v>
      </c>
      <c r="G123">
        <v>7</v>
      </c>
      <c r="H123">
        <v>4</v>
      </c>
      <c r="I123">
        <v>6</v>
      </c>
      <c r="J123">
        <v>1</v>
      </c>
      <c r="K123">
        <f>IF(SUM(dane_medale[[#This Row],[Zloty_1]:[Brazowy_3]])=0,1,0)</f>
        <v>0</v>
      </c>
      <c r="L123">
        <f>IF(SUM(dane_medale[[#This Row],[Zloty]:[Brazowy]])&gt;0,1,0)</f>
        <v>1</v>
      </c>
      <c r="M123">
        <f>IF(AND(dane_medale[[#This Row],[jest dobry w lato]]=1,dane_medale[[#This Row],[jest slabe w zime]]=1,dane_medale[[#This Row],[OL_letnie]]&gt;0,dane_medale[[#This Row],[OL_zimowe]]&gt;0),1,0)</f>
        <v>0</v>
      </c>
      <c r="N123">
        <f>IF(dane_medale[[#This Row],[aha]]=1,SUM(dane_medale[[#This Row],[Zloty]:[Brazowy]]),0)</f>
        <v>0</v>
      </c>
      <c r="O123">
        <f>SUM(dane_medale[[#This Row],[Zloty]:[Brazowy]])</f>
        <v>23</v>
      </c>
      <c r="P123">
        <f>SUM(dane_medale[[#This Row],[Zloty_1]:[Brazowy_3]])</f>
        <v>11</v>
      </c>
      <c r="Q123">
        <f>IF(dane_medale[[#This Row],[OL_letnie]]&gt;0,1,0)</f>
        <v>1</v>
      </c>
      <c r="R123">
        <f>IF(dane_medale[[#This Row],[OL_zimowe]]&gt;0,1,0)</f>
        <v>1</v>
      </c>
      <c r="S123">
        <f>IF(dane_medale[[#This Row],[Zloty]]+dane_medale[[#This Row],[Zloty_1]]&gt;SUM(dane_medale[[#This Row],[Srebrny]:[Brazowy]])+SUM(dane_medale[[#This Row],[Srebrny_2]:[Brazowy_3]]),1,0)</f>
        <v>0</v>
      </c>
      <c r="T123">
        <f>SUM(dane_medale[[#This Row],[laczne_punkty_letnie]:[laczne_punkty_zimowe]])</f>
        <v>34</v>
      </c>
      <c r="U12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2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4" spans="1:22" x14ac:dyDescent="0.25">
      <c r="A124" t="s">
        <v>122</v>
      </c>
      <c r="B124" t="s">
        <v>22</v>
      </c>
      <c r="C124">
        <v>6</v>
      </c>
      <c r="D124">
        <v>4</v>
      </c>
      <c r="E124">
        <v>6</v>
      </c>
      <c r="F124">
        <v>9</v>
      </c>
      <c r="G124">
        <v>7</v>
      </c>
      <c r="H124">
        <v>2</v>
      </c>
      <c r="I124">
        <v>4</v>
      </c>
      <c r="J124">
        <v>9</v>
      </c>
      <c r="K124">
        <f>IF(SUM(dane_medale[[#This Row],[Zloty_1]:[Brazowy_3]])=0,1,0)</f>
        <v>0</v>
      </c>
      <c r="L124">
        <f>IF(SUM(dane_medale[[#This Row],[Zloty]:[Brazowy]])&gt;0,1,0)</f>
        <v>1</v>
      </c>
      <c r="M124">
        <f>IF(AND(dane_medale[[#This Row],[jest dobry w lato]]=1,dane_medale[[#This Row],[jest slabe w zime]]=1,dane_medale[[#This Row],[OL_letnie]]&gt;0,dane_medale[[#This Row],[OL_zimowe]]&gt;0),1,0)</f>
        <v>0</v>
      </c>
      <c r="N124">
        <f>IF(dane_medale[[#This Row],[aha]]=1,SUM(dane_medale[[#This Row],[Zloty]:[Brazowy]]),0)</f>
        <v>0</v>
      </c>
      <c r="O124">
        <f>SUM(dane_medale[[#This Row],[Zloty]:[Brazowy]])</f>
        <v>19</v>
      </c>
      <c r="P124">
        <f>SUM(dane_medale[[#This Row],[Zloty_1]:[Brazowy_3]])</f>
        <v>15</v>
      </c>
      <c r="Q124">
        <f>IF(dane_medale[[#This Row],[OL_letnie]]&gt;0,1,0)</f>
        <v>1</v>
      </c>
      <c r="R124">
        <f>IF(dane_medale[[#This Row],[OL_zimowe]]&gt;0,1,0)</f>
        <v>1</v>
      </c>
      <c r="S124">
        <f>IF(dane_medale[[#This Row],[Zloty]]+dane_medale[[#This Row],[Zloty_1]]&gt;SUM(dane_medale[[#This Row],[Srebrny]:[Brazowy]])+SUM(dane_medale[[#This Row],[Srebrny_2]:[Brazowy_3]]),1,0)</f>
        <v>0</v>
      </c>
      <c r="T124">
        <f>SUM(dane_medale[[#This Row],[laczne_punkty_letnie]:[laczne_punkty_zimowe]])</f>
        <v>34</v>
      </c>
      <c r="U12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2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5" spans="1:22" x14ac:dyDescent="0.25">
      <c r="A125" t="s">
        <v>121</v>
      </c>
      <c r="B125" t="s">
        <v>22</v>
      </c>
      <c r="C125">
        <v>5</v>
      </c>
      <c r="D125">
        <v>7</v>
      </c>
      <c r="E125">
        <v>9</v>
      </c>
      <c r="F125">
        <v>8</v>
      </c>
      <c r="G125">
        <v>6</v>
      </c>
      <c r="H125">
        <v>2</v>
      </c>
      <c r="I125">
        <v>2</v>
      </c>
      <c r="J125">
        <v>1</v>
      </c>
      <c r="K125">
        <f>IF(SUM(dane_medale[[#This Row],[Zloty_1]:[Brazowy_3]])=0,1,0)</f>
        <v>0</v>
      </c>
      <c r="L125">
        <f>IF(SUM(dane_medale[[#This Row],[Zloty]:[Brazowy]])&gt;0,1,0)</f>
        <v>1</v>
      </c>
      <c r="M125">
        <f>IF(AND(dane_medale[[#This Row],[jest dobry w lato]]=1,dane_medale[[#This Row],[jest slabe w zime]]=1,dane_medale[[#This Row],[OL_letnie]]&gt;0,dane_medale[[#This Row],[OL_zimowe]]&gt;0),1,0)</f>
        <v>0</v>
      </c>
      <c r="N125">
        <f>IF(dane_medale[[#This Row],[aha]]=1,SUM(dane_medale[[#This Row],[Zloty]:[Brazowy]]),0)</f>
        <v>0</v>
      </c>
      <c r="O125">
        <f>SUM(dane_medale[[#This Row],[Zloty]:[Brazowy]])</f>
        <v>24</v>
      </c>
      <c r="P125">
        <f>SUM(dane_medale[[#This Row],[Zloty_1]:[Brazowy_3]])</f>
        <v>5</v>
      </c>
      <c r="Q125">
        <f>IF(dane_medale[[#This Row],[OL_letnie]]&gt;0,1,0)</f>
        <v>1</v>
      </c>
      <c r="R125">
        <f>IF(dane_medale[[#This Row],[OL_zimowe]]&gt;0,1,0)</f>
        <v>1</v>
      </c>
      <c r="S125">
        <f>IF(dane_medale[[#This Row],[Zloty]]+dane_medale[[#This Row],[Zloty_1]]&gt;SUM(dane_medale[[#This Row],[Srebrny]:[Brazowy]])+SUM(dane_medale[[#This Row],[Srebrny_2]:[Brazowy_3]]),1,0)</f>
        <v>0</v>
      </c>
      <c r="T125">
        <f>SUM(dane_medale[[#This Row],[laczne_punkty_letnie]:[laczne_punkty_zimowe]])</f>
        <v>29</v>
      </c>
      <c r="U12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2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6" spans="1:22" x14ac:dyDescent="0.25">
      <c r="A126" t="s">
        <v>66</v>
      </c>
      <c r="B126" t="s">
        <v>22</v>
      </c>
      <c r="C126">
        <v>20</v>
      </c>
      <c r="D126">
        <v>9</v>
      </c>
      <c r="E126">
        <v>8</v>
      </c>
      <c r="F126">
        <v>11</v>
      </c>
      <c r="G126">
        <v>6</v>
      </c>
      <c r="H126">
        <v>0</v>
      </c>
      <c r="I126">
        <v>0</v>
      </c>
      <c r="J126">
        <v>0</v>
      </c>
      <c r="K126">
        <f>IF(SUM(dane_medale[[#This Row],[Zloty_1]:[Brazowy_3]])=0,1,0)</f>
        <v>1</v>
      </c>
      <c r="L126">
        <f>IF(SUM(dane_medale[[#This Row],[Zloty]:[Brazowy]])&gt;0,1,0)</f>
        <v>1</v>
      </c>
      <c r="M126">
        <f>IF(AND(dane_medale[[#This Row],[jest dobry w lato]]=1,dane_medale[[#This Row],[jest slabe w zime]]=1,dane_medale[[#This Row],[OL_letnie]]&gt;0,dane_medale[[#This Row],[OL_zimowe]]&gt;0),1,0)</f>
        <v>1</v>
      </c>
      <c r="N126">
        <f>IF(dane_medale[[#This Row],[aha]]=1,SUM(dane_medale[[#This Row],[Zloty]:[Brazowy]]),0)</f>
        <v>28</v>
      </c>
      <c r="O126">
        <f>SUM(dane_medale[[#This Row],[Zloty]:[Brazowy]])</f>
        <v>28</v>
      </c>
      <c r="P126">
        <f>SUM(dane_medale[[#This Row],[Zloty_1]:[Brazowy_3]])</f>
        <v>0</v>
      </c>
      <c r="Q126">
        <f>IF(dane_medale[[#This Row],[OL_letnie]]&gt;0,1,0)</f>
        <v>1</v>
      </c>
      <c r="R126">
        <f>IF(dane_medale[[#This Row],[OL_zimowe]]&gt;0,1,0)</f>
        <v>1</v>
      </c>
      <c r="S126">
        <f>IF(dane_medale[[#This Row],[Zloty]]+dane_medale[[#This Row],[Zloty_1]]&gt;SUM(dane_medale[[#This Row],[Srebrny]:[Brazowy]])+SUM(dane_medale[[#This Row],[Srebrny_2]:[Brazowy_3]]),1,0)</f>
        <v>0</v>
      </c>
      <c r="T126">
        <f>SUM(dane_medale[[#This Row],[laczne_punkty_letnie]:[laczne_punkty_zimowe]])</f>
        <v>28</v>
      </c>
      <c r="U12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2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7" spans="1:22" x14ac:dyDescent="0.25">
      <c r="A127" t="s">
        <v>88</v>
      </c>
      <c r="B127" t="s">
        <v>22</v>
      </c>
      <c r="C127">
        <v>10</v>
      </c>
      <c r="D127">
        <v>3</v>
      </c>
      <c r="E127">
        <v>11</v>
      </c>
      <c r="F127">
        <v>5</v>
      </c>
      <c r="G127">
        <v>10</v>
      </c>
      <c r="H127">
        <v>0</v>
      </c>
      <c r="I127">
        <v>4</v>
      </c>
      <c r="J127">
        <v>3</v>
      </c>
      <c r="K127">
        <f>IF(SUM(dane_medale[[#This Row],[Zloty_1]:[Brazowy_3]])=0,1,0)</f>
        <v>0</v>
      </c>
      <c r="L127">
        <f>IF(SUM(dane_medale[[#This Row],[Zloty]:[Brazowy]])&gt;0,1,0)</f>
        <v>1</v>
      </c>
      <c r="M127">
        <f>IF(AND(dane_medale[[#This Row],[jest dobry w lato]]=1,dane_medale[[#This Row],[jest slabe w zime]]=1,dane_medale[[#This Row],[OL_letnie]]&gt;0,dane_medale[[#This Row],[OL_zimowe]]&gt;0),1,0)</f>
        <v>0</v>
      </c>
      <c r="N127">
        <f>IF(dane_medale[[#This Row],[aha]]=1,SUM(dane_medale[[#This Row],[Zloty]:[Brazowy]]),0)</f>
        <v>0</v>
      </c>
      <c r="O127">
        <f>SUM(dane_medale[[#This Row],[Zloty]:[Brazowy]])</f>
        <v>19</v>
      </c>
      <c r="P127">
        <f>SUM(dane_medale[[#This Row],[Zloty_1]:[Brazowy_3]])</f>
        <v>7</v>
      </c>
      <c r="Q127">
        <f>IF(dane_medale[[#This Row],[OL_letnie]]&gt;0,1,0)</f>
        <v>1</v>
      </c>
      <c r="R127">
        <f>IF(dane_medale[[#This Row],[OL_zimowe]]&gt;0,1,0)</f>
        <v>1</v>
      </c>
      <c r="S127">
        <f>IF(dane_medale[[#This Row],[Zloty]]+dane_medale[[#This Row],[Zloty_1]]&gt;SUM(dane_medale[[#This Row],[Srebrny]:[Brazowy]])+SUM(dane_medale[[#This Row],[Srebrny_2]:[Brazowy_3]]),1,0)</f>
        <v>0</v>
      </c>
      <c r="T127">
        <f>SUM(dane_medale[[#This Row],[laczne_punkty_letnie]:[laczne_punkty_zimowe]])</f>
        <v>26</v>
      </c>
      <c r="U12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2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8" spans="1:22" x14ac:dyDescent="0.25">
      <c r="A128" t="s">
        <v>112</v>
      </c>
      <c r="B128" t="s">
        <v>22</v>
      </c>
      <c r="C128">
        <v>23</v>
      </c>
      <c r="D128">
        <v>4</v>
      </c>
      <c r="E128">
        <v>8</v>
      </c>
      <c r="F128">
        <v>11</v>
      </c>
      <c r="G128">
        <v>7</v>
      </c>
      <c r="H128">
        <v>0</v>
      </c>
      <c r="I128">
        <v>0</v>
      </c>
      <c r="J128">
        <v>0</v>
      </c>
      <c r="K128">
        <f>IF(SUM(dane_medale[[#This Row],[Zloty_1]:[Brazowy_3]])=0,1,0)</f>
        <v>1</v>
      </c>
      <c r="L128">
        <f>IF(SUM(dane_medale[[#This Row],[Zloty]:[Brazowy]])&gt;0,1,0)</f>
        <v>1</v>
      </c>
      <c r="M128">
        <f>IF(AND(dane_medale[[#This Row],[jest dobry w lato]]=1,dane_medale[[#This Row],[jest slabe w zime]]=1,dane_medale[[#This Row],[OL_letnie]]&gt;0,dane_medale[[#This Row],[OL_zimowe]]&gt;0),1,0)</f>
        <v>1</v>
      </c>
      <c r="N128">
        <f>IF(dane_medale[[#This Row],[aha]]=1,SUM(dane_medale[[#This Row],[Zloty]:[Brazowy]]),0)</f>
        <v>23</v>
      </c>
      <c r="O128">
        <f>SUM(dane_medale[[#This Row],[Zloty]:[Brazowy]])</f>
        <v>23</v>
      </c>
      <c r="P128">
        <f>SUM(dane_medale[[#This Row],[Zloty_1]:[Brazowy_3]])</f>
        <v>0</v>
      </c>
      <c r="Q128">
        <f>IF(dane_medale[[#This Row],[OL_letnie]]&gt;0,1,0)</f>
        <v>1</v>
      </c>
      <c r="R128">
        <f>IF(dane_medale[[#This Row],[OL_zimowe]]&gt;0,1,0)</f>
        <v>1</v>
      </c>
      <c r="S128">
        <f>IF(dane_medale[[#This Row],[Zloty]]+dane_medale[[#This Row],[Zloty_1]]&gt;SUM(dane_medale[[#This Row],[Srebrny]:[Brazowy]])+SUM(dane_medale[[#This Row],[Srebrny_2]:[Brazowy_3]]),1,0)</f>
        <v>0</v>
      </c>
      <c r="T128">
        <f>SUM(dane_medale[[#This Row],[laczne_punkty_letnie]:[laczne_punkty_zimowe]])</f>
        <v>23</v>
      </c>
      <c r="U12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2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29" spans="1:22" x14ac:dyDescent="0.25">
      <c r="A129" t="s">
        <v>86</v>
      </c>
      <c r="B129" t="s">
        <v>22</v>
      </c>
      <c r="C129">
        <v>8</v>
      </c>
      <c r="D129">
        <v>6</v>
      </c>
      <c r="E129">
        <v>5</v>
      </c>
      <c r="F129">
        <v>10</v>
      </c>
      <c r="G129">
        <v>8</v>
      </c>
      <c r="H129">
        <v>0</v>
      </c>
      <c r="I129">
        <v>0</v>
      </c>
      <c r="J129">
        <v>0</v>
      </c>
      <c r="K129">
        <f>IF(SUM(dane_medale[[#This Row],[Zloty_1]:[Brazowy_3]])=0,1,0)</f>
        <v>1</v>
      </c>
      <c r="L129">
        <f>IF(SUM(dane_medale[[#This Row],[Zloty]:[Brazowy]])&gt;0,1,0)</f>
        <v>1</v>
      </c>
      <c r="M129">
        <f>IF(AND(dane_medale[[#This Row],[jest dobry w lato]]=1,dane_medale[[#This Row],[jest slabe w zime]]=1,dane_medale[[#This Row],[OL_letnie]]&gt;0,dane_medale[[#This Row],[OL_zimowe]]&gt;0),1,0)</f>
        <v>1</v>
      </c>
      <c r="N129">
        <f>IF(dane_medale[[#This Row],[aha]]=1,SUM(dane_medale[[#This Row],[Zloty]:[Brazowy]]),0)</f>
        <v>21</v>
      </c>
      <c r="O129">
        <f>SUM(dane_medale[[#This Row],[Zloty]:[Brazowy]])</f>
        <v>21</v>
      </c>
      <c r="P129">
        <f>SUM(dane_medale[[#This Row],[Zloty_1]:[Brazowy_3]])</f>
        <v>0</v>
      </c>
      <c r="Q129">
        <f>IF(dane_medale[[#This Row],[OL_letnie]]&gt;0,1,0)</f>
        <v>1</v>
      </c>
      <c r="R129">
        <f>IF(dane_medale[[#This Row],[OL_zimowe]]&gt;0,1,0)</f>
        <v>1</v>
      </c>
      <c r="S129">
        <f>IF(dane_medale[[#This Row],[Zloty]]+dane_medale[[#This Row],[Zloty_1]]&gt;SUM(dane_medale[[#This Row],[Srebrny]:[Brazowy]])+SUM(dane_medale[[#This Row],[Srebrny_2]:[Brazowy_3]]),1,0)</f>
        <v>0</v>
      </c>
      <c r="T129">
        <f>SUM(dane_medale[[#This Row],[laczne_punkty_letnie]:[laczne_punkty_zimowe]])</f>
        <v>21</v>
      </c>
      <c r="U12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2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30" spans="1:22" x14ac:dyDescent="0.25">
      <c r="A130" t="s">
        <v>85</v>
      </c>
      <c r="B130" t="s">
        <v>22</v>
      </c>
      <c r="C130">
        <v>16</v>
      </c>
      <c r="D130">
        <v>0</v>
      </c>
      <c r="E130">
        <v>0</v>
      </c>
      <c r="F130">
        <v>0</v>
      </c>
      <c r="G130">
        <v>18</v>
      </c>
      <c r="H130">
        <v>2</v>
      </c>
      <c r="I130">
        <v>2</v>
      </c>
      <c r="J130">
        <v>5</v>
      </c>
      <c r="K130">
        <f>IF(SUM(dane_medale[[#This Row],[Zloty_1]:[Brazowy_3]])=0,1,0)</f>
        <v>0</v>
      </c>
      <c r="L130">
        <f>IF(SUM(dane_medale[[#This Row],[Zloty]:[Brazowy]])&gt;0,1,0)</f>
        <v>0</v>
      </c>
      <c r="M130">
        <f>IF(AND(dane_medale[[#This Row],[jest dobry w lato]]=1,dane_medale[[#This Row],[jest slabe w zime]]=1,dane_medale[[#This Row],[OL_letnie]]&gt;0,dane_medale[[#This Row],[OL_zimowe]]&gt;0),1,0)</f>
        <v>0</v>
      </c>
      <c r="N130">
        <f>IF(dane_medale[[#This Row],[aha]]=1,SUM(dane_medale[[#This Row],[Zloty]:[Brazowy]]),0)</f>
        <v>0</v>
      </c>
      <c r="O130">
        <f>SUM(dane_medale[[#This Row],[Zloty]:[Brazowy]])</f>
        <v>0</v>
      </c>
      <c r="P130">
        <f>SUM(dane_medale[[#This Row],[Zloty_1]:[Brazowy_3]])</f>
        <v>9</v>
      </c>
      <c r="Q130">
        <f>IF(dane_medale[[#This Row],[OL_letnie]]&gt;0,1,0)</f>
        <v>1</v>
      </c>
      <c r="R130">
        <f>IF(dane_medale[[#This Row],[OL_zimowe]]&gt;0,1,0)</f>
        <v>1</v>
      </c>
      <c r="S130">
        <f>IF(dane_medale[[#This Row],[Zloty]]+dane_medale[[#This Row],[Zloty_1]]&gt;SUM(dane_medale[[#This Row],[Srebrny]:[Brazowy]])+SUM(dane_medale[[#This Row],[Srebrny_2]:[Brazowy_3]]),1,0)</f>
        <v>0</v>
      </c>
      <c r="T130">
        <f>SUM(dane_medale[[#This Row],[laczne_punkty_letnie]:[laczne_punkty_zimowe]])</f>
        <v>9</v>
      </c>
      <c r="U130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30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1</v>
      </c>
    </row>
    <row r="131" spans="1:22" x14ac:dyDescent="0.25">
      <c r="A131" t="s">
        <v>115</v>
      </c>
      <c r="B131" t="s">
        <v>22</v>
      </c>
      <c r="C131">
        <v>3</v>
      </c>
      <c r="D131">
        <v>1</v>
      </c>
      <c r="E131">
        <v>4</v>
      </c>
      <c r="F131">
        <v>3</v>
      </c>
      <c r="G131">
        <v>0</v>
      </c>
      <c r="H131">
        <v>0</v>
      </c>
      <c r="I131">
        <v>0</v>
      </c>
      <c r="J131">
        <v>0</v>
      </c>
      <c r="K131">
        <f>IF(SUM(dane_medale[[#This Row],[Zloty_1]:[Brazowy_3]])=0,1,0)</f>
        <v>1</v>
      </c>
      <c r="L131">
        <f>IF(SUM(dane_medale[[#This Row],[Zloty]:[Brazowy]])&gt;0,1,0)</f>
        <v>1</v>
      </c>
      <c r="M131">
        <f>IF(AND(dane_medale[[#This Row],[jest dobry w lato]]=1,dane_medale[[#This Row],[jest slabe w zime]]=1,dane_medale[[#This Row],[OL_letnie]]&gt;0,dane_medale[[#This Row],[OL_zimowe]]&gt;0),1,0)</f>
        <v>0</v>
      </c>
      <c r="N131">
        <f>IF(dane_medale[[#This Row],[aha]]=1,SUM(dane_medale[[#This Row],[Zloty]:[Brazowy]]),0)</f>
        <v>0</v>
      </c>
      <c r="O131">
        <f>SUM(dane_medale[[#This Row],[Zloty]:[Brazowy]])</f>
        <v>8</v>
      </c>
      <c r="P131">
        <f>SUM(dane_medale[[#This Row],[Zloty_1]:[Brazowy_3]])</f>
        <v>0</v>
      </c>
      <c r="Q131">
        <f>IF(dane_medale[[#This Row],[OL_letnie]]&gt;0,1,0)</f>
        <v>1</v>
      </c>
      <c r="R131">
        <f>IF(dane_medale[[#This Row],[OL_zimowe]]&gt;0,1,0)</f>
        <v>0</v>
      </c>
      <c r="S131">
        <f>IF(dane_medale[[#This Row],[Zloty]]+dane_medale[[#This Row],[Zloty_1]]&gt;SUM(dane_medale[[#This Row],[Srebrny]:[Brazowy]])+SUM(dane_medale[[#This Row],[Srebrny_2]:[Brazowy_3]]),1,0)</f>
        <v>0</v>
      </c>
      <c r="T131">
        <f>SUM(dane_medale[[#This Row],[laczne_punkty_letnie]:[laczne_punkty_zimowe]])</f>
        <v>8</v>
      </c>
      <c r="U131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31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32" spans="1:22" x14ac:dyDescent="0.25">
      <c r="A132" t="s">
        <v>94</v>
      </c>
      <c r="B132" t="s">
        <v>22</v>
      </c>
      <c r="C132">
        <v>5</v>
      </c>
      <c r="D132">
        <v>0</v>
      </c>
      <c r="E132">
        <v>2</v>
      </c>
      <c r="F132">
        <v>5</v>
      </c>
      <c r="G132">
        <v>6</v>
      </c>
      <c r="H132">
        <v>0</v>
      </c>
      <c r="I132">
        <v>0</v>
      </c>
      <c r="J132">
        <v>0</v>
      </c>
      <c r="K132">
        <f>IF(SUM(dane_medale[[#This Row],[Zloty_1]:[Brazowy_3]])=0,1,0)</f>
        <v>1</v>
      </c>
      <c r="L132">
        <f>IF(SUM(dane_medale[[#This Row],[Zloty]:[Brazowy]])&gt;0,1,0)</f>
        <v>1</v>
      </c>
      <c r="M132">
        <f>IF(AND(dane_medale[[#This Row],[jest dobry w lato]]=1,dane_medale[[#This Row],[jest slabe w zime]]=1,dane_medale[[#This Row],[OL_letnie]]&gt;0,dane_medale[[#This Row],[OL_zimowe]]&gt;0),1,0)</f>
        <v>1</v>
      </c>
      <c r="N132">
        <f>IF(dane_medale[[#This Row],[aha]]=1,SUM(dane_medale[[#This Row],[Zloty]:[Brazowy]]),0)</f>
        <v>7</v>
      </c>
      <c r="O132">
        <f>SUM(dane_medale[[#This Row],[Zloty]:[Brazowy]])</f>
        <v>7</v>
      </c>
      <c r="P132">
        <f>SUM(dane_medale[[#This Row],[Zloty_1]:[Brazowy_3]])</f>
        <v>0</v>
      </c>
      <c r="Q132">
        <f>IF(dane_medale[[#This Row],[OL_letnie]]&gt;0,1,0)</f>
        <v>1</v>
      </c>
      <c r="R132">
        <f>IF(dane_medale[[#This Row],[OL_zimowe]]&gt;0,1,0)</f>
        <v>1</v>
      </c>
      <c r="S132">
        <f>IF(dane_medale[[#This Row],[Zloty]]+dane_medale[[#This Row],[Zloty_1]]&gt;SUM(dane_medale[[#This Row],[Srebrny]:[Brazowy]])+SUM(dane_medale[[#This Row],[Srebrny_2]:[Brazowy_3]]),1,0)</f>
        <v>0</v>
      </c>
      <c r="T132">
        <f>SUM(dane_medale[[#This Row],[laczne_punkty_letnie]:[laczne_punkty_zimowe]])</f>
        <v>7</v>
      </c>
      <c r="U132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32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33" spans="1:22" x14ac:dyDescent="0.25">
      <c r="A133" t="s">
        <v>118</v>
      </c>
      <c r="B133" t="s">
        <v>22</v>
      </c>
      <c r="C133">
        <v>3</v>
      </c>
      <c r="D133">
        <v>1</v>
      </c>
      <c r="E133">
        <v>2</v>
      </c>
      <c r="F133">
        <v>4</v>
      </c>
      <c r="G133">
        <v>2</v>
      </c>
      <c r="H133">
        <v>0</v>
      </c>
      <c r="I133">
        <v>0</v>
      </c>
      <c r="J133">
        <v>0</v>
      </c>
      <c r="K133">
        <f>IF(SUM(dane_medale[[#This Row],[Zloty_1]:[Brazowy_3]])=0,1,0)</f>
        <v>1</v>
      </c>
      <c r="L133">
        <f>IF(SUM(dane_medale[[#This Row],[Zloty]:[Brazowy]])&gt;0,1,0)</f>
        <v>1</v>
      </c>
      <c r="M133">
        <f>IF(AND(dane_medale[[#This Row],[jest dobry w lato]]=1,dane_medale[[#This Row],[jest slabe w zime]]=1,dane_medale[[#This Row],[OL_letnie]]&gt;0,dane_medale[[#This Row],[OL_zimowe]]&gt;0),1,0)</f>
        <v>1</v>
      </c>
      <c r="N133">
        <f>IF(dane_medale[[#This Row],[aha]]=1,SUM(dane_medale[[#This Row],[Zloty]:[Brazowy]]),0)</f>
        <v>7</v>
      </c>
      <c r="O133">
        <f>SUM(dane_medale[[#This Row],[Zloty]:[Brazowy]])</f>
        <v>7</v>
      </c>
      <c r="P133">
        <f>SUM(dane_medale[[#This Row],[Zloty_1]:[Brazowy_3]])</f>
        <v>0</v>
      </c>
      <c r="Q133">
        <f>IF(dane_medale[[#This Row],[OL_letnie]]&gt;0,1,0)</f>
        <v>1</v>
      </c>
      <c r="R133">
        <f>IF(dane_medale[[#This Row],[OL_zimowe]]&gt;0,1,0)</f>
        <v>1</v>
      </c>
      <c r="S133">
        <f>IF(dane_medale[[#This Row],[Zloty]]+dane_medale[[#This Row],[Zloty_1]]&gt;SUM(dane_medale[[#This Row],[Srebrny]:[Brazowy]])+SUM(dane_medale[[#This Row],[Srebrny_2]:[Brazowy_3]]),1,0)</f>
        <v>0</v>
      </c>
      <c r="T133">
        <f>SUM(dane_medale[[#This Row],[laczne_punkty_letnie]:[laczne_punkty_zimowe]])</f>
        <v>7</v>
      </c>
      <c r="U133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1</v>
      </c>
      <c r="V133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34" spans="1:22" x14ac:dyDescent="0.25">
      <c r="A134" t="s">
        <v>67</v>
      </c>
      <c r="B134" t="s">
        <v>22</v>
      </c>
      <c r="C134">
        <v>19</v>
      </c>
      <c r="D134">
        <v>0</v>
      </c>
      <c r="E134">
        <v>2</v>
      </c>
      <c r="F134">
        <v>2</v>
      </c>
      <c r="G134">
        <v>17</v>
      </c>
      <c r="H134">
        <v>0</v>
      </c>
      <c r="I134">
        <v>0</v>
      </c>
      <c r="J134">
        <v>0</v>
      </c>
      <c r="K134">
        <f>IF(SUM(dane_medale[[#This Row],[Zloty_1]:[Brazowy_3]])=0,1,0)</f>
        <v>1</v>
      </c>
      <c r="L134">
        <f>IF(SUM(dane_medale[[#This Row],[Zloty]:[Brazowy]])&gt;0,1,0)</f>
        <v>1</v>
      </c>
      <c r="M134">
        <f>IF(AND(dane_medale[[#This Row],[jest dobry w lato]]=1,dane_medale[[#This Row],[jest slabe w zime]]=1,dane_medale[[#This Row],[OL_letnie]]&gt;0,dane_medale[[#This Row],[OL_zimowe]]&gt;0),1,0)</f>
        <v>1</v>
      </c>
      <c r="N134">
        <f>IF(dane_medale[[#This Row],[aha]]=1,SUM(dane_medale[[#This Row],[Zloty]:[Brazowy]]),0)</f>
        <v>4</v>
      </c>
      <c r="O134">
        <f>SUM(dane_medale[[#This Row],[Zloty]:[Brazowy]])</f>
        <v>4</v>
      </c>
      <c r="P134">
        <f>SUM(dane_medale[[#This Row],[Zloty_1]:[Brazowy_3]])</f>
        <v>0</v>
      </c>
      <c r="Q134">
        <f>IF(dane_medale[[#This Row],[OL_letnie]]&gt;0,1,0)</f>
        <v>1</v>
      </c>
      <c r="R134">
        <f>IF(dane_medale[[#This Row],[OL_zimowe]]&gt;0,1,0)</f>
        <v>1</v>
      </c>
      <c r="S134">
        <f>IF(dane_medale[[#This Row],[Zloty]]+dane_medale[[#This Row],[Zloty_1]]&gt;SUM(dane_medale[[#This Row],[Srebrny]:[Brazowy]])+SUM(dane_medale[[#This Row],[Srebrny_2]:[Brazowy_3]]),1,0)</f>
        <v>0</v>
      </c>
      <c r="T134">
        <f>SUM(dane_medale[[#This Row],[laczne_punkty_letnie]:[laczne_punkty_zimowe]])</f>
        <v>4</v>
      </c>
      <c r="U134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34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35" spans="1:22" x14ac:dyDescent="0.25">
      <c r="A135" t="s">
        <v>87</v>
      </c>
      <c r="B135" t="s">
        <v>22</v>
      </c>
      <c r="C135">
        <v>22</v>
      </c>
      <c r="D135">
        <v>1</v>
      </c>
      <c r="E135">
        <v>1</v>
      </c>
      <c r="F135">
        <v>0</v>
      </c>
      <c r="G135">
        <v>8</v>
      </c>
      <c r="H135">
        <v>0</v>
      </c>
      <c r="I135">
        <v>2</v>
      </c>
      <c r="J135">
        <v>0</v>
      </c>
      <c r="K135">
        <f>IF(SUM(dane_medale[[#This Row],[Zloty_1]:[Brazowy_3]])=0,1,0)</f>
        <v>0</v>
      </c>
      <c r="L135">
        <f>IF(SUM(dane_medale[[#This Row],[Zloty]:[Brazowy]])&gt;0,1,0)</f>
        <v>1</v>
      </c>
      <c r="M135">
        <f>IF(AND(dane_medale[[#This Row],[jest dobry w lato]]=1,dane_medale[[#This Row],[jest slabe w zime]]=1,dane_medale[[#This Row],[OL_letnie]]&gt;0,dane_medale[[#This Row],[OL_zimowe]]&gt;0),1,0)</f>
        <v>0</v>
      </c>
      <c r="N135">
        <f>IF(dane_medale[[#This Row],[aha]]=1,SUM(dane_medale[[#This Row],[Zloty]:[Brazowy]]),0)</f>
        <v>0</v>
      </c>
      <c r="O135">
        <f>SUM(dane_medale[[#This Row],[Zloty]:[Brazowy]])</f>
        <v>2</v>
      </c>
      <c r="P135">
        <f>SUM(dane_medale[[#This Row],[Zloty_1]:[Brazowy_3]])</f>
        <v>2</v>
      </c>
      <c r="Q135">
        <f>IF(dane_medale[[#This Row],[OL_letnie]]&gt;0,1,0)</f>
        <v>1</v>
      </c>
      <c r="R135">
        <f>IF(dane_medale[[#This Row],[OL_zimowe]]&gt;0,1,0)</f>
        <v>1</v>
      </c>
      <c r="S135">
        <f>IF(dane_medale[[#This Row],[Zloty]]+dane_medale[[#This Row],[Zloty_1]]&gt;SUM(dane_medale[[#This Row],[Srebrny]:[Brazowy]])+SUM(dane_medale[[#This Row],[Srebrny_2]:[Brazowy_3]]),1,0)</f>
        <v>0</v>
      </c>
      <c r="T135">
        <f>SUM(dane_medale[[#This Row],[laczne_punkty_letnie]:[laczne_punkty_zimowe]])</f>
        <v>4</v>
      </c>
      <c r="U135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35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36" spans="1:22" x14ac:dyDescent="0.25">
      <c r="A136" t="s">
        <v>119</v>
      </c>
      <c r="B136" t="s">
        <v>22</v>
      </c>
      <c r="C136">
        <v>1</v>
      </c>
      <c r="D136">
        <v>0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0</v>
      </c>
      <c r="K136">
        <f>IF(SUM(dane_medale[[#This Row],[Zloty_1]:[Brazowy_3]])=0,1,0)</f>
        <v>1</v>
      </c>
      <c r="L136">
        <f>IF(SUM(dane_medale[[#This Row],[Zloty]:[Brazowy]])&gt;0,1,0)</f>
        <v>1</v>
      </c>
      <c r="M136">
        <f>IF(AND(dane_medale[[#This Row],[jest dobry w lato]]=1,dane_medale[[#This Row],[jest slabe w zime]]=1,dane_medale[[#This Row],[OL_letnie]]&gt;0,dane_medale[[#This Row],[OL_zimowe]]&gt;0),1,0)</f>
        <v>1</v>
      </c>
      <c r="N136">
        <f>IF(dane_medale[[#This Row],[aha]]=1,SUM(dane_medale[[#This Row],[Zloty]:[Brazowy]]),0)</f>
        <v>2</v>
      </c>
      <c r="O136">
        <f>SUM(dane_medale[[#This Row],[Zloty]:[Brazowy]])</f>
        <v>2</v>
      </c>
      <c r="P136">
        <f>SUM(dane_medale[[#This Row],[Zloty_1]:[Brazowy_3]])</f>
        <v>0</v>
      </c>
      <c r="Q136">
        <f>IF(dane_medale[[#This Row],[OL_letnie]]&gt;0,1,0)</f>
        <v>1</v>
      </c>
      <c r="R136">
        <f>IF(dane_medale[[#This Row],[OL_zimowe]]&gt;0,1,0)</f>
        <v>1</v>
      </c>
      <c r="S136">
        <f>IF(dane_medale[[#This Row],[Zloty]]+dane_medale[[#This Row],[Zloty_1]]&gt;SUM(dane_medale[[#This Row],[Srebrny]:[Brazowy]])+SUM(dane_medale[[#This Row],[Srebrny_2]:[Brazowy_3]]),1,0)</f>
        <v>0</v>
      </c>
      <c r="T136">
        <f>SUM(dane_medale[[#This Row],[laczne_punkty_letnie]:[laczne_punkty_zimowe]])</f>
        <v>2</v>
      </c>
      <c r="U136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36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37" spans="1:22" x14ac:dyDescent="0.25">
      <c r="A137" t="s">
        <v>38</v>
      </c>
      <c r="B137" t="s">
        <v>22</v>
      </c>
      <c r="C137">
        <v>9</v>
      </c>
      <c r="D137">
        <v>0</v>
      </c>
      <c r="E137">
        <v>1</v>
      </c>
      <c r="F137">
        <v>0</v>
      </c>
      <c r="G137">
        <v>10</v>
      </c>
      <c r="H137">
        <v>0</v>
      </c>
      <c r="I137">
        <v>0</v>
      </c>
      <c r="J137">
        <v>0</v>
      </c>
      <c r="K137">
        <f>IF(SUM(dane_medale[[#This Row],[Zloty_1]:[Brazowy_3]])=0,1,0)</f>
        <v>1</v>
      </c>
      <c r="L137">
        <f>IF(SUM(dane_medale[[#This Row],[Zloty]:[Brazowy]])&gt;0,1,0)</f>
        <v>1</v>
      </c>
      <c r="M137">
        <f>IF(AND(dane_medale[[#This Row],[jest dobry w lato]]=1,dane_medale[[#This Row],[jest slabe w zime]]=1,dane_medale[[#This Row],[OL_letnie]]&gt;0,dane_medale[[#This Row],[OL_zimowe]]&gt;0),1,0)</f>
        <v>1</v>
      </c>
      <c r="N137">
        <f>IF(dane_medale[[#This Row],[aha]]=1,SUM(dane_medale[[#This Row],[Zloty]:[Brazowy]]),0)</f>
        <v>1</v>
      </c>
      <c r="O137">
        <f>SUM(dane_medale[[#This Row],[Zloty]:[Brazowy]])</f>
        <v>1</v>
      </c>
      <c r="P137">
        <f>SUM(dane_medale[[#This Row],[Zloty_1]:[Brazowy_3]])</f>
        <v>0</v>
      </c>
      <c r="Q137">
        <f>IF(dane_medale[[#This Row],[OL_letnie]]&gt;0,1,0)</f>
        <v>1</v>
      </c>
      <c r="R137">
        <f>IF(dane_medale[[#This Row],[OL_zimowe]]&gt;0,1,0)</f>
        <v>1</v>
      </c>
      <c r="S137">
        <f>IF(dane_medale[[#This Row],[Zloty]]+dane_medale[[#This Row],[Zloty_1]]&gt;SUM(dane_medale[[#This Row],[Srebrny]:[Brazowy]])+SUM(dane_medale[[#This Row],[Srebrny_2]:[Brazowy_3]]),1,0)</f>
        <v>0</v>
      </c>
      <c r="T137">
        <f>SUM(dane_medale[[#This Row],[laczne_punkty_letnie]:[laczne_punkty_zimowe]])</f>
        <v>1</v>
      </c>
      <c r="U137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37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38" spans="1:22" x14ac:dyDescent="0.25">
      <c r="A138" t="s">
        <v>39</v>
      </c>
      <c r="B138" t="s">
        <v>22</v>
      </c>
      <c r="C138">
        <v>2</v>
      </c>
      <c r="D138">
        <v>0</v>
      </c>
      <c r="E138">
        <v>1</v>
      </c>
      <c r="F138">
        <v>0</v>
      </c>
      <c r="G138">
        <v>2</v>
      </c>
      <c r="H138">
        <v>0</v>
      </c>
      <c r="I138">
        <v>0</v>
      </c>
      <c r="J138">
        <v>0</v>
      </c>
      <c r="K138">
        <f>IF(SUM(dane_medale[[#This Row],[Zloty_1]:[Brazowy_3]])=0,1,0)</f>
        <v>1</v>
      </c>
      <c r="L138">
        <f>IF(SUM(dane_medale[[#This Row],[Zloty]:[Brazowy]])&gt;0,1,0)</f>
        <v>1</v>
      </c>
      <c r="M138">
        <f>IF(AND(dane_medale[[#This Row],[jest dobry w lato]]=1,dane_medale[[#This Row],[jest slabe w zime]]=1,dane_medale[[#This Row],[OL_letnie]]&gt;0,dane_medale[[#This Row],[OL_zimowe]]&gt;0),1,0)</f>
        <v>1</v>
      </c>
      <c r="N138">
        <f>IF(dane_medale[[#This Row],[aha]]=1,SUM(dane_medale[[#This Row],[Zloty]:[Brazowy]]),0)</f>
        <v>1</v>
      </c>
      <c r="O138">
        <f>SUM(dane_medale[[#This Row],[Zloty]:[Brazowy]])</f>
        <v>1</v>
      </c>
      <c r="P138">
        <f>SUM(dane_medale[[#This Row],[Zloty_1]:[Brazowy_3]])</f>
        <v>0</v>
      </c>
      <c r="Q138">
        <f>IF(dane_medale[[#This Row],[OL_letnie]]&gt;0,1,0)</f>
        <v>1</v>
      </c>
      <c r="R138">
        <f>IF(dane_medale[[#This Row],[OL_zimowe]]&gt;0,1,0)</f>
        <v>1</v>
      </c>
      <c r="S138">
        <f>IF(dane_medale[[#This Row],[Zloty]]+dane_medale[[#This Row],[Zloty_1]]&gt;SUM(dane_medale[[#This Row],[Srebrny]:[Brazowy]])+SUM(dane_medale[[#This Row],[Srebrny_2]:[Brazowy_3]]),1,0)</f>
        <v>0</v>
      </c>
      <c r="T138">
        <f>SUM(dane_medale[[#This Row],[laczne_punkty_letnie]:[laczne_punkty_zimowe]])</f>
        <v>1</v>
      </c>
      <c r="U138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38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  <row r="139" spans="1:22" x14ac:dyDescent="0.25">
      <c r="A139" t="s">
        <v>89</v>
      </c>
      <c r="B139" t="s">
        <v>22</v>
      </c>
      <c r="C139">
        <v>5</v>
      </c>
      <c r="D139">
        <v>0</v>
      </c>
      <c r="E139">
        <v>0</v>
      </c>
      <c r="F139">
        <v>1</v>
      </c>
      <c r="G139">
        <v>5</v>
      </c>
      <c r="H139">
        <v>0</v>
      </c>
      <c r="I139">
        <v>0</v>
      </c>
      <c r="J139">
        <v>0</v>
      </c>
      <c r="K139">
        <f>IF(SUM(dane_medale[[#This Row],[Zloty_1]:[Brazowy_3]])=0,1,0)</f>
        <v>1</v>
      </c>
      <c r="L139">
        <f>IF(SUM(dane_medale[[#This Row],[Zloty]:[Brazowy]])&gt;0,1,0)</f>
        <v>1</v>
      </c>
      <c r="M139">
        <f>IF(AND(dane_medale[[#This Row],[jest dobry w lato]]=1,dane_medale[[#This Row],[jest slabe w zime]]=1,dane_medale[[#This Row],[OL_letnie]]&gt;0,dane_medale[[#This Row],[OL_zimowe]]&gt;0),1,0)</f>
        <v>1</v>
      </c>
      <c r="N139">
        <f>IF(dane_medale[[#This Row],[aha]]=1,SUM(dane_medale[[#This Row],[Zloty]:[Brazowy]]),0)</f>
        <v>1</v>
      </c>
      <c r="O139">
        <f>SUM(dane_medale[[#This Row],[Zloty]:[Brazowy]])</f>
        <v>1</v>
      </c>
      <c r="P139">
        <f>SUM(dane_medale[[#This Row],[Zloty_1]:[Brazowy_3]])</f>
        <v>0</v>
      </c>
      <c r="Q139">
        <f>IF(dane_medale[[#This Row],[OL_letnie]]&gt;0,1,0)</f>
        <v>1</v>
      </c>
      <c r="R139">
        <f>IF(dane_medale[[#This Row],[OL_zimowe]]&gt;0,1,0)</f>
        <v>1</v>
      </c>
      <c r="S139">
        <f>IF(dane_medale[[#This Row],[Zloty]]+dane_medale[[#This Row],[Zloty_1]]&gt;SUM(dane_medale[[#This Row],[Srebrny]:[Brazowy]])+SUM(dane_medale[[#This Row],[Srebrny_2]:[Brazowy_3]]),1,0)</f>
        <v>0</v>
      </c>
      <c r="T139">
        <f>SUM(dane_medale[[#This Row],[laczne_punkty_letnie]:[laczne_punkty_zimowe]])</f>
        <v>1</v>
      </c>
      <c r="U139" s="12">
        <f>IF(AND(dane_medale[[#This Row],[Zloty]]&gt;dane_medale[[#This Row],[Zloty_1]],dane_medale[[#This Row],[Srebrny]]&gt;dane_medale[[#This Row],[Srebrny_2]],dane_medale[[#This Row],[Brazowy]]&gt;dane_medale[[#This Row],[Brazowy_3]],dane_medale[[#This Row],[Kontynent]]="Europa"),1,0)</f>
        <v>0</v>
      </c>
      <c r="V139" s="12">
        <f>IF(AND(dane_medale[[#This Row],[Zloty]]&lt;dane_medale[[#This Row],[Zloty_1]],dane_medale[[#This Row],[Srebrny]]&lt;dane_medale[[#This Row],[Srebrny_2]],dane_medale[[#This Row],[Brazowy]]&lt;dane_medale[[#This Row],[Brazowy_3]],dane_medale[[#This Row],[Kontynent]]="Europa"),1,0)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D154-9638-42D8-AF76-4E9193F268F4}">
  <dimension ref="A1:C8"/>
  <sheetViews>
    <sheetView workbookViewId="0">
      <selection activeCell="D18" sqref="D18"/>
    </sheetView>
  </sheetViews>
  <sheetFormatPr defaultRowHeight="15" x14ac:dyDescent="0.25"/>
  <cols>
    <col min="1" max="1" width="37.5703125" bestFit="1" customWidth="1"/>
    <col min="2" max="2" width="13.28515625" bestFit="1" customWidth="1"/>
  </cols>
  <sheetData>
    <row r="1" spans="1:3" x14ac:dyDescent="0.25">
      <c r="A1" t="s">
        <v>0</v>
      </c>
      <c r="B1" t="s">
        <v>1</v>
      </c>
      <c r="C1" t="s">
        <v>169</v>
      </c>
    </row>
    <row r="2" spans="1:3" x14ac:dyDescent="0.25">
      <c r="A2" t="s">
        <v>76</v>
      </c>
      <c r="B2" t="s">
        <v>13</v>
      </c>
      <c r="C2">
        <v>86</v>
      </c>
    </row>
    <row r="3" spans="1:3" x14ac:dyDescent="0.25">
      <c r="A3" t="s">
        <v>153</v>
      </c>
      <c r="B3" t="s">
        <v>22</v>
      </c>
      <c r="C3">
        <v>1204</v>
      </c>
    </row>
    <row r="4" spans="1:3" x14ac:dyDescent="0.25">
      <c r="A4" t="s">
        <v>32</v>
      </c>
      <c r="B4" t="s">
        <v>15</v>
      </c>
      <c r="C4">
        <v>108</v>
      </c>
    </row>
    <row r="5" spans="1:3" x14ac:dyDescent="0.25">
      <c r="A5" t="s">
        <v>124</v>
      </c>
      <c r="B5" t="s">
        <v>25</v>
      </c>
      <c r="C5">
        <v>2681</v>
      </c>
    </row>
    <row r="6" spans="1:3" x14ac:dyDescent="0.25">
      <c r="A6" t="s">
        <v>19</v>
      </c>
      <c r="B6" t="s">
        <v>20</v>
      </c>
      <c r="C6">
        <v>480</v>
      </c>
    </row>
    <row r="7" spans="1:3" x14ac:dyDescent="0.25">
      <c r="A7" t="s">
        <v>36</v>
      </c>
      <c r="B7" t="s">
        <v>11</v>
      </c>
      <c r="C7">
        <v>526</v>
      </c>
    </row>
    <row r="8" spans="1:3" x14ac:dyDescent="0.25">
      <c r="A8" t="s">
        <v>153</v>
      </c>
      <c r="B8" t="s">
        <v>22</v>
      </c>
      <c r="C8">
        <v>1204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4307-BB49-4FF9-8D9A-B513005C4B54}">
  <dimension ref="A1:H142"/>
  <sheetViews>
    <sheetView workbookViewId="0">
      <selection activeCell="I3" sqref="I3"/>
    </sheetView>
  </sheetViews>
  <sheetFormatPr defaultRowHeight="15" x14ac:dyDescent="0.25"/>
  <cols>
    <col min="1" max="1" width="37.5703125" bestFit="1" customWidth="1"/>
    <col min="2" max="2" width="21.140625" bestFit="1" customWidth="1"/>
    <col min="3" max="3" width="15.7109375" bestFit="1" customWidth="1"/>
    <col min="7" max="7" width="18.85546875" customWidth="1"/>
    <col min="8" max="8" width="23" customWidth="1"/>
  </cols>
  <sheetData>
    <row r="1" spans="1:8" x14ac:dyDescent="0.25">
      <c r="A1" s="1" t="s">
        <v>169</v>
      </c>
      <c r="B1" t="s">
        <v>171</v>
      </c>
    </row>
    <row r="3" spans="1:8" x14ac:dyDescent="0.25">
      <c r="A3" s="1" t="s">
        <v>160</v>
      </c>
      <c r="B3" t="s">
        <v>170</v>
      </c>
      <c r="G3" s="11" t="s">
        <v>160</v>
      </c>
      <c r="H3" s="11" t="s">
        <v>170</v>
      </c>
    </row>
    <row r="4" spans="1:8" x14ac:dyDescent="0.25">
      <c r="A4" s="2" t="s">
        <v>10</v>
      </c>
      <c r="B4" s="12">
        <v>2</v>
      </c>
      <c r="G4" s="2" t="s">
        <v>10</v>
      </c>
      <c r="H4" s="12">
        <v>2</v>
      </c>
    </row>
    <row r="5" spans="1:8" x14ac:dyDescent="0.25">
      <c r="A5" s="2" t="s">
        <v>12</v>
      </c>
      <c r="B5" s="12">
        <v>15</v>
      </c>
      <c r="G5" s="2" t="s">
        <v>12</v>
      </c>
      <c r="H5" s="12">
        <v>15</v>
      </c>
    </row>
    <row r="6" spans="1:8" x14ac:dyDescent="0.25">
      <c r="A6" s="2" t="s">
        <v>14</v>
      </c>
      <c r="B6" s="12">
        <v>1</v>
      </c>
      <c r="G6" s="2" t="s">
        <v>14</v>
      </c>
      <c r="H6" s="12">
        <v>1</v>
      </c>
    </row>
    <row r="7" spans="1:8" x14ac:dyDescent="0.25">
      <c r="A7" s="2" t="s">
        <v>16</v>
      </c>
      <c r="B7" s="12">
        <v>3</v>
      </c>
      <c r="G7" s="2" t="s">
        <v>16</v>
      </c>
      <c r="H7" s="12">
        <v>3</v>
      </c>
    </row>
    <row r="8" spans="1:8" x14ac:dyDescent="0.25">
      <c r="A8" s="2" t="s">
        <v>17</v>
      </c>
      <c r="B8" s="12">
        <v>70</v>
      </c>
      <c r="G8" s="2" t="s">
        <v>17</v>
      </c>
      <c r="H8" s="12">
        <v>70</v>
      </c>
    </row>
    <row r="9" spans="1:8" x14ac:dyDescent="0.25">
      <c r="A9" s="2" t="s">
        <v>18</v>
      </c>
      <c r="B9" s="12">
        <v>12</v>
      </c>
      <c r="G9" s="2" t="s">
        <v>18</v>
      </c>
      <c r="H9" s="12">
        <v>12</v>
      </c>
    </row>
    <row r="10" spans="1:8" x14ac:dyDescent="0.25">
      <c r="A10" s="2" t="s">
        <v>19</v>
      </c>
      <c r="B10" s="12">
        <v>480</v>
      </c>
      <c r="G10" s="2" t="s">
        <v>19</v>
      </c>
      <c r="H10" s="12">
        <v>480</v>
      </c>
    </row>
    <row r="11" spans="1:8" x14ac:dyDescent="0.25">
      <c r="A11" s="2" t="s">
        <v>21</v>
      </c>
      <c r="B11" s="12">
        <v>304</v>
      </c>
      <c r="G11" s="2" t="s">
        <v>21</v>
      </c>
      <c r="H11" s="12">
        <v>304</v>
      </c>
    </row>
    <row r="12" spans="1:8" x14ac:dyDescent="0.25">
      <c r="A12" s="2" t="s">
        <v>23</v>
      </c>
      <c r="B12" s="12">
        <v>26</v>
      </c>
      <c r="G12" s="2" t="s">
        <v>23</v>
      </c>
      <c r="H12" s="12">
        <v>26</v>
      </c>
    </row>
    <row r="13" spans="1:8" x14ac:dyDescent="0.25">
      <c r="A13" s="2" t="s">
        <v>24</v>
      </c>
      <c r="B13" s="12">
        <v>12</v>
      </c>
      <c r="G13" s="2" t="s">
        <v>24</v>
      </c>
      <c r="H13" s="12">
        <v>12</v>
      </c>
    </row>
    <row r="14" spans="1:8" x14ac:dyDescent="0.25">
      <c r="A14" s="2" t="s">
        <v>26</v>
      </c>
      <c r="B14" s="12">
        <v>1</v>
      </c>
      <c r="G14" s="2" t="s">
        <v>26</v>
      </c>
      <c r="H14" s="12">
        <v>1</v>
      </c>
    </row>
    <row r="15" spans="1:8" x14ac:dyDescent="0.25">
      <c r="A15" s="2" t="s">
        <v>27</v>
      </c>
      <c r="B15" s="12">
        <v>1</v>
      </c>
      <c r="G15" s="2" t="s">
        <v>27</v>
      </c>
      <c r="H15" s="12">
        <v>1</v>
      </c>
    </row>
    <row r="16" spans="1:8" x14ac:dyDescent="0.25">
      <c r="A16" s="2" t="s">
        <v>28</v>
      </c>
      <c r="B16" s="12">
        <v>147</v>
      </c>
      <c r="G16" s="2" t="s">
        <v>28</v>
      </c>
      <c r="H16" s="12">
        <v>147</v>
      </c>
    </row>
    <row r="17" spans="1:8" x14ac:dyDescent="0.25">
      <c r="A17" s="2" t="s">
        <v>29</v>
      </c>
      <c r="B17" s="12">
        <v>1</v>
      </c>
      <c r="G17" s="2" t="s">
        <v>29</v>
      </c>
      <c r="H17" s="12">
        <v>1</v>
      </c>
    </row>
    <row r="18" spans="1:8" x14ac:dyDescent="0.25">
      <c r="A18" s="2" t="s">
        <v>30</v>
      </c>
      <c r="B18" s="12">
        <v>91</v>
      </c>
      <c r="G18" s="2" t="s">
        <v>30</v>
      </c>
      <c r="H18" s="12">
        <v>91</v>
      </c>
    </row>
    <row r="19" spans="1:8" x14ac:dyDescent="0.25">
      <c r="A19" s="2" t="s">
        <v>31</v>
      </c>
      <c r="B19" s="12">
        <v>1</v>
      </c>
      <c r="G19" s="2" t="s">
        <v>31</v>
      </c>
      <c r="H19" s="12">
        <v>1</v>
      </c>
    </row>
    <row r="20" spans="1:8" x14ac:dyDescent="0.25">
      <c r="A20" s="2" t="s">
        <v>32</v>
      </c>
      <c r="B20" s="12">
        <v>108</v>
      </c>
      <c r="G20" s="2" t="s">
        <v>32</v>
      </c>
      <c r="H20" s="12">
        <v>108</v>
      </c>
    </row>
    <row r="21" spans="1:8" x14ac:dyDescent="0.25">
      <c r="A21" s="2" t="s">
        <v>33</v>
      </c>
      <c r="B21" s="12">
        <v>220</v>
      </c>
      <c r="G21" s="2" t="s">
        <v>33</v>
      </c>
      <c r="H21" s="12">
        <v>220</v>
      </c>
    </row>
    <row r="22" spans="1:8" x14ac:dyDescent="0.25">
      <c r="A22" s="2" t="s">
        <v>34</v>
      </c>
      <c r="B22" s="12">
        <v>1</v>
      </c>
      <c r="G22" s="2" t="s">
        <v>34</v>
      </c>
      <c r="H22" s="12">
        <v>1</v>
      </c>
    </row>
    <row r="23" spans="1:8" x14ac:dyDescent="0.25">
      <c r="A23" s="2" t="s">
        <v>35</v>
      </c>
      <c r="B23" s="12">
        <v>13</v>
      </c>
      <c r="G23" s="2" t="s">
        <v>35</v>
      </c>
      <c r="H23" s="12">
        <v>13</v>
      </c>
    </row>
    <row r="24" spans="1:8" x14ac:dyDescent="0.25">
      <c r="A24" s="2" t="s">
        <v>36</v>
      </c>
      <c r="B24" s="12">
        <v>526</v>
      </c>
      <c r="G24" s="2" t="s">
        <v>36</v>
      </c>
      <c r="H24" s="12">
        <v>526</v>
      </c>
    </row>
    <row r="25" spans="1:8" x14ac:dyDescent="0.25">
      <c r="A25" s="2" t="s">
        <v>37</v>
      </c>
      <c r="B25" s="12">
        <v>34</v>
      </c>
      <c r="G25" s="2" t="s">
        <v>37</v>
      </c>
      <c r="H25" s="12">
        <v>34</v>
      </c>
    </row>
    <row r="26" spans="1:8" x14ac:dyDescent="0.25">
      <c r="A26" s="2" t="s">
        <v>38</v>
      </c>
      <c r="B26" s="12">
        <v>1</v>
      </c>
      <c r="G26" s="2" t="s">
        <v>38</v>
      </c>
      <c r="H26" s="12">
        <v>1</v>
      </c>
    </row>
    <row r="27" spans="1:8" x14ac:dyDescent="0.25">
      <c r="A27" s="2" t="s">
        <v>39</v>
      </c>
      <c r="B27" s="12">
        <v>1</v>
      </c>
      <c r="G27" s="2" t="s">
        <v>39</v>
      </c>
      <c r="H27" s="12">
        <v>1</v>
      </c>
    </row>
    <row r="28" spans="1:8" x14ac:dyDescent="0.25">
      <c r="A28" s="2" t="s">
        <v>40</v>
      </c>
      <c r="B28" s="12">
        <v>168</v>
      </c>
      <c r="G28" s="2" t="s">
        <v>40</v>
      </c>
      <c r="H28" s="12">
        <v>168</v>
      </c>
    </row>
    <row r="29" spans="1:8" x14ac:dyDescent="0.25">
      <c r="A29" s="2" t="s">
        <v>41</v>
      </c>
      <c r="B29" s="12">
        <v>68</v>
      </c>
      <c r="G29" s="2" t="s">
        <v>41</v>
      </c>
      <c r="H29" s="12">
        <v>68</v>
      </c>
    </row>
    <row r="30" spans="1:8" x14ac:dyDescent="0.25">
      <c r="A30" s="2" t="s">
        <v>42</v>
      </c>
      <c r="B30" s="12">
        <v>180</v>
      </c>
      <c r="G30" s="2" t="s">
        <v>42</v>
      </c>
      <c r="H30" s="12">
        <v>180</v>
      </c>
    </row>
    <row r="31" spans="1:8" x14ac:dyDescent="0.25">
      <c r="A31" s="2" t="s">
        <v>43</v>
      </c>
      <c r="B31" s="12">
        <v>6</v>
      </c>
      <c r="G31" s="2" t="s">
        <v>43</v>
      </c>
      <c r="H31" s="12">
        <v>6</v>
      </c>
    </row>
    <row r="32" spans="1:8" x14ac:dyDescent="0.25">
      <c r="A32" s="2" t="s">
        <v>44</v>
      </c>
      <c r="B32" s="12">
        <v>1</v>
      </c>
      <c r="G32" s="2" t="s">
        <v>44</v>
      </c>
      <c r="H32" s="12">
        <v>1</v>
      </c>
    </row>
    <row r="33" spans="1:8" x14ac:dyDescent="0.25">
      <c r="A33" s="2" t="s">
        <v>45</v>
      </c>
      <c r="B33" s="12">
        <v>26</v>
      </c>
      <c r="G33" s="2" t="s">
        <v>45</v>
      </c>
      <c r="H33" s="12">
        <v>26</v>
      </c>
    </row>
    <row r="34" spans="1:8" x14ac:dyDescent="0.25">
      <c r="A34" s="2" t="s">
        <v>46</v>
      </c>
      <c r="B34" s="12">
        <v>2</v>
      </c>
      <c r="G34" s="2" t="s">
        <v>46</v>
      </c>
      <c r="H34" s="12">
        <v>2</v>
      </c>
    </row>
    <row r="35" spans="1:8" x14ac:dyDescent="0.25">
      <c r="A35" s="2" t="s">
        <v>47</v>
      </c>
      <c r="B35" s="12">
        <v>1</v>
      </c>
      <c r="G35" s="2" t="s">
        <v>47</v>
      </c>
      <c r="H35" s="12">
        <v>1</v>
      </c>
    </row>
    <row r="36" spans="1:8" x14ac:dyDescent="0.25">
      <c r="A36" s="2" t="s">
        <v>48</v>
      </c>
      <c r="B36" s="12">
        <v>40</v>
      </c>
      <c r="G36" s="2" t="s">
        <v>48</v>
      </c>
      <c r="H36" s="12">
        <v>40</v>
      </c>
    </row>
    <row r="37" spans="1:8" x14ac:dyDescent="0.25">
      <c r="A37" s="2" t="s">
        <v>49</v>
      </c>
      <c r="B37" s="12">
        <v>45</v>
      </c>
      <c r="G37" s="2" t="s">
        <v>49</v>
      </c>
      <c r="H37" s="12">
        <v>45</v>
      </c>
    </row>
    <row r="38" spans="1:8" x14ac:dyDescent="0.25">
      <c r="A38" s="2" t="s">
        <v>50</v>
      </c>
      <c r="B38" s="12">
        <v>9</v>
      </c>
      <c r="G38" s="2" t="s">
        <v>50</v>
      </c>
      <c r="H38" s="12">
        <v>9</v>
      </c>
    </row>
    <row r="39" spans="1:8" x14ac:dyDescent="0.25">
      <c r="A39" s="2" t="s">
        <v>51</v>
      </c>
      <c r="B39" s="12">
        <v>462</v>
      </c>
      <c r="G39" s="2" t="s">
        <v>51</v>
      </c>
      <c r="H39" s="12">
        <v>462</v>
      </c>
    </row>
    <row r="40" spans="1:8" x14ac:dyDescent="0.25">
      <c r="A40" s="2" t="s">
        <v>52</v>
      </c>
      <c r="B40" s="12">
        <v>780</v>
      </c>
      <c r="G40" s="2" t="s">
        <v>52</v>
      </c>
      <c r="H40" s="12">
        <v>780</v>
      </c>
    </row>
    <row r="41" spans="1:8" x14ac:dyDescent="0.25">
      <c r="A41" s="2" t="s">
        <v>53</v>
      </c>
      <c r="B41" s="12">
        <v>1</v>
      </c>
      <c r="G41" s="2" t="s">
        <v>53</v>
      </c>
      <c r="H41" s="12">
        <v>1</v>
      </c>
    </row>
    <row r="42" spans="1:8" x14ac:dyDescent="0.25">
      <c r="A42" s="2" t="s">
        <v>54</v>
      </c>
      <c r="B42" s="12">
        <v>4</v>
      </c>
      <c r="G42" s="2" t="s">
        <v>54</v>
      </c>
      <c r="H42" s="12">
        <v>4</v>
      </c>
    </row>
    <row r="43" spans="1:8" x14ac:dyDescent="0.25">
      <c r="A43" s="2" t="s">
        <v>55</v>
      </c>
      <c r="B43" s="12">
        <v>110</v>
      </c>
      <c r="G43" s="2" t="s">
        <v>55</v>
      </c>
      <c r="H43" s="12">
        <v>110</v>
      </c>
    </row>
    <row r="44" spans="1:8" x14ac:dyDescent="0.25">
      <c r="A44" s="2" t="s">
        <v>56</v>
      </c>
      <c r="B44" s="12">
        <v>25</v>
      </c>
      <c r="G44" s="2" t="s">
        <v>56</v>
      </c>
      <c r="H44" s="12">
        <v>25</v>
      </c>
    </row>
    <row r="45" spans="1:8" x14ac:dyDescent="0.25">
      <c r="A45" s="2" t="s">
        <v>57</v>
      </c>
      <c r="B45" s="12">
        <v>1</v>
      </c>
      <c r="G45" s="2" t="s">
        <v>57</v>
      </c>
      <c r="H45" s="12">
        <v>1</v>
      </c>
    </row>
    <row r="46" spans="1:8" x14ac:dyDescent="0.25">
      <c r="A46" s="2" t="s">
        <v>58</v>
      </c>
      <c r="B46" s="12">
        <v>2</v>
      </c>
      <c r="G46" s="2" t="s">
        <v>58</v>
      </c>
      <c r="H46" s="12">
        <v>2</v>
      </c>
    </row>
    <row r="47" spans="1:8" x14ac:dyDescent="0.25">
      <c r="A47" s="2" t="s">
        <v>59</v>
      </c>
      <c r="B47" s="12">
        <v>133</v>
      </c>
      <c r="G47" s="2" t="s">
        <v>59</v>
      </c>
      <c r="H47" s="12">
        <v>133</v>
      </c>
    </row>
    <row r="48" spans="1:8" x14ac:dyDescent="0.25">
      <c r="A48" s="2" t="s">
        <v>60</v>
      </c>
      <c r="B48" s="12">
        <v>376</v>
      </c>
      <c r="G48" s="2" t="s">
        <v>60</v>
      </c>
      <c r="H48" s="12">
        <v>376</v>
      </c>
    </row>
    <row r="49" spans="1:8" x14ac:dyDescent="0.25">
      <c r="A49" s="2" t="s">
        <v>61</v>
      </c>
      <c r="B49" s="12">
        <v>3</v>
      </c>
      <c r="G49" s="2" t="s">
        <v>61</v>
      </c>
      <c r="H49" s="12">
        <v>3</v>
      </c>
    </row>
    <row r="50" spans="1:8" x14ac:dyDescent="0.25">
      <c r="A50" s="2" t="s">
        <v>115</v>
      </c>
      <c r="B50" s="12">
        <v>8</v>
      </c>
      <c r="G50" s="2" t="s">
        <v>115</v>
      </c>
      <c r="H50" s="12">
        <v>8</v>
      </c>
    </row>
    <row r="51" spans="1:8" x14ac:dyDescent="0.25">
      <c r="A51" s="2" t="s">
        <v>62</v>
      </c>
      <c r="B51" s="12">
        <v>26</v>
      </c>
      <c r="G51" s="2" t="s">
        <v>62</v>
      </c>
      <c r="H51" s="12">
        <v>26</v>
      </c>
    </row>
    <row r="52" spans="1:8" x14ac:dyDescent="0.25">
      <c r="A52" s="2" t="s">
        <v>63</v>
      </c>
      <c r="B52" s="12">
        <v>27</v>
      </c>
      <c r="G52" s="2" t="s">
        <v>63</v>
      </c>
      <c r="H52" s="12">
        <v>27</v>
      </c>
    </row>
    <row r="53" spans="1:8" x14ac:dyDescent="0.25">
      <c r="A53" s="2" t="s">
        <v>64</v>
      </c>
      <c r="B53" s="12">
        <v>1</v>
      </c>
      <c r="G53" s="2" t="s">
        <v>64</v>
      </c>
      <c r="H53" s="12">
        <v>1</v>
      </c>
    </row>
    <row r="54" spans="1:8" x14ac:dyDescent="0.25">
      <c r="A54" s="2" t="s">
        <v>65</v>
      </c>
      <c r="B54" s="12">
        <v>60</v>
      </c>
      <c r="G54" s="2" t="s">
        <v>65</v>
      </c>
      <c r="H54" s="12">
        <v>60</v>
      </c>
    </row>
    <row r="55" spans="1:8" x14ac:dyDescent="0.25">
      <c r="A55" s="2" t="s">
        <v>66</v>
      </c>
      <c r="B55" s="12">
        <v>28</v>
      </c>
      <c r="G55" s="2" t="s">
        <v>66</v>
      </c>
      <c r="H55" s="12">
        <v>28</v>
      </c>
    </row>
    <row r="56" spans="1:8" x14ac:dyDescent="0.25">
      <c r="A56" s="2" t="s">
        <v>67</v>
      </c>
      <c r="B56" s="12">
        <v>4</v>
      </c>
      <c r="G56" s="2" t="s">
        <v>67</v>
      </c>
      <c r="H56" s="12">
        <v>4</v>
      </c>
    </row>
    <row r="57" spans="1:8" x14ac:dyDescent="0.25">
      <c r="A57" s="2" t="s">
        <v>68</v>
      </c>
      <c r="B57" s="12">
        <v>7</v>
      </c>
      <c r="G57" s="2" t="s">
        <v>68</v>
      </c>
      <c r="H57" s="12">
        <v>7</v>
      </c>
    </row>
    <row r="58" spans="1:8" x14ac:dyDescent="0.25">
      <c r="A58" s="2" t="s">
        <v>69</v>
      </c>
      <c r="B58" s="12">
        <v>67</v>
      </c>
      <c r="G58" s="2" t="s">
        <v>69</v>
      </c>
      <c r="H58" s="12">
        <v>67</v>
      </c>
    </row>
    <row r="59" spans="1:8" x14ac:dyDescent="0.25">
      <c r="A59" s="2" t="s">
        <v>70</v>
      </c>
      <c r="B59" s="12">
        <v>443</v>
      </c>
      <c r="G59" s="2" t="s">
        <v>70</v>
      </c>
      <c r="H59" s="12">
        <v>443</v>
      </c>
    </row>
    <row r="60" spans="1:8" x14ac:dyDescent="0.25">
      <c r="A60" s="2" t="s">
        <v>71</v>
      </c>
      <c r="B60" s="12">
        <v>94</v>
      </c>
      <c r="G60" s="2" t="s">
        <v>71</v>
      </c>
      <c r="H60" s="12">
        <v>94</v>
      </c>
    </row>
    <row r="61" spans="1:8" x14ac:dyDescent="0.25">
      <c r="A61" s="2" t="s">
        <v>72</v>
      </c>
      <c r="B61" s="12">
        <v>5</v>
      </c>
      <c r="G61" s="2" t="s">
        <v>72</v>
      </c>
      <c r="H61" s="12">
        <v>5</v>
      </c>
    </row>
    <row r="62" spans="1:8" x14ac:dyDescent="0.25">
      <c r="A62" s="2" t="s">
        <v>73</v>
      </c>
      <c r="B62" s="12">
        <v>448</v>
      </c>
      <c r="G62" s="2" t="s">
        <v>73</v>
      </c>
      <c r="H62" s="12">
        <v>448</v>
      </c>
    </row>
    <row r="63" spans="1:8" x14ac:dyDescent="0.25">
      <c r="A63" s="2" t="s">
        <v>74</v>
      </c>
      <c r="B63" s="12">
        <v>4</v>
      </c>
      <c r="G63" s="2" t="s">
        <v>74</v>
      </c>
      <c r="H63" s="12">
        <v>4</v>
      </c>
    </row>
    <row r="64" spans="1:8" x14ac:dyDescent="0.25">
      <c r="A64" s="2" t="s">
        <v>75</v>
      </c>
      <c r="B64" s="12">
        <v>59</v>
      </c>
      <c r="G64" s="2" t="s">
        <v>75</v>
      </c>
      <c r="H64" s="12">
        <v>59</v>
      </c>
    </row>
    <row r="65" spans="1:8" x14ac:dyDescent="0.25">
      <c r="A65" s="2" t="s">
        <v>76</v>
      </c>
      <c r="B65" s="12">
        <v>86</v>
      </c>
      <c r="G65" s="2" t="s">
        <v>76</v>
      </c>
      <c r="H65" s="12">
        <v>86</v>
      </c>
    </row>
    <row r="66" spans="1:8" x14ac:dyDescent="0.25">
      <c r="A66" s="2" t="s">
        <v>77</v>
      </c>
      <c r="B66" s="12">
        <v>3</v>
      </c>
      <c r="G66" s="2" t="s">
        <v>77</v>
      </c>
      <c r="H66" s="12">
        <v>3</v>
      </c>
    </row>
    <row r="67" spans="1:8" x14ac:dyDescent="0.25">
      <c r="A67" s="2" t="s">
        <v>78</v>
      </c>
      <c r="B67" s="12">
        <v>19</v>
      </c>
      <c r="G67" s="2" t="s">
        <v>78</v>
      </c>
      <c r="H67" s="12">
        <v>19</v>
      </c>
    </row>
    <row r="68" spans="1:8" x14ac:dyDescent="0.25">
      <c r="A68" s="2" t="s">
        <v>80</v>
      </c>
      <c r="B68" s="12">
        <v>49</v>
      </c>
      <c r="G68" s="2" t="s">
        <v>80</v>
      </c>
      <c r="H68" s="12">
        <v>49</v>
      </c>
    </row>
    <row r="69" spans="1:8" x14ac:dyDescent="0.25">
      <c r="A69" s="2" t="s">
        <v>79</v>
      </c>
      <c r="B69" s="12">
        <v>296</v>
      </c>
      <c r="G69" s="2" t="s">
        <v>79</v>
      </c>
      <c r="H69" s="12">
        <v>296</v>
      </c>
    </row>
    <row r="70" spans="1:8" x14ac:dyDescent="0.25">
      <c r="A70" s="2" t="s">
        <v>81</v>
      </c>
      <c r="B70" s="12">
        <v>4</v>
      </c>
      <c r="G70" s="2" t="s">
        <v>81</v>
      </c>
      <c r="H70" s="12">
        <v>4</v>
      </c>
    </row>
    <row r="71" spans="1:8" x14ac:dyDescent="0.25">
      <c r="A71" s="2" t="s">
        <v>82</v>
      </c>
      <c r="B71" s="12">
        <v>208</v>
      </c>
      <c r="G71" s="2" t="s">
        <v>82</v>
      </c>
      <c r="H71" s="12">
        <v>208</v>
      </c>
    </row>
    <row r="72" spans="1:8" x14ac:dyDescent="0.25">
      <c r="A72" s="2" t="s">
        <v>83</v>
      </c>
      <c r="B72" s="12">
        <v>2</v>
      </c>
      <c r="G72" s="2" t="s">
        <v>83</v>
      </c>
      <c r="H72" s="12">
        <v>2</v>
      </c>
    </row>
    <row r="73" spans="1:8" x14ac:dyDescent="0.25">
      <c r="A73" s="2" t="s">
        <v>84</v>
      </c>
      <c r="B73" s="12">
        <v>4</v>
      </c>
      <c r="G73" s="2" t="s">
        <v>84</v>
      </c>
      <c r="H73" s="12">
        <v>4</v>
      </c>
    </row>
    <row r="74" spans="1:8" x14ac:dyDescent="0.25">
      <c r="A74" s="2" t="s">
        <v>85</v>
      </c>
      <c r="B74" s="12">
        <v>9</v>
      </c>
      <c r="G74" s="2" t="s">
        <v>85</v>
      </c>
      <c r="H74" s="12">
        <v>9</v>
      </c>
    </row>
    <row r="75" spans="1:8" x14ac:dyDescent="0.25">
      <c r="A75" s="2" t="s">
        <v>86</v>
      </c>
      <c r="B75" s="12">
        <v>21</v>
      </c>
      <c r="G75" s="2" t="s">
        <v>86</v>
      </c>
      <c r="H75" s="12">
        <v>21</v>
      </c>
    </row>
    <row r="76" spans="1:8" x14ac:dyDescent="0.25">
      <c r="A76" s="2" t="s">
        <v>88</v>
      </c>
      <c r="B76" s="12">
        <v>26</v>
      </c>
      <c r="G76" s="2" t="s">
        <v>88</v>
      </c>
      <c r="H76" s="12">
        <v>26</v>
      </c>
    </row>
    <row r="77" spans="1:8" x14ac:dyDescent="0.25">
      <c r="A77" s="2" t="s">
        <v>87</v>
      </c>
      <c r="B77" s="12">
        <v>4</v>
      </c>
      <c r="G77" s="2" t="s">
        <v>87</v>
      </c>
      <c r="H77" s="12">
        <v>4</v>
      </c>
    </row>
    <row r="78" spans="1:8" x14ac:dyDescent="0.25">
      <c r="A78" s="2" t="s">
        <v>89</v>
      </c>
      <c r="B78" s="12">
        <v>1</v>
      </c>
      <c r="G78" s="2" t="s">
        <v>89</v>
      </c>
      <c r="H78" s="12">
        <v>1</v>
      </c>
    </row>
    <row r="79" spans="1:8" x14ac:dyDescent="0.25">
      <c r="A79" s="2" t="s">
        <v>90</v>
      </c>
      <c r="B79" s="12">
        <v>6</v>
      </c>
      <c r="G79" s="2" t="s">
        <v>90</v>
      </c>
      <c r="H79" s="12">
        <v>6</v>
      </c>
    </row>
    <row r="80" spans="1:8" x14ac:dyDescent="0.25">
      <c r="A80" s="2" t="s">
        <v>91</v>
      </c>
      <c r="B80" s="12">
        <v>22</v>
      </c>
      <c r="G80" s="2" t="s">
        <v>91</v>
      </c>
      <c r="H80" s="12">
        <v>22</v>
      </c>
    </row>
    <row r="81" spans="1:8" x14ac:dyDescent="0.25">
      <c r="A81" s="2" t="s">
        <v>92</v>
      </c>
      <c r="B81" s="12">
        <v>1</v>
      </c>
      <c r="G81" s="2" t="s">
        <v>92</v>
      </c>
      <c r="H81" s="12">
        <v>1</v>
      </c>
    </row>
    <row r="82" spans="1:8" x14ac:dyDescent="0.25">
      <c r="A82" s="2" t="s">
        <v>93</v>
      </c>
      <c r="B82" s="12">
        <v>62</v>
      </c>
      <c r="G82" s="2" t="s">
        <v>93</v>
      </c>
      <c r="H82" s="12">
        <v>62</v>
      </c>
    </row>
    <row r="83" spans="1:8" x14ac:dyDescent="0.25">
      <c r="A83" s="2" t="s">
        <v>94</v>
      </c>
      <c r="B83" s="12">
        <v>7</v>
      </c>
      <c r="G83" s="2" t="s">
        <v>94</v>
      </c>
      <c r="H83" s="12">
        <v>7</v>
      </c>
    </row>
    <row r="84" spans="1:8" x14ac:dyDescent="0.25">
      <c r="A84" s="2" t="s">
        <v>95</v>
      </c>
      <c r="B84" s="12">
        <v>24</v>
      </c>
      <c r="G84" s="2" t="s">
        <v>95</v>
      </c>
      <c r="H84" s="12">
        <v>24</v>
      </c>
    </row>
    <row r="85" spans="1:8" x14ac:dyDescent="0.25">
      <c r="A85" s="2" t="s">
        <v>96</v>
      </c>
      <c r="B85" s="12">
        <v>2</v>
      </c>
      <c r="G85" s="2" t="s">
        <v>96</v>
      </c>
      <c r="H85" s="12">
        <v>2</v>
      </c>
    </row>
    <row r="86" spans="1:8" x14ac:dyDescent="0.25">
      <c r="A86" s="2" t="s">
        <v>97</v>
      </c>
      <c r="B86" s="12">
        <v>4</v>
      </c>
      <c r="G86" s="2" t="s">
        <v>97</v>
      </c>
      <c r="H86" s="12">
        <v>4</v>
      </c>
    </row>
    <row r="87" spans="1:8" x14ac:dyDescent="0.25">
      <c r="A87" s="2" t="s">
        <v>98</v>
      </c>
      <c r="B87" s="12">
        <v>782</v>
      </c>
      <c r="G87" s="2" t="s">
        <v>98</v>
      </c>
      <c r="H87" s="12">
        <v>782</v>
      </c>
    </row>
    <row r="88" spans="1:8" x14ac:dyDescent="0.25">
      <c r="A88" s="2" t="s">
        <v>102</v>
      </c>
      <c r="B88" s="12">
        <v>1</v>
      </c>
      <c r="G88" s="2" t="s">
        <v>102</v>
      </c>
      <c r="H88" s="12">
        <v>1</v>
      </c>
    </row>
    <row r="89" spans="1:8" x14ac:dyDescent="0.25">
      <c r="A89" s="2" t="s">
        <v>103</v>
      </c>
      <c r="B89" s="12">
        <v>23</v>
      </c>
      <c r="G89" s="2" t="s">
        <v>103</v>
      </c>
      <c r="H89" s="12">
        <v>23</v>
      </c>
    </row>
    <row r="90" spans="1:8" x14ac:dyDescent="0.25">
      <c r="A90" s="2" t="s">
        <v>104</v>
      </c>
      <c r="B90" s="12">
        <v>477</v>
      </c>
      <c r="G90" s="2" t="s">
        <v>104</v>
      </c>
      <c r="H90" s="12">
        <v>477</v>
      </c>
    </row>
    <row r="91" spans="1:8" x14ac:dyDescent="0.25">
      <c r="A91" s="2" t="s">
        <v>105</v>
      </c>
      <c r="B91" s="12">
        <v>100</v>
      </c>
      <c r="G91" s="2" t="s">
        <v>105</v>
      </c>
      <c r="H91" s="12">
        <v>100</v>
      </c>
    </row>
    <row r="92" spans="1:8" x14ac:dyDescent="0.25">
      <c r="A92" s="2" t="s">
        <v>101</v>
      </c>
      <c r="B92" s="12">
        <v>519</v>
      </c>
      <c r="G92" s="2" t="s">
        <v>101</v>
      </c>
      <c r="H92" s="12">
        <v>519</v>
      </c>
    </row>
    <row r="93" spans="1:8" x14ac:dyDescent="0.25">
      <c r="A93" s="2" t="s">
        <v>106</v>
      </c>
      <c r="B93" s="12">
        <v>10</v>
      </c>
      <c r="G93" s="2" t="s">
        <v>106</v>
      </c>
      <c r="H93" s="12">
        <v>10</v>
      </c>
    </row>
    <row r="94" spans="1:8" x14ac:dyDescent="0.25">
      <c r="A94" s="2" t="s">
        <v>107</v>
      </c>
      <c r="B94" s="12">
        <v>3</v>
      </c>
      <c r="G94" s="2" t="s">
        <v>107</v>
      </c>
      <c r="H94" s="12">
        <v>3</v>
      </c>
    </row>
    <row r="95" spans="1:8" x14ac:dyDescent="0.25">
      <c r="A95" s="2" t="s">
        <v>108</v>
      </c>
      <c r="B95" s="12">
        <v>1</v>
      </c>
      <c r="G95" s="2" t="s">
        <v>108</v>
      </c>
      <c r="H95" s="12">
        <v>1</v>
      </c>
    </row>
    <row r="96" spans="1:8" x14ac:dyDescent="0.25">
      <c r="A96" s="2" t="s">
        <v>109</v>
      </c>
      <c r="B96" s="12">
        <v>4</v>
      </c>
      <c r="G96" s="2" t="s">
        <v>109</v>
      </c>
      <c r="H96" s="12">
        <v>4</v>
      </c>
    </row>
    <row r="97" spans="1:8" x14ac:dyDescent="0.25">
      <c r="A97" s="2" t="s">
        <v>110</v>
      </c>
      <c r="B97" s="12">
        <v>291</v>
      </c>
      <c r="G97" s="2" t="s">
        <v>110</v>
      </c>
      <c r="H97" s="12">
        <v>291</v>
      </c>
    </row>
    <row r="98" spans="1:8" x14ac:dyDescent="0.25">
      <c r="A98" s="2" t="s">
        <v>111</v>
      </c>
      <c r="B98" s="12">
        <v>8</v>
      </c>
      <c r="G98" s="2" t="s">
        <v>111</v>
      </c>
      <c r="H98" s="12">
        <v>8</v>
      </c>
    </row>
    <row r="99" spans="1:8" x14ac:dyDescent="0.25">
      <c r="A99" s="2" t="s">
        <v>112</v>
      </c>
      <c r="B99" s="12">
        <v>23</v>
      </c>
      <c r="G99" s="2" t="s">
        <v>112</v>
      </c>
      <c r="H99" s="12">
        <v>23</v>
      </c>
    </row>
    <row r="100" spans="1:8" x14ac:dyDescent="0.25">
      <c r="A100" s="2" t="s">
        <v>113</v>
      </c>
      <c r="B100" s="12">
        <v>76</v>
      </c>
      <c r="G100" s="2" t="s">
        <v>113</v>
      </c>
      <c r="H100" s="12">
        <v>76</v>
      </c>
    </row>
    <row r="101" spans="1:8" x14ac:dyDescent="0.25">
      <c r="A101" s="2" t="s">
        <v>99</v>
      </c>
      <c r="B101" s="12">
        <v>243</v>
      </c>
      <c r="G101" s="2" t="s">
        <v>99</v>
      </c>
      <c r="H101" s="12">
        <v>243</v>
      </c>
    </row>
    <row r="102" spans="1:8" x14ac:dyDescent="0.25">
      <c r="A102" s="2" t="s">
        <v>114</v>
      </c>
      <c r="B102" s="12">
        <v>521</v>
      </c>
      <c r="G102" s="2" t="s">
        <v>114</v>
      </c>
      <c r="H102" s="12">
        <v>521</v>
      </c>
    </row>
    <row r="103" spans="1:8" x14ac:dyDescent="0.25">
      <c r="A103" s="2" t="s">
        <v>116</v>
      </c>
      <c r="B103" s="12">
        <v>302</v>
      </c>
      <c r="G103" s="2" t="s">
        <v>116</v>
      </c>
      <c r="H103" s="12">
        <v>302</v>
      </c>
    </row>
    <row r="104" spans="1:8" x14ac:dyDescent="0.25">
      <c r="A104" s="2" t="s">
        <v>117</v>
      </c>
      <c r="B104" s="12">
        <v>1</v>
      </c>
      <c r="G104" s="2" t="s">
        <v>117</v>
      </c>
      <c r="H104" s="12">
        <v>1</v>
      </c>
    </row>
    <row r="105" spans="1:8" x14ac:dyDescent="0.25">
      <c r="A105" s="2" t="s">
        <v>118</v>
      </c>
      <c r="B105" s="12">
        <v>7</v>
      </c>
      <c r="G105" s="2" t="s">
        <v>118</v>
      </c>
      <c r="H105" s="12">
        <v>7</v>
      </c>
    </row>
    <row r="106" spans="1:8" x14ac:dyDescent="0.25">
      <c r="A106" s="2" t="s">
        <v>119</v>
      </c>
      <c r="B106" s="12">
        <v>2</v>
      </c>
      <c r="G106" s="2" t="s">
        <v>119</v>
      </c>
      <c r="H106" s="12">
        <v>2</v>
      </c>
    </row>
    <row r="107" spans="1:8" x14ac:dyDescent="0.25">
      <c r="A107" s="2" t="s">
        <v>120</v>
      </c>
      <c r="B107" s="12">
        <v>4</v>
      </c>
      <c r="G107" s="2" t="s">
        <v>120</v>
      </c>
      <c r="H107" s="12">
        <v>4</v>
      </c>
    </row>
    <row r="108" spans="1:8" x14ac:dyDescent="0.25">
      <c r="A108" s="2" t="s">
        <v>121</v>
      </c>
      <c r="B108" s="12">
        <v>29</v>
      </c>
      <c r="G108" s="2" t="s">
        <v>121</v>
      </c>
      <c r="H108" s="12">
        <v>29</v>
      </c>
    </row>
    <row r="109" spans="1:8" x14ac:dyDescent="0.25">
      <c r="A109" s="2" t="s">
        <v>122</v>
      </c>
      <c r="B109" s="12">
        <v>34</v>
      </c>
      <c r="G109" s="2" t="s">
        <v>122</v>
      </c>
      <c r="H109" s="12">
        <v>34</v>
      </c>
    </row>
    <row r="110" spans="1:8" x14ac:dyDescent="0.25">
      <c r="A110" s="2" t="s">
        <v>123</v>
      </c>
      <c r="B110" s="12">
        <v>2</v>
      </c>
      <c r="G110" s="2" t="s">
        <v>123</v>
      </c>
      <c r="H110" s="12">
        <v>2</v>
      </c>
    </row>
    <row r="111" spans="1:8" x14ac:dyDescent="0.25">
      <c r="A111" s="2" t="s">
        <v>124</v>
      </c>
      <c r="B111" s="12">
        <v>2681</v>
      </c>
      <c r="G111" s="2" t="s">
        <v>124</v>
      </c>
      <c r="H111" s="12">
        <v>2681</v>
      </c>
    </row>
    <row r="112" spans="1:8" x14ac:dyDescent="0.25">
      <c r="A112" s="2" t="s">
        <v>125</v>
      </c>
      <c r="B112" s="12">
        <v>1</v>
      </c>
      <c r="G112" s="2" t="s">
        <v>125</v>
      </c>
      <c r="H112" s="12">
        <v>1</v>
      </c>
    </row>
    <row r="113" spans="1:8" x14ac:dyDescent="0.25">
      <c r="A113" s="2" t="s">
        <v>126</v>
      </c>
      <c r="B113" s="12">
        <v>2</v>
      </c>
      <c r="G113" s="2" t="s">
        <v>126</v>
      </c>
      <c r="H113" s="12">
        <v>2</v>
      </c>
    </row>
    <row r="114" spans="1:8" x14ac:dyDescent="0.25">
      <c r="A114" s="2" t="s">
        <v>127</v>
      </c>
      <c r="B114" s="12">
        <v>3</v>
      </c>
      <c r="G114" s="2" t="s">
        <v>127</v>
      </c>
      <c r="H114" s="12">
        <v>3</v>
      </c>
    </row>
    <row r="115" spans="1:8" x14ac:dyDescent="0.25">
      <c r="A115" s="2" t="s">
        <v>128</v>
      </c>
      <c r="B115" s="12">
        <v>323</v>
      </c>
      <c r="G115" s="2" t="s">
        <v>128</v>
      </c>
      <c r="H115" s="12">
        <v>323</v>
      </c>
    </row>
    <row r="116" spans="1:8" x14ac:dyDescent="0.25">
      <c r="A116" s="2" t="s">
        <v>129</v>
      </c>
      <c r="B116" s="12">
        <v>627</v>
      </c>
      <c r="G116" s="2" t="s">
        <v>129</v>
      </c>
      <c r="H116" s="12">
        <v>627</v>
      </c>
    </row>
    <row r="117" spans="1:8" x14ac:dyDescent="0.25">
      <c r="A117" s="2" t="s">
        <v>130</v>
      </c>
      <c r="B117" s="12">
        <v>3</v>
      </c>
      <c r="G117" s="2" t="s">
        <v>130</v>
      </c>
      <c r="H117" s="12">
        <v>3</v>
      </c>
    </row>
    <row r="118" spans="1:8" x14ac:dyDescent="0.25">
      <c r="A118" s="2" t="s">
        <v>131</v>
      </c>
      <c r="B118" s="12">
        <v>24</v>
      </c>
      <c r="G118" s="2" t="s">
        <v>131</v>
      </c>
      <c r="H118" s="12">
        <v>24</v>
      </c>
    </row>
    <row r="119" spans="1:8" x14ac:dyDescent="0.25">
      <c r="A119" s="2" t="s">
        <v>132</v>
      </c>
      <c r="B119" s="12">
        <v>2</v>
      </c>
      <c r="G119" s="2" t="s">
        <v>132</v>
      </c>
      <c r="H119" s="12">
        <v>2</v>
      </c>
    </row>
    <row r="120" spans="1:8" x14ac:dyDescent="0.25">
      <c r="A120" s="2" t="s">
        <v>133</v>
      </c>
      <c r="B120" s="12">
        <v>1</v>
      </c>
      <c r="G120" s="2" t="s">
        <v>133</v>
      </c>
      <c r="H120" s="12">
        <v>1</v>
      </c>
    </row>
    <row r="121" spans="1:8" x14ac:dyDescent="0.25">
      <c r="A121" s="2" t="s">
        <v>134</v>
      </c>
      <c r="B121" s="12">
        <v>1</v>
      </c>
      <c r="G121" s="2" t="s">
        <v>134</v>
      </c>
      <c r="H121" s="12">
        <v>1</v>
      </c>
    </row>
    <row r="122" spans="1:8" x14ac:dyDescent="0.25">
      <c r="A122" s="2" t="s">
        <v>135</v>
      </c>
      <c r="B122" s="12">
        <v>18</v>
      </c>
      <c r="G122" s="2" t="s">
        <v>135</v>
      </c>
      <c r="H122" s="12">
        <v>18</v>
      </c>
    </row>
    <row r="123" spans="1:8" x14ac:dyDescent="0.25">
      <c r="A123" s="2" t="s">
        <v>136</v>
      </c>
      <c r="B123" s="12">
        <v>10</v>
      </c>
      <c r="G123" s="2" t="s">
        <v>136</v>
      </c>
      <c r="H123" s="12">
        <v>10</v>
      </c>
    </row>
    <row r="124" spans="1:8" x14ac:dyDescent="0.25">
      <c r="A124" s="2" t="s">
        <v>137</v>
      </c>
      <c r="B124" s="12">
        <v>88</v>
      </c>
      <c r="G124" s="2" t="s">
        <v>137</v>
      </c>
      <c r="H124" s="12">
        <v>88</v>
      </c>
    </row>
    <row r="125" spans="1:8" x14ac:dyDescent="0.25">
      <c r="A125" s="2" t="s">
        <v>138</v>
      </c>
      <c r="B125" s="12">
        <v>7</v>
      </c>
      <c r="G125" s="2" t="s">
        <v>138</v>
      </c>
      <c r="H125" s="12">
        <v>7</v>
      </c>
    </row>
    <row r="126" spans="1:8" x14ac:dyDescent="0.25">
      <c r="A126" s="2" t="s">
        <v>139</v>
      </c>
      <c r="B126" s="12">
        <v>122</v>
      </c>
      <c r="G126" s="2" t="s">
        <v>139</v>
      </c>
      <c r="H126" s="12">
        <v>122</v>
      </c>
    </row>
    <row r="127" spans="1:8" x14ac:dyDescent="0.25">
      <c r="A127" s="2" t="s">
        <v>140</v>
      </c>
      <c r="B127" s="12">
        <v>10</v>
      </c>
      <c r="G127" s="2" t="s">
        <v>140</v>
      </c>
      <c r="H127" s="12">
        <v>10</v>
      </c>
    </row>
    <row r="128" spans="1:8" x14ac:dyDescent="0.25">
      <c r="A128" s="2" t="s">
        <v>141</v>
      </c>
      <c r="B128" s="12">
        <v>21</v>
      </c>
      <c r="G128" s="2" t="s">
        <v>141</v>
      </c>
      <c r="H128" s="12">
        <v>21</v>
      </c>
    </row>
    <row r="129" spans="1:8" x14ac:dyDescent="0.25">
      <c r="A129" s="2" t="s">
        <v>143</v>
      </c>
      <c r="B129" s="12">
        <v>482</v>
      </c>
      <c r="G129" s="2" t="s">
        <v>143</v>
      </c>
      <c r="H129" s="12">
        <v>482</v>
      </c>
    </row>
    <row r="130" spans="1:8" x14ac:dyDescent="0.25">
      <c r="A130" s="2" t="s">
        <v>142</v>
      </c>
      <c r="B130" s="12">
        <v>12</v>
      </c>
      <c r="G130" s="2" t="s">
        <v>142</v>
      </c>
      <c r="H130" s="12">
        <v>12</v>
      </c>
    </row>
    <row r="131" spans="1:8" x14ac:dyDescent="0.25">
      <c r="A131" s="2" t="s">
        <v>144</v>
      </c>
      <c r="B131" s="12">
        <v>806</v>
      </c>
      <c r="G131" s="2" t="s">
        <v>144</v>
      </c>
      <c r="H131" s="12">
        <v>806</v>
      </c>
    </row>
    <row r="132" spans="1:8" x14ac:dyDescent="0.25">
      <c r="A132" s="2" t="s">
        <v>145</v>
      </c>
      <c r="B132" s="12">
        <v>2</v>
      </c>
      <c r="G132" s="2" t="s">
        <v>145</v>
      </c>
      <c r="H132" s="12">
        <v>2</v>
      </c>
    </row>
    <row r="133" spans="1:8" x14ac:dyDescent="0.25">
      <c r="A133" s="2" t="s">
        <v>146</v>
      </c>
      <c r="B133" s="12">
        <v>663</v>
      </c>
      <c r="G133" s="2" t="s">
        <v>146</v>
      </c>
      <c r="H133" s="12">
        <v>663</v>
      </c>
    </row>
    <row r="134" spans="1:8" x14ac:dyDescent="0.25">
      <c r="A134" s="2" t="s">
        <v>147</v>
      </c>
      <c r="B134" s="12">
        <v>135</v>
      </c>
      <c r="G134" s="2" t="s">
        <v>147</v>
      </c>
      <c r="H134" s="12">
        <v>135</v>
      </c>
    </row>
    <row r="135" spans="1:8" x14ac:dyDescent="0.25">
      <c r="A135" s="2" t="s">
        <v>100</v>
      </c>
      <c r="B135" s="12">
        <v>137</v>
      </c>
      <c r="G135" s="2" t="s">
        <v>100</v>
      </c>
      <c r="H135" s="12">
        <v>137</v>
      </c>
    </row>
    <row r="136" spans="1:8" x14ac:dyDescent="0.25">
      <c r="A136" s="2" t="s">
        <v>148</v>
      </c>
      <c r="B136" s="12">
        <v>1</v>
      </c>
      <c r="G136" s="2" t="s">
        <v>148</v>
      </c>
      <c r="H136" s="12">
        <v>1</v>
      </c>
    </row>
    <row r="137" spans="1:8" x14ac:dyDescent="0.25">
      <c r="A137" s="2" t="s">
        <v>149</v>
      </c>
      <c r="B137" s="12">
        <v>1</v>
      </c>
      <c r="G137" s="2" t="s">
        <v>149</v>
      </c>
      <c r="H137" s="12">
        <v>1</v>
      </c>
    </row>
    <row r="138" spans="1:8" x14ac:dyDescent="0.25">
      <c r="A138" s="2" t="s">
        <v>150</v>
      </c>
      <c r="B138" s="12">
        <v>2</v>
      </c>
      <c r="G138" s="2" t="s">
        <v>150</v>
      </c>
      <c r="H138" s="12">
        <v>2</v>
      </c>
    </row>
    <row r="139" spans="1:8" x14ac:dyDescent="0.25">
      <c r="A139" s="2" t="s">
        <v>151</v>
      </c>
      <c r="B139" s="12">
        <v>8</v>
      </c>
      <c r="G139" s="2" t="s">
        <v>151</v>
      </c>
      <c r="H139" s="12">
        <v>8</v>
      </c>
    </row>
    <row r="140" spans="1:8" x14ac:dyDescent="0.25">
      <c r="A140" s="2" t="s">
        <v>152</v>
      </c>
      <c r="B140" s="12">
        <v>1</v>
      </c>
      <c r="G140" s="2" t="s">
        <v>152</v>
      </c>
      <c r="H140" s="12">
        <v>1</v>
      </c>
    </row>
    <row r="141" spans="1:8" x14ac:dyDescent="0.25">
      <c r="A141" s="2" t="s">
        <v>153</v>
      </c>
      <c r="B141" s="12">
        <v>1204</v>
      </c>
      <c r="G141" s="2" t="s">
        <v>153</v>
      </c>
      <c r="H141" s="12">
        <v>1204</v>
      </c>
    </row>
    <row r="142" spans="1:8" x14ac:dyDescent="0.25">
      <c r="A142" s="2" t="s">
        <v>161</v>
      </c>
      <c r="B142" s="12">
        <v>17516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945C-70CE-46D8-81C7-6D82B1ED3174}">
  <dimension ref="A1:T139"/>
  <sheetViews>
    <sheetView workbookViewId="0">
      <selection activeCell="Y8" sqref="Y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162</v>
      </c>
      <c r="R1" t="s">
        <v>163</v>
      </c>
      <c r="S1" t="s">
        <v>167</v>
      </c>
      <c r="T1" t="s">
        <v>169</v>
      </c>
    </row>
    <row r="2" spans="1:20" x14ac:dyDescent="0.25">
      <c r="A2" t="s">
        <v>34</v>
      </c>
      <c r="B2" t="s">
        <v>13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IF(SUM(dane_medale4[[#This Row],[Zloty_1]:[Brazowy_3]])=0,1,0)</f>
        <v>1</v>
      </c>
      <c r="L2">
        <f>IF(SUM(dane_medale4[[#This Row],[Zloty]:[Brazowy]])&gt;0,1,0)</f>
        <v>1</v>
      </c>
      <c r="M2">
        <f>IF(AND(dane_medale4[[#This Row],[jest dobry w lato]]=1,dane_medale4[[#This Row],[jest slabe w zime]]=1,dane_medale4[[#This Row],[OL_letnie]]&gt;0,dane_medale4[[#This Row],[OL_zimowe]]&gt;0),1,0)</f>
        <v>0</v>
      </c>
      <c r="N2">
        <f>IF(dane_medale4[[#This Row],[aha]]=1,SUM(dane_medale4[[#This Row],[Zloty]:[Brazowy]]),0)</f>
        <v>0</v>
      </c>
      <c r="O2">
        <f>SUM(dane_medale4[[#This Row],[Zloty]:[Brazowy]])</f>
        <v>1</v>
      </c>
      <c r="P2">
        <f>SUM(dane_medale4[[#This Row],[Zloty_1]:[Brazowy_3]])</f>
        <v>0</v>
      </c>
      <c r="Q2">
        <f>IF(dane_medale4[[#This Row],[OL_letnie]]&gt;0,1,0)</f>
        <v>1</v>
      </c>
      <c r="R2">
        <f>IF(dane_medale4[[#This Row],[OL_zimowe]]&gt;0,1,0)</f>
        <v>0</v>
      </c>
      <c r="S2">
        <f>IF(dane_medale4[[#This Row],[Zloty]]+dane_medale4[[#This Row],[Zloty_1]]&gt;SUM(dane_medale4[[#This Row],[Srebrny]:[Brazowy]])+SUM(dane_medale4[[#This Row],[Srebrny_2]:[Brazowy_3]]),1,0)</f>
        <v>1</v>
      </c>
      <c r="T2">
        <f>SUM(dane_medale4[[#This Row],[laczne_punkty_letnie]:[laczne_punkty_zimowe]])</f>
        <v>1</v>
      </c>
    </row>
    <row r="3" spans="1:20" x14ac:dyDescent="0.25">
      <c r="A3" t="s">
        <v>72</v>
      </c>
      <c r="B3" t="s">
        <v>13</v>
      </c>
      <c r="C3">
        <v>13</v>
      </c>
      <c r="D3">
        <v>3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f>IF(SUM(dane_medale4[[#This Row],[Zloty_1]:[Brazowy_3]])=0,1,0)</f>
        <v>1</v>
      </c>
      <c r="L3">
        <f>IF(SUM(dane_medale4[[#This Row],[Zloty]:[Brazowy]])&gt;0,1,0)</f>
        <v>1</v>
      </c>
      <c r="M3">
        <f>IF(AND(dane_medale4[[#This Row],[jest dobry w lato]]=1,dane_medale4[[#This Row],[jest slabe w zime]]=1,dane_medale4[[#This Row],[OL_letnie]]&gt;0,dane_medale4[[#This Row],[OL_zimowe]]&gt;0),1,0)</f>
        <v>1</v>
      </c>
      <c r="N3">
        <f>IF(dane_medale4[[#This Row],[aha]]=1,SUM(dane_medale4[[#This Row],[Zloty]:[Brazowy]]),0)</f>
        <v>5</v>
      </c>
      <c r="O3">
        <f>SUM(dane_medale4[[#This Row],[Zloty]:[Brazowy]])</f>
        <v>5</v>
      </c>
      <c r="P3">
        <f>SUM(dane_medale4[[#This Row],[Zloty_1]:[Brazowy_3]])</f>
        <v>0</v>
      </c>
      <c r="Q3">
        <f>IF(dane_medale4[[#This Row],[OL_letnie]]&gt;0,1,0)</f>
        <v>1</v>
      </c>
      <c r="R3">
        <f>IF(dane_medale4[[#This Row],[OL_zimowe]]&gt;0,1,0)</f>
        <v>1</v>
      </c>
      <c r="S3">
        <f>IF(dane_medale4[[#This Row],[Zloty]]+dane_medale4[[#This Row],[Zloty_1]]&gt;SUM(dane_medale4[[#This Row],[Srebrny]:[Brazowy]])+SUM(dane_medale4[[#This Row],[Srebrny_2]:[Brazowy_3]]),1,0)</f>
        <v>1</v>
      </c>
      <c r="T3">
        <f>SUM(dane_medale4[[#This Row],[laczne_punkty_letnie]:[laczne_punkty_zimowe]])</f>
        <v>5</v>
      </c>
    </row>
    <row r="4" spans="1:20" x14ac:dyDescent="0.25">
      <c r="A4" t="s">
        <v>152</v>
      </c>
      <c r="B4" t="s">
        <v>11</v>
      </c>
      <c r="C4">
        <v>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IF(SUM(dane_medale4[[#This Row],[Zloty_1]:[Brazowy_3]])=0,1,0)</f>
        <v>1</v>
      </c>
      <c r="L4">
        <f>IF(SUM(dane_medale4[[#This Row],[Zloty]:[Brazowy]])&gt;0,1,0)</f>
        <v>1</v>
      </c>
      <c r="M4">
        <f>IF(AND(dane_medale4[[#This Row],[jest dobry w lato]]=1,dane_medale4[[#This Row],[jest slabe w zime]]=1,dane_medale4[[#This Row],[OL_letnie]]&gt;0,dane_medale4[[#This Row],[OL_zimowe]]&gt;0),1,0)</f>
        <v>0</v>
      </c>
      <c r="N4">
        <f>IF(dane_medale4[[#This Row],[aha]]=1,SUM(dane_medale4[[#This Row],[Zloty]:[Brazowy]]),0)</f>
        <v>0</v>
      </c>
      <c r="O4">
        <f>SUM(dane_medale4[[#This Row],[Zloty]:[Brazowy]])</f>
        <v>1</v>
      </c>
      <c r="P4">
        <f>SUM(dane_medale4[[#This Row],[Zloty_1]:[Brazowy_3]])</f>
        <v>0</v>
      </c>
      <c r="Q4">
        <f>IF(dane_medale4[[#This Row],[OL_letnie]]&gt;0,1,0)</f>
        <v>1</v>
      </c>
      <c r="R4">
        <f>IF(dane_medale4[[#This Row],[OL_zimowe]]&gt;0,1,0)</f>
        <v>0</v>
      </c>
      <c r="S4">
        <f>IF(dane_medale4[[#This Row],[Zloty]]+dane_medale4[[#This Row],[Zloty_1]]&gt;SUM(dane_medale4[[#This Row],[Srebrny]:[Brazowy]])+SUM(dane_medale4[[#This Row],[Srebrny_2]:[Brazowy_3]]),1,0)</f>
        <v>1</v>
      </c>
      <c r="T4">
        <f>SUM(dane_medale4[[#This Row],[laczne_punkty_letnie]:[laczne_punkty_zimowe]])</f>
        <v>1</v>
      </c>
    </row>
    <row r="5" spans="1:20" x14ac:dyDescent="0.25">
      <c r="A5" t="s">
        <v>10</v>
      </c>
      <c r="B5" t="s">
        <v>11</v>
      </c>
      <c r="C5">
        <v>13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f>IF(SUM(dane_medale4[[#This Row],[Zloty_1]:[Brazowy_3]])=0,1,0)</f>
        <v>1</v>
      </c>
      <c r="L5">
        <f>IF(SUM(dane_medale4[[#This Row],[Zloty]:[Brazowy]])&gt;0,1,0)</f>
        <v>1</v>
      </c>
      <c r="M5">
        <f>IF(AND(dane_medale4[[#This Row],[jest dobry w lato]]=1,dane_medale4[[#This Row],[jest slabe w zime]]=1,dane_medale4[[#This Row],[OL_letnie]]&gt;0,dane_medale4[[#This Row],[OL_zimowe]]&gt;0),1,0)</f>
        <v>0</v>
      </c>
      <c r="N5">
        <f>IF(dane_medale4[[#This Row],[aha]]=1,SUM(dane_medale4[[#This Row],[Zloty]:[Brazowy]]),0)</f>
        <v>0</v>
      </c>
      <c r="O5">
        <f>SUM(dane_medale4[[#This Row],[Zloty]:[Brazowy]])</f>
        <v>2</v>
      </c>
      <c r="P5">
        <f>SUM(dane_medale4[[#This Row],[Zloty_1]:[Brazowy_3]])</f>
        <v>0</v>
      </c>
      <c r="Q5">
        <f>IF(dane_medale4[[#This Row],[OL_letnie]]&gt;0,1,0)</f>
        <v>1</v>
      </c>
      <c r="R5">
        <f>IF(dane_medale4[[#This Row],[OL_zimowe]]&gt;0,1,0)</f>
        <v>0</v>
      </c>
      <c r="S5">
        <f>IF(dane_medale4[[#This Row],[Zloty]]+dane_medale4[[#This Row],[Zloty_1]]&gt;SUM(dane_medale4[[#This Row],[Srebrny]:[Brazowy]])+SUM(dane_medale4[[#This Row],[Srebrny_2]:[Brazowy_3]]),1,0)</f>
        <v>0</v>
      </c>
      <c r="T5">
        <f>SUM(dane_medale4[[#This Row],[laczne_punkty_letnie]:[laczne_punkty_zimowe]])</f>
        <v>2</v>
      </c>
    </row>
    <row r="6" spans="1:20" x14ac:dyDescent="0.25">
      <c r="A6" t="s">
        <v>12</v>
      </c>
      <c r="B6" t="s">
        <v>13</v>
      </c>
      <c r="C6">
        <v>12</v>
      </c>
      <c r="D6">
        <v>5</v>
      </c>
      <c r="E6">
        <v>2</v>
      </c>
      <c r="F6">
        <v>8</v>
      </c>
      <c r="G6">
        <v>3</v>
      </c>
      <c r="H6">
        <v>0</v>
      </c>
      <c r="I6">
        <v>0</v>
      </c>
      <c r="J6">
        <v>0</v>
      </c>
      <c r="K6">
        <f>IF(SUM(dane_medale4[[#This Row],[Zloty_1]:[Brazowy_3]])=0,1,0)</f>
        <v>1</v>
      </c>
      <c r="L6">
        <f>IF(SUM(dane_medale4[[#This Row],[Zloty]:[Brazowy]])&gt;0,1,0)</f>
        <v>1</v>
      </c>
      <c r="M6">
        <f>IF(AND(dane_medale4[[#This Row],[jest dobry w lato]]=1,dane_medale4[[#This Row],[jest slabe w zime]]=1,dane_medale4[[#This Row],[OL_letnie]]&gt;0,dane_medale4[[#This Row],[OL_zimowe]]&gt;0),1,0)</f>
        <v>1</v>
      </c>
      <c r="N6">
        <f>IF(dane_medale4[[#This Row],[aha]]=1,SUM(dane_medale4[[#This Row],[Zloty]:[Brazowy]]),0)</f>
        <v>15</v>
      </c>
      <c r="O6">
        <f>SUM(dane_medale4[[#This Row],[Zloty]:[Brazowy]])</f>
        <v>15</v>
      </c>
      <c r="P6">
        <f>SUM(dane_medale4[[#This Row],[Zloty_1]:[Brazowy_3]])</f>
        <v>0</v>
      </c>
      <c r="Q6">
        <f>IF(dane_medale4[[#This Row],[OL_letnie]]&gt;0,1,0)</f>
        <v>1</v>
      </c>
      <c r="R6">
        <f>IF(dane_medale4[[#This Row],[OL_zimowe]]&gt;0,1,0)</f>
        <v>1</v>
      </c>
      <c r="S6">
        <f>IF(dane_medale4[[#This Row],[Zloty]]+dane_medale4[[#This Row],[Zloty_1]]&gt;SUM(dane_medale4[[#This Row],[Srebrny]:[Brazowy]])+SUM(dane_medale4[[#This Row],[Srebrny_2]:[Brazowy_3]]),1,0)</f>
        <v>0</v>
      </c>
      <c r="T6">
        <f>SUM(dane_medale4[[#This Row],[laczne_punkty_letnie]:[laczne_punkty_zimowe]])</f>
        <v>15</v>
      </c>
    </row>
    <row r="7" spans="1:20" x14ac:dyDescent="0.25">
      <c r="A7" t="s">
        <v>14</v>
      </c>
      <c r="B7" t="s">
        <v>15</v>
      </c>
      <c r="C7">
        <v>13</v>
      </c>
      <c r="D7">
        <v>0</v>
      </c>
      <c r="E7">
        <v>1</v>
      </c>
      <c r="F7">
        <v>0</v>
      </c>
      <c r="G7">
        <v>2</v>
      </c>
      <c r="H7">
        <v>0</v>
      </c>
      <c r="I7">
        <v>0</v>
      </c>
      <c r="J7">
        <v>0</v>
      </c>
      <c r="K7">
        <f>IF(SUM(dane_medale4[[#This Row],[Zloty_1]:[Brazowy_3]])=0,1,0)</f>
        <v>1</v>
      </c>
      <c r="L7">
        <f>IF(SUM(dane_medale4[[#This Row],[Zloty]:[Brazowy]])&gt;0,1,0)</f>
        <v>1</v>
      </c>
      <c r="M7">
        <f>IF(AND(dane_medale4[[#This Row],[jest dobry w lato]]=1,dane_medale4[[#This Row],[jest slabe w zime]]=1,dane_medale4[[#This Row],[OL_letnie]]&gt;0,dane_medale4[[#This Row],[OL_zimowe]]&gt;0),1,0)</f>
        <v>1</v>
      </c>
      <c r="N7">
        <f>IF(dane_medale4[[#This Row],[aha]]=1,SUM(dane_medale4[[#This Row],[Zloty]:[Brazowy]]),0)</f>
        <v>1</v>
      </c>
      <c r="O7">
        <f>SUM(dane_medale4[[#This Row],[Zloty]:[Brazowy]])</f>
        <v>1</v>
      </c>
      <c r="P7">
        <f>SUM(dane_medale4[[#This Row],[Zloty_1]:[Brazowy_3]])</f>
        <v>0</v>
      </c>
      <c r="Q7">
        <f>IF(dane_medale4[[#This Row],[OL_letnie]]&gt;0,1,0)</f>
        <v>1</v>
      </c>
      <c r="R7">
        <f>IF(dane_medale4[[#This Row],[OL_zimowe]]&gt;0,1,0)</f>
        <v>1</v>
      </c>
      <c r="S7">
        <f>IF(dane_medale4[[#This Row],[Zloty]]+dane_medale4[[#This Row],[Zloty_1]]&gt;SUM(dane_medale4[[#This Row],[Srebrny]:[Brazowy]])+SUM(dane_medale4[[#This Row],[Srebrny_2]:[Brazowy_3]]),1,0)</f>
        <v>0</v>
      </c>
      <c r="T7">
        <f>SUM(dane_medale4[[#This Row],[laczne_punkty_letnie]:[laczne_punkty_zimowe]])</f>
        <v>1</v>
      </c>
    </row>
    <row r="8" spans="1:20" x14ac:dyDescent="0.25">
      <c r="A8" t="s">
        <v>16</v>
      </c>
      <c r="B8" t="s">
        <v>11</v>
      </c>
      <c r="C8">
        <v>10</v>
      </c>
      <c r="D8">
        <v>0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f>IF(SUM(dane_medale4[[#This Row],[Zloty_1]:[Brazowy_3]])=0,1,0)</f>
        <v>1</v>
      </c>
      <c r="L8">
        <f>IF(SUM(dane_medale4[[#This Row],[Zloty]:[Brazowy]])&gt;0,1,0)</f>
        <v>1</v>
      </c>
      <c r="M8">
        <f>IF(AND(dane_medale4[[#This Row],[jest dobry w lato]]=1,dane_medale4[[#This Row],[jest slabe w zime]]=1,dane_medale4[[#This Row],[OL_letnie]]&gt;0,dane_medale4[[#This Row],[OL_zimowe]]&gt;0),1,0)</f>
        <v>0</v>
      </c>
      <c r="N8">
        <f>IF(dane_medale4[[#This Row],[aha]]=1,SUM(dane_medale4[[#This Row],[Zloty]:[Brazowy]]),0)</f>
        <v>0</v>
      </c>
      <c r="O8">
        <f>SUM(dane_medale4[[#This Row],[Zloty]:[Brazowy]])</f>
        <v>3</v>
      </c>
      <c r="P8">
        <f>SUM(dane_medale4[[#This Row],[Zloty_1]:[Brazowy_3]])</f>
        <v>0</v>
      </c>
      <c r="Q8">
        <f>IF(dane_medale4[[#This Row],[OL_letnie]]&gt;0,1,0)</f>
        <v>1</v>
      </c>
      <c r="R8">
        <f>IF(dane_medale4[[#This Row],[OL_zimowe]]&gt;0,1,0)</f>
        <v>0</v>
      </c>
      <c r="S8">
        <f>IF(dane_medale4[[#This Row],[Zloty]]+dane_medale4[[#This Row],[Zloty_1]]&gt;SUM(dane_medale4[[#This Row],[Srebrny]:[Brazowy]])+SUM(dane_medale4[[#This Row],[Srebrny_2]:[Brazowy_3]]),1,0)</f>
        <v>0</v>
      </c>
      <c r="T8">
        <f>SUM(dane_medale4[[#This Row],[laczne_punkty_letnie]:[laczne_punkty_zimowe]])</f>
        <v>3</v>
      </c>
    </row>
    <row r="9" spans="1:20" x14ac:dyDescent="0.25">
      <c r="A9" t="s">
        <v>17</v>
      </c>
      <c r="B9" t="s">
        <v>15</v>
      </c>
      <c r="C9">
        <v>23</v>
      </c>
      <c r="D9">
        <v>18</v>
      </c>
      <c r="E9">
        <v>24</v>
      </c>
      <c r="F9">
        <v>28</v>
      </c>
      <c r="G9">
        <v>18</v>
      </c>
      <c r="H9">
        <v>0</v>
      </c>
      <c r="I9">
        <v>0</v>
      </c>
      <c r="J9">
        <v>0</v>
      </c>
      <c r="K9">
        <f>IF(SUM(dane_medale4[[#This Row],[Zloty_1]:[Brazowy_3]])=0,1,0)</f>
        <v>1</v>
      </c>
      <c r="L9">
        <f>IF(SUM(dane_medale4[[#This Row],[Zloty]:[Brazowy]])&gt;0,1,0)</f>
        <v>1</v>
      </c>
      <c r="M9">
        <f>IF(AND(dane_medale4[[#This Row],[jest dobry w lato]]=1,dane_medale4[[#This Row],[jest slabe w zime]]=1,dane_medale4[[#This Row],[OL_letnie]]&gt;0,dane_medale4[[#This Row],[OL_zimowe]]&gt;0),1,0)</f>
        <v>1</v>
      </c>
      <c r="N9">
        <f>IF(dane_medale4[[#This Row],[aha]]=1,SUM(dane_medale4[[#This Row],[Zloty]:[Brazowy]]),0)</f>
        <v>70</v>
      </c>
      <c r="O9">
        <f>SUM(dane_medale4[[#This Row],[Zloty]:[Brazowy]])</f>
        <v>70</v>
      </c>
      <c r="P9">
        <f>SUM(dane_medale4[[#This Row],[Zloty_1]:[Brazowy_3]])</f>
        <v>0</v>
      </c>
      <c r="Q9">
        <f>IF(dane_medale4[[#This Row],[OL_letnie]]&gt;0,1,0)</f>
        <v>1</v>
      </c>
      <c r="R9">
        <f>IF(dane_medale4[[#This Row],[OL_zimowe]]&gt;0,1,0)</f>
        <v>1</v>
      </c>
      <c r="S9">
        <f>IF(dane_medale4[[#This Row],[Zloty]]+dane_medale4[[#This Row],[Zloty_1]]&gt;SUM(dane_medale4[[#This Row],[Srebrny]:[Brazowy]])+SUM(dane_medale4[[#This Row],[Srebrny_2]:[Brazowy_3]]),1,0)</f>
        <v>0</v>
      </c>
      <c r="T9">
        <f>SUM(dane_medale4[[#This Row],[laczne_punkty_letnie]:[laczne_punkty_zimowe]])</f>
        <v>70</v>
      </c>
    </row>
    <row r="10" spans="1:20" x14ac:dyDescent="0.25">
      <c r="A10" t="s">
        <v>18</v>
      </c>
      <c r="B10" t="s">
        <v>11</v>
      </c>
      <c r="C10">
        <v>5</v>
      </c>
      <c r="D10">
        <v>1</v>
      </c>
      <c r="E10">
        <v>2</v>
      </c>
      <c r="F10">
        <v>9</v>
      </c>
      <c r="G10">
        <v>6</v>
      </c>
      <c r="H10">
        <v>0</v>
      </c>
      <c r="I10">
        <v>0</v>
      </c>
      <c r="J10">
        <v>0</v>
      </c>
      <c r="K10">
        <f>IF(SUM(dane_medale4[[#This Row],[Zloty_1]:[Brazowy_3]])=0,1,0)</f>
        <v>1</v>
      </c>
      <c r="L10">
        <f>IF(SUM(dane_medale4[[#This Row],[Zloty]:[Brazowy]])&gt;0,1,0)</f>
        <v>1</v>
      </c>
      <c r="M10">
        <f>IF(AND(dane_medale4[[#This Row],[jest dobry w lato]]=1,dane_medale4[[#This Row],[jest slabe w zime]]=1,dane_medale4[[#This Row],[OL_letnie]]&gt;0,dane_medale4[[#This Row],[OL_zimowe]]&gt;0),1,0)</f>
        <v>1</v>
      </c>
      <c r="N10">
        <f>IF(dane_medale4[[#This Row],[aha]]=1,SUM(dane_medale4[[#This Row],[Zloty]:[Brazowy]]),0)</f>
        <v>12</v>
      </c>
      <c r="O10">
        <f>SUM(dane_medale4[[#This Row],[Zloty]:[Brazowy]])</f>
        <v>12</v>
      </c>
      <c r="P10">
        <f>SUM(dane_medale4[[#This Row],[Zloty_1]:[Brazowy_3]])</f>
        <v>0</v>
      </c>
      <c r="Q10">
        <f>IF(dane_medale4[[#This Row],[OL_letnie]]&gt;0,1,0)</f>
        <v>1</v>
      </c>
      <c r="R10">
        <f>IF(dane_medale4[[#This Row],[OL_zimowe]]&gt;0,1,0)</f>
        <v>1</v>
      </c>
      <c r="S10">
        <f>IF(dane_medale4[[#This Row],[Zloty]]+dane_medale4[[#This Row],[Zloty_1]]&gt;SUM(dane_medale4[[#This Row],[Srebrny]:[Brazowy]])+SUM(dane_medale4[[#This Row],[Srebrny_2]:[Brazowy_3]]),1,0)</f>
        <v>0</v>
      </c>
      <c r="T10">
        <f>SUM(dane_medale4[[#This Row],[laczne_punkty_letnie]:[laczne_punkty_zimowe]])</f>
        <v>12</v>
      </c>
    </row>
    <row r="11" spans="1:20" x14ac:dyDescent="0.25">
      <c r="A11" t="s">
        <v>19</v>
      </c>
      <c r="B11" t="s">
        <v>20</v>
      </c>
      <c r="C11">
        <v>25</v>
      </c>
      <c r="D11">
        <v>138</v>
      </c>
      <c r="E11">
        <v>153</v>
      </c>
      <c r="F11">
        <v>177</v>
      </c>
      <c r="G11">
        <v>18</v>
      </c>
      <c r="H11">
        <v>5</v>
      </c>
      <c r="I11">
        <v>3</v>
      </c>
      <c r="J11">
        <v>4</v>
      </c>
      <c r="K11">
        <f>IF(SUM(dane_medale4[[#This Row],[Zloty_1]:[Brazowy_3]])=0,1,0)</f>
        <v>0</v>
      </c>
      <c r="L11">
        <f>IF(SUM(dane_medale4[[#This Row],[Zloty]:[Brazowy]])&gt;0,1,0)</f>
        <v>1</v>
      </c>
      <c r="M11">
        <f>IF(AND(dane_medale4[[#This Row],[jest dobry w lato]]=1,dane_medale4[[#This Row],[jest slabe w zime]]=1,dane_medale4[[#This Row],[OL_letnie]]&gt;0,dane_medale4[[#This Row],[OL_zimowe]]&gt;0),1,0)</f>
        <v>0</v>
      </c>
      <c r="N11">
        <f>IF(dane_medale4[[#This Row],[aha]]=1,SUM(dane_medale4[[#This Row],[Zloty]:[Brazowy]]),0)</f>
        <v>0</v>
      </c>
      <c r="O11">
        <f>SUM(dane_medale4[[#This Row],[Zloty]:[Brazowy]])</f>
        <v>468</v>
      </c>
      <c r="P11">
        <f>SUM(dane_medale4[[#This Row],[Zloty_1]:[Brazowy_3]])</f>
        <v>12</v>
      </c>
      <c r="Q11">
        <f>IF(dane_medale4[[#This Row],[OL_letnie]]&gt;0,1,0)</f>
        <v>1</v>
      </c>
      <c r="R11">
        <f>IF(dane_medale4[[#This Row],[OL_zimowe]]&gt;0,1,0)</f>
        <v>1</v>
      </c>
      <c r="S11">
        <f>IF(dane_medale4[[#This Row],[Zloty]]+dane_medale4[[#This Row],[Zloty_1]]&gt;SUM(dane_medale4[[#This Row],[Srebrny]:[Brazowy]])+SUM(dane_medale4[[#This Row],[Srebrny_2]:[Brazowy_3]]),1,0)</f>
        <v>0</v>
      </c>
      <c r="T11">
        <f>SUM(dane_medale4[[#This Row],[laczne_punkty_letnie]:[laczne_punkty_zimowe]])</f>
        <v>480</v>
      </c>
    </row>
    <row r="12" spans="1:20" x14ac:dyDescent="0.25">
      <c r="A12" t="s">
        <v>21</v>
      </c>
      <c r="B12" t="s">
        <v>22</v>
      </c>
      <c r="C12">
        <v>26</v>
      </c>
      <c r="D12">
        <v>18</v>
      </c>
      <c r="E12">
        <v>33</v>
      </c>
      <c r="F12">
        <v>35</v>
      </c>
      <c r="G12">
        <v>22</v>
      </c>
      <c r="H12">
        <v>59</v>
      </c>
      <c r="I12">
        <v>78</v>
      </c>
      <c r="J12">
        <v>81</v>
      </c>
      <c r="K12">
        <f>IF(SUM(dane_medale4[[#This Row],[Zloty_1]:[Brazowy_3]])=0,1,0)</f>
        <v>0</v>
      </c>
      <c r="L12">
        <f>IF(SUM(dane_medale4[[#This Row],[Zloty]:[Brazowy]])&gt;0,1,0)</f>
        <v>1</v>
      </c>
      <c r="M12">
        <f>IF(AND(dane_medale4[[#This Row],[jest dobry w lato]]=1,dane_medale4[[#This Row],[jest slabe w zime]]=1,dane_medale4[[#This Row],[OL_letnie]]&gt;0,dane_medale4[[#This Row],[OL_zimowe]]&gt;0),1,0)</f>
        <v>0</v>
      </c>
      <c r="N12">
        <f>IF(dane_medale4[[#This Row],[aha]]=1,SUM(dane_medale4[[#This Row],[Zloty]:[Brazowy]]),0)</f>
        <v>0</v>
      </c>
      <c r="O12">
        <f>SUM(dane_medale4[[#This Row],[Zloty]:[Brazowy]])</f>
        <v>86</v>
      </c>
      <c r="P12">
        <f>SUM(dane_medale4[[#This Row],[Zloty_1]:[Brazowy_3]])</f>
        <v>218</v>
      </c>
      <c r="Q12">
        <f>IF(dane_medale4[[#This Row],[OL_letnie]]&gt;0,1,0)</f>
        <v>1</v>
      </c>
      <c r="R12">
        <f>IF(dane_medale4[[#This Row],[OL_zimowe]]&gt;0,1,0)</f>
        <v>1</v>
      </c>
      <c r="S12">
        <f>IF(dane_medale4[[#This Row],[Zloty]]+dane_medale4[[#This Row],[Zloty_1]]&gt;SUM(dane_medale4[[#This Row],[Srebrny]:[Brazowy]])+SUM(dane_medale4[[#This Row],[Srebrny_2]:[Brazowy_3]]),1,0)</f>
        <v>0</v>
      </c>
      <c r="T12">
        <f>SUM(dane_medale4[[#This Row],[laczne_punkty_letnie]:[laczne_punkty_zimowe]])</f>
        <v>304</v>
      </c>
    </row>
    <row r="13" spans="1:20" x14ac:dyDescent="0.25">
      <c r="A13" t="s">
        <v>23</v>
      </c>
      <c r="B13" t="s">
        <v>11</v>
      </c>
      <c r="C13">
        <v>5</v>
      </c>
      <c r="D13">
        <v>6</v>
      </c>
      <c r="E13">
        <v>5</v>
      </c>
      <c r="F13">
        <v>15</v>
      </c>
      <c r="G13">
        <v>5</v>
      </c>
      <c r="H13">
        <v>0</v>
      </c>
      <c r="I13">
        <v>0</v>
      </c>
      <c r="J13">
        <v>0</v>
      </c>
      <c r="K13">
        <f>IF(SUM(dane_medale4[[#This Row],[Zloty_1]:[Brazowy_3]])=0,1,0)</f>
        <v>1</v>
      </c>
      <c r="L13">
        <f>IF(SUM(dane_medale4[[#This Row],[Zloty]:[Brazowy]])&gt;0,1,0)</f>
        <v>1</v>
      </c>
      <c r="M13">
        <f>IF(AND(dane_medale4[[#This Row],[jest dobry w lato]]=1,dane_medale4[[#This Row],[jest slabe w zime]]=1,dane_medale4[[#This Row],[OL_letnie]]&gt;0,dane_medale4[[#This Row],[OL_zimowe]]&gt;0),1,0)</f>
        <v>1</v>
      </c>
      <c r="N13">
        <f>IF(dane_medale4[[#This Row],[aha]]=1,SUM(dane_medale4[[#This Row],[Zloty]:[Brazowy]]),0)</f>
        <v>26</v>
      </c>
      <c r="O13">
        <f>SUM(dane_medale4[[#This Row],[Zloty]:[Brazowy]])</f>
        <v>26</v>
      </c>
      <c r="P13">
        <f>SUM(dane_medale4[[#This Row],[Zloty_1]:[Brazowy_3]])</f>
        <v>0</v>
      </c>
      <c r="Q13">
        <f>IF(dane_medale4[[#This Row],[OL_letnie]]&gt;0,1,0)</f>
        <v>1</v>
      </c>
      <c r="R13">
        <f>IF(dane_medale4[[#This Row],[OL_zimowe]]&gt;0,1,0)</f>
        <v>1</v>
      </c>
      <c r="S13">
        <f>IF(dane_medale4[[#This Row],[Zloty]]+dane_medale4[[#This Row],[Zloty_1]]&gt;SUM(dane_medale4[[#This Row],[Srebrny]:[Brazowy]])+SUM(dane_medale4[[#This Row],[Srebrny_2]:[Brazowy_3]]),1,0)</f>
        <v>0</v>
      </c>
      <c r="T13">
        <f>SUM(dane_medale4[[#This Row],[laczne_punkty_letnie]:[laczne_punkty_zimowe]])</f>
        <v>26</v>
      </c>
    </row>
    <row r="14" spans="1:20" x14ac:dyDescent="0.25">
      <c r="A14" t="s">
        <v>24</v>
      </c>
      <c r="B14" t="s">
        <v>25</v>
      </c>
      <c r="C14">
        <v>15</v>
      </c>
      <c r="D14">
        <v>5</v>
      </c>
      <c r="E14">
        <v>2</v>
      </c>
      <c r="F14">
        <v>5</v>
      </c>
      <c r="G14">
        <v>0</v>
      </c>
      <c r="H14">
        <v>0</v>
      </c>
      <c r="I14">
        <v>0</v>
      </c>
      <c r="J14">
        <v>0</v>
      </c>
      <c r="K14">
        <f>IF(SUM(dane_medale4[[#This Row],[Zloty_1]:[Brazowy_3]])=0,1,0)</f>
        <v>1</v>
      </c>
      <c r="L14">
        <f>IF(SUM(dane_medale4[[#This Row],[Zloty]:[Brazowy]])&gt;0,1,0)</f>
        <v>1</v>
      </c>
      <c r="M14">
        <f>IF(AND(dane_medale4[[#This Row],[jest dobry w lato]]=1,dane_medale4[[#This Row],[jest slabe w zime]]=1,dane_medale4[[#This Row],[OL_letnie]]&gt;0,dane_medale4[[#This Row],[OL_zimowe]]&gt;0),1,0)</f>
        <v>0</v>
      </c>
      <c r="N14">
        <f>IF(dane_medale4[[#This Row],[aha]]=1,SUM(dane_medale4[[#This Row],[Zloty]:[Brazowy]]),0)</f>
        <v>0</v>
      </c>
      <c r="O14">
        <f>SUM(dane_medale4[[#This Row],[Zloty]:[Brazowy]])</f>
        <v>12</v>
      </c>
      <c r="P14">
        <f>SUM(dane_medale4[[#This Row],[Zloty_1]:[Brazowy_3]])</f>
        <v>0</v>
      </c>
      <c r="Q14">
        <f>IF(dane_medale4[[#This Row],[OL_letnie]]&gt;0,1,0)</f>
        <v>1</v>
      </c>
      <c r="R14">
        <f>IF(dane_medale4[[#This Row],[OL_zimowe]]&gt;0,1,0)</f>
        <v>0</v>
      </c>
      <c r="S14">
        <f>IF(dane_medale4[[#This Row],[Zloty]]+dane_medale4[[#This Row],[Zloty_1]]&gt;SUM(dane_medale4[[#This Row],[Srebrny]:[Brazowy]])+SUM(dane_medale4[[#This Row],[Srebrny_2]:[Brazowy_3]]),1,0)</f>
        <v>0</v>
      </c>
      <c r="T14">
        <f>SUM(dane_medale4[[#This Row],[laczne_punkty_letnie]:[laczne_punkty_zimowe]])</f>
        <v>12</v>
      </c>
    </row>
    <row r="15" spans="1:20" x14ac:dyDescent="0.25">
      <c r="A15" t="s">
        <v>26</v>
      </c>
      <c r="B15" t="s">
        <v>11</v>
      </c>
      <c r="C15">
        <v>8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f>IF(SUM(dane_medale4[[#This Row],[Zloty_1]:[Brazowy_3]])=0,1,0)</f>
        <v>1</v>
      </c>
      <c r="L15">
        <f>IF(SUM(dane_medale4[[#This Row],[Zloty]:[Brazowy]])&gt;0,1,0)</f>
        <v>1</v>
      </c>
      <c r="M15">
        <f>IF(AND(dane_medale4[[#This Row],[jest dobry w lato]]=1,dane_medale4[[#This Row],[jest slabe w zime]]=1,dane_medale4[[#This Row],[OL_letnie]]&gt;0,dane_medale4[[#This Row],[OL_zimowe]]&gt;0),1,0)</f>
        <v>0</v>
      </c>
      <c r="N15">
        <f>IF(dane_medale4[[#This Row],[aha]]=1,SUM(dane_medale4[[#This Row],[Zloty]:[Brazowy]]),0)</f>
        <v>0</v>
      </c>
      <c r="O15">
        <f>SUM(dane_medale4[[#This Row],[Zloty]:[Brazowy]])</f>
        <v>1</v>
      </c>
      <c r="P15">
        <f>SUM(dane_medale4[[#This Row],[Zloty_1]:[Brazowy_3]])</f>
        <v>0</v>
      </c>
      <c r="Q15">
        <f>IF(dane_medale4[[#This Row],[OL_letnie]]&gt;0,1,0)</f>
        <v>1</v>
      </c>
      <c r="R15">
        <f>IF(dane_medale4[[#This Row],[OL_zimowe]]&gt;0,1,0)</f>
        <v>0</v>
      </c>
      <c r="S15">
        <f>IF(dane_medale4[[#This Row],[Zloty]]+dane_medale4[[#This Row],[Zloty_1]]&gt;SUM(dane_medale4[[#This Row],[Srebrny]:[Brazowy]])+SUM(dane_medale4[[#This Row],[Srebrny_2]:[Brazowy_3]]),1,0)</f>
        <v>0</v>
      </c>
      <c r="T15">
        <f>SUM(dane_medale4[[#This Row],[laczne_punkty_letnie]:[laczne_punkty_zimowe]])</f>
        <v>1</v>
      </c>
    </row>
    <row r="16" spans="1:20" x14ac:dyDescent="0.25">
      <c r="A16" t="s">
        <v>27</v>
      </c>
      <c r="B16" t="s">
        <v>25</v>
      </c>
      <c r="C16">
        <v>11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f>IF(SUM(dane_medale4[[#This Row],[Zloty_1]:[Brazowy_3]])=0,1,0)</f>
        <v>1</v>
      </c>
      <c r="L16">
        <f>IF(SUM(dane_medale4[[#This Row],[Zloty]:[Brazowy]])&gt;0,1,0)</f>
        <v>1</v>
      </c>
      <c r="M16">
        <f>IF(AND(dane_medale4[[#This Row],[jest dobry w lato]]=1,dane_medale4[[#This Row],[jest slabe w zime]]=1,dane_medale4[[#This Row],[OL_letnie]]&gt;0,dane_medale4[[#This Row],[OL_zimowe]]&gt;0),1,0)</f>
        <v>0</v>
      </c>
      <c r="N16">
        <f>IF(dane_medale4[[#This Row],[aha]]=1,SUM(dane_medale4[[#This Row],[Zloty]:[Brazowy]]),0)</f>
        <v>0</v>
      </c>
      <c r="O16">
        <f>SUM(dane_medale4[[#This Row],[Zloty]:[Brazowy]])</f>
        <v>1</v>
      </c>
      <c r="P16">
        <f>SUM(dane_medale4[[#This Row],[Zloty_1]:[Brazowy_3]])</f>
        <v>0</v>
      </c>
      <c r="Q16">
        <f>IF(dane_medale4[[#This Row],[OL_letnie]]&gt;0,1,0)</f>
        <v>1</v>
      </c>
      <c r="R16">
        <f>IF(dane_medale4[[#This Row],[OL_zimowe]]&gt;0,1,0)</f>
        <v>0</v>
      </c>
      <c r="S16">
        <f>IF(dane_medale4[[#This Row],[Zloty]]+dane_medale4[[#This Row],[Zloty_1]]&gt;SUM(dane_medale4[[#This Row],[Srebrny]:[Brazowy]])+SUM(dane_medale4[[#This Row],[Srebrny_2]:[Brazowy_3]]),1,0)</f>
        <v>0</v>
      </c>
      <c r="T16">
        <f>SUM(dane_medale4[[#This Row],[laczne_punkty_letnie]:[laczne_punkty_zimowe]])</f>
        <v>1</v>
      </c>
    </row>
    <row r="17" spans="1:20" x14ac:dyDescent="0.25">
      <c r="A17" t="s">
        <v>28</v>
      </c>
      <c r="B17" t="s">
        <v>22</v>
      </c>
      <c r="C17">
        <v>25</v>
      </c>
      <c r="D17">
        <v>37</v>
      </c>
      <c r="E17">
        <v>52</v>
      </c>
      <c r="F17">
        <v>53</v>
      </c>
      <c r="G17">
        <v>20</v>
      </c>
      <c r="H17">
        <v>1</v>
      </c>
      <c r="I17">
        <v>1</v>
      </c>
      <c r="J17">
        <v>3</v>
      </c>
      <c r="K17">
        <f>IF(SUM(dane_medale4[[#This Row],[Zloty_1]:[Brazowy_3]])=0,1,0)</f>
        <v>0</v>
      </c>
      <c r="L17">
        <f>IF(SUM(dane_medale4[[#This Row],[Zloty]:[Brazowy]])&gt;0,1,0)</f>
        <v>1</v>
      </c>
      <c r="M17">
        <f>IF(AND(dane_medale4[[#This Row],[jest dobry w lato]]=1,dane_medale4[[#This Row],[jest slabe w zime]]=1,dane_medale4[[#This Row],[OL_letnie]]&gt;0,dane_medale4[[#This Row],[OL_zimowe]]&gt;0),1,0)</f>
        <v>0</v>
      </c>
      <c r="N17">
        <f>IF(dane_medale4[[#This Row],[aha]]=1,SUM(dane_medale4[[#This Row],[Zloty]:[Brazowy]]),0)</f>
        <v>0</v>
      </c>
      <c r="O17">
        <f>SUM(dane_medale4[[#This Row],[Zloty]:[Brazowy]])</f>
        <v>142</v>
      </c>
      <c r="P17">
        <f>SUM(dane_medale4[[#This Row],[Zloty_1]:[Brazowy_3]])</f>
        <v>5</v>
      </c>
      <c r="Q17">
        <f>IF(dane_medale4[[#This Row],[OL_letnie]]&gt;0,1,0)</f>
        <v>1</v>
      </c>
      <c r="R17">
        <f>IF(dane_medale4[[#This Row],[OL_zimowe]]&gt;0,1,0)</f>
        <v>1</v>
      </c>
      <c r="S17">
        <f>IF(dane_medale4[[#This Row],[Zloty]]+dane_medale4[[#This Row],[Zloty_1]]&gt;SUM(dane_medale4[[#This Row],[Srebrny]:[Brazowy]])+SUM(dane_medale4[[#This Row],[Srebrny_2]:[Brazowy_3]]),1,0)</f>
        <v>0</v>
      </c>
      <c r="T17">
        <f>SUM(dane_medale4[[#This Row],[laczne_punkty_letnie]:[laczne_punkty_zimowe]])</f>
        <v>147</v>
      </c>
    </row>
    <row r="18" spans="1:20" x14ac:dyDescent="0.25">
      <c r="A18" t="s">
        <v>29</v>
      </c>
      <c r="B18" t="s">
        <v>25</v>
      </c>
      <c r="C18">
        <v>17</v>
      </c>
      <c r="D18">
        <v>0</v>
      </c>
      <c r="E18">
        <v>0</v>
      </c>
      <c r="F18">
        <v>1</v>
      </c>
      <c r="G18">
        <v>7</v>
      </c>
      <c r="H18">
        <v>0</v>
      </c>
      <c r="I18">
        <v>0</v>
      </c>
      <c r="J18">
        <v>0</v>
      </c>
      <c r="K18">
        <f>IF(SUM(dane_medale4[[#This Row],[Zloty_1]:[Brazowy_3]])=0,1,0)</f>
        <v>1</v>
      </c>
      <c r="L18">
        <f>IF(SUM(dane_medale4[[#This Row],[Zloty]:[Brazowy]])&gt;0,1,0)</f>
        <v>1</v>
      </c>
      <c r="M18">
        <f>IF(AND(dane_medale4[[#This Row],[jest dobry w lato]]=1,dane_medale4[[#This Row],[jest slabe w zime]]=1,dane_medale4[[#This Row],[OL_letnie]]&gt;0,dane_medale4[[#This Row],[OL_zimowe]]&gt;0),1,0)</f>
        <v>1</v>
      </c>
      <c r="N18">
        <f>IF(dane_medale4[[#This Row],[aha]]=1,SUM(dane_medale4[[#This Row],[Zloty]:[Brazowy]]),0)</f>
        <v>1</v>
      </c>
      <c r="O18">
        <f>SUM(dane_medale4[[#This Row],[Zloty]:[Brazowy]])</f>
        <v>1</v>
      </c>
      <c r="P18">
        <f>SUM(dane_medale4[[#This Row],[Zloty_1]:[Brazowy_3]])</f>
        <v>0</v>
      </c>
      <c r="Q18">
        <f>IF(dane_medale4[[#This Row],[OL_letnie]]&gt;0,1,0)</f>
        <v>1</v>
      </c>
      <c r="R18">
        <f>IF(dane_medale4[[#This Row],[OL_zimowe]]&gt;0,1,0)</f>
        <v>1</v>
      </c>
      <c r="S18">
        <f>IF(dane_medale4[[#This Row],[Zloty]]+dane_medale4[[#This Row],[Zloty_1]]&gt;SUM(dane_medale4[[#This Row],[Srebrny]:[Brazowy]])+SUM(dane_medale4[[#This Row],[Srebrny_2]:[Brazowy_3]]),1,0)</f>
        <v>0</v>
      </c>
      <c r="T18">
        <f>SUM(dane_medale4[[#This Row],[laczne_punkty_letnie]:[laczne_punkty_zimowe]])</f>
        <v>1</v>
      </c>
    </row>
    <row r="19" spans="1:20" x14ac:dyDescent="0.25">
      <c r="A19" t="s">
        <v>30</v>
      </c>
      <c r="B19" t="s">
        <v>22</v>
      </c>
      <c r="C19">
        <v>5</v>
      </c>
      <c r="D19">
        <v>12</v>
      </c>
      <c r="E19">
        <v>24</v>
      </c>
      <c r="F19">
        <v>40</v>
      </c>
      <c r="G19">
        <v>6</v>
      </c>
      <c r="H19">
        <v>6</v>
      </c>
      <c r="I19">
        <v>4</v>
      </c>
      <c r="J19">
        <v>5</v>
      </c>
      <c r="K19">
        <f>IF(SUM(dane_medale4[[#This Row],[Zloty_1]:[Brazowy_3]])=0,1,0)</f>
        <v>0</v>
      </c>
      <c r="L19">
        <f>IF(SUM(dane_medale4[[#This Row],[Zloty]:[Brazowy]])&gt;0,1,0)</f>
        <v>1</v>
      </c>
      <c r="M19">
        <f>IF(AND(dane_medale4[[#This Row],[jest dobry w lato]]=1,dane_medale4[[#This Row],[jest slabe w zime]]=1,dane_medale4[[#This Row],[OL_letnie]]&gt;0,dane_medale4[[#This Row],[OL_zimowe]]&gt;0),1,0)</f>
        <v>0</v>
      </c>
      <c r="N19">
        <f>IF(dane_medale4[[#This Row],[aha]]=1,SUM(dane_medale4[[#This Row],[Zloty]:[Brazowy]]),0)</f>
        <v>0</v>
      </c>
      <c r="O19">
        <f>SUM(dane_medale4[[#This Row],[Zloty]:[Brazowy]])</f>
        <v>76</v>
      </c>
      <c r="P19">
        <f>SUM(dane_medale4[[#This Row],[Zloty_1]:[Brazowy_3]])</f>
        <v>15</v>
      </c>
      <c r="Q19">
        <f>IF(dane_medale4[[#This Row],[OL_letnie]]&gt;0,1,0)</f>
        <v>1</v>
      </c>
      <c r="R19">
        <f>IF(dane_medale4[[#This Row],[OL_zimowe]]&gt;0,1,0)</f>
        <v>1</v>
      </c>
      <c r="S19">
        <f>IF(dane_medale4[[#This Row],[Zloty]]+dane_medale4[[#This Row],[Zloty_1]]&gt;SUM(dane_medale4[[#This Row],[Srebrny]:[Brazowy]])+SUM(dane_medale4[[#This Row],[Srebrny_2]:[Brazowy_3]]),1,0)</f>
        <v>0</v>
      </c>
      <c r="T19">
        <f>SUM(dane_medale4[[#This Row],[laczne_punkty_letnie]:[laczne_punkty_zimowe]])</f>
        <v>91</v>
      </c>
    </row>
    <row r="20" spans="1:20" x14ac:dyDescent="0.25">
      <c r="A20" t="s">
        <v>31</v>
      </c>
      <c r="B20" t="s">
        <v>11</v>
      </c>
      <c r="C20">
        <v>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f>IF(SUM(dane_medale4[[#This Row],[Zloty_1]:[Brazowy_3]])=0,1,0)</f>
        <v>1</v>
      </c>
      <c r="L20">
        <f>IF(SUM(dane_medale4[[#This Row],[Zloty]:[Brazowy]])&gt;0,1,0)</f>
        <v>1</v>
      </c>
      <c r="M20">
        <f>IF(AND(dane_medale4[[#This Row],[jest dobry w lato]]=1,dane_medale4[[#This Row],[jest slabe w zime]]=1,dane_medale4[[#This Row],[OL_letnie]]&gt;0,dane_medale4[[#This Row],[OL_zimowe]]&gt;0),1,0)</f>
        <v>0</v>
      </c>
      <c r="N20">
        <f>IF(dane_medale4[[#This Row],[aha]]=1,SUM(dane_medale4[[#This Row],[Zloty]:[Brazowy]]),0)</f>
        <v>0</v>
      </c>
      <c r="O20">
        <f>SUM(dane_medale4[[#This Row],[Zloty]:[Brazowy]])</f>
        <v>1</v>
      </c>
      <c r="P20">
        <f>SUM(dane_medale4[[#This Row],[Zloty_1]:[Brazowy_3]])</f>
        <v>0</v>
      </c>
      <c r="Q20">
        <f>IF(dane_medale4[[#This Row],[OL_letnie]]&gt;0,1,0)</f>
        <v>1</v>
      </c>
      <c r="R20">
        <f>IF(dane_medale4[[#This Row],[OL_zimowe]]&gt;0,1,0)</f>
        <v>0</v>
      </c>
      <c r="S20">
        <f>IF(dane_medale4[[#This Row],[Zloty]]+dane_medale4[[#This Row],[Zloty_1]]&gt;SUM(dane_medale4[[#This Row],[Srebrny]:[Brazowy]])+SUM(dane_medale4[[#This Row],[Srebrny_2]:[Brazowy_3]]),1,0)</f>
        <v>0</v>
      </c>
      <c r="T20">
        <f>SUM(dane_medale4[[#This Row],[laczne_punkty_letnie]:[laczne_punkty_zimowe]])</f>
        <v>1</v>
      </c>
    </row>
    <row r="21" spans="1:20" x14ac:dyDescent="0.25">
      <c r="A21" t="s">
        <v>32</v>
      </c>
      <c r="B21" t="s">
        <v>15</v>
      </c>
      <c r="C21">
        <v>21</v>
      </c>
      <c r="D21">
        <v>23</v>
      </c>
      <c r="E21">
        <v>30</v>
      </c>
      <c r="F21">
        <v>55</v>
      </c>
      <c r="G21">
        <v>7</v>
      </c>
      <c r="H21">
        <v>0</v>
      </c>
      <c r="I21">
        <v>0</v>
      </c>
      <c r="J21">
        <v>0</v>
      </c>
      <c r="K21">
        <f>IF(SUM(dane_medale4[[#This Row],[Zloty_1]:[Brazowy_3]])=0,1,0)</f>
        <v>1</v>
      </c>
      <c r="L21">
        <f>IF(SUM(dane_medale4[[#This Row],[Zloty]:[Brazowy]])&gt;0,1,0)</f>
        <v>1</v>
      </c>
      <c r="M21">
        <f>IF(AND(dane_medale4[[#This Row],[jest dobry w lato]]=1,dane_medale4[[#This Row],[jest slabe w zime]]=1,dane_medale4[[#This Row],[OL_letnie]]&gt;0,dane_medale4[[#This Row],[OL_zimowe]]&gt;0),1,0)</f>
        <v>1</v>
      </c>
      <c r="N21">
        <f>IF(dane_medale4[[#This Row],[aha]]=1,SUM(dane_medale4[[#This Row],[Zloty]:[Brazowy]]),0)</f>
        <v>108</v>
      </c>
      <c r="O21">
        <f>SUM(dane_medale4[[#This Row],[Zloty]:[Brazowy]])</f>
        <v>108</v>
      </c>
      <c r="P21">
        <f>SUM(dane_medale4[[#This Row],[Zloty_1]:[Brazowy_3]])</f>
        <v>0</v>
      </c>
      <c r="Q21">
        <f>IF(dane_medale4[[#This Row],[OL_letnie]]&gt;0,1,0)</f>
        <v>1</v>
      </c>
      <c r="R21">
        <f>IF(dane_medale4[[#This Row],[OL_zimowe]]&gt;0,1,0)</f>
        <v>1</v>
      </c>
      <c r="S21">
        <f>IF(dane_medale4[[#This Row],[Zloty]]+dane_medale4[[#This Row],[Zloty_1]]&gt;SUM(dane_medale4[[#This Row],[Srebrny]:[Brazowy]])+SUM(dane_medale4[[#This Row],[Srebrny_2]:[Brazowy_3]]),1,0)</f>
        <v>0</v>
      </c>
      <c r="T21">
        <f>SUM(dane_medale4[[#This Row],[laczne_punkty_letnie]:[laczne_punkty_zimowe]])</f>
        <v>108</v>
      </c>
    </row>
    <row r="22" spans="1:20" x14ac:dyDescent="0.25">
      <c r="A22" t="s">
        <v>33</v>
      </c>
      <c r="B22" t="s">
        <v>22</v>
      </c>
      <c r="C22">
        <v>19</v>
      </c>
      <c r="D22">
        <v>51</v>
      </c>
      <c r="E22">
        <v>85</v>
      </c>
      <c r="F22">
        <v>78</v>
      </c>
      <c r="G22">
        <v>19</v>
      </c>
      <c r="H22">
        <v>1</v>
      </c>
      <c r="I22">
        <v>2</v>
      </c>
      <c r="J22">
        <v>3</v>
      </c>
      <c r="K22">
        <f>IF(SUM(dane_medale4[[#This Row],[Zloty_1]:[Brazowy_3]])=0,1,0)</f>
        <v>0</v>
      </c>
      <c r="L22">
        <f>IF(SUM(dane_medale4[[#This Row],[Zloty]:[Brazowy]])&gt;0,1,0)</f>
        <v>1</v>
      </c>
      <c r="M22">
        <f>IF(AND(dane_medale4[[#This Row],[jest dobry w lato]]=1,dane_medale4[[#This Row],[jest slabe w zime]]=1,dane_medale4[[#This Row],[OL_letnie]]&gt;0,dane_medale4[[#This Row],[OL_zimowe]]&gt;0),1,0)</f>
        <v>0</v>
      </c>
      <c r="N22">
        <f>IF(dane_medale4[[#This Row],[aha]]=1,SUM(dane_medale4[[#This Row],[Zloty]:[Brazowy]]),0)</f>
        <v>0</v>
      </c>
      <c r="O22">
        <f>SUM(dane_medale4[[#This Row],[Zloty]:[Brazowy]])</f>
        <v>214</v>
      </c>
      <c r="P22">
        <f>SUM(dane_medale4[[#This Row],[Zloty_1]:[Brazowy_3]])</f>
        <v>6</v>
      </c>
      <c r="Q22">
        <f>IF(dane_medale4[[#This Row],[OL_letnie]]&gt;0,1,0)</f>
        <v>1</v>
      </c>
      <c r="R22">
        <f>IF(dane_medale4[[#This Row],[OL_zimowe]]&gt;0,1,0)</f>
        <v>1</v>
      </c>
      <c r="S22">
        <f>IF(dane_medale4[[#This Row],[Zloty]]+dane_medale4[[#This Row],[Zloty_1]]&gt;SUM(dane_medale4[[#This Row],[Srebrny]:[Brazowy]])+SUM(dane_medale4[[#This Row],[Srebrny_2]:[Brazowy_3]]),1,0)</f>
        <v>0</v>
      </c>
      <c r="T22">
        <f>SUM(dane_medale4[[#This Row],[laczne_punkty_letnie]:[laczne_punkty_zimowe]])</f>
        <v>220</v>
      </c>
    </row>
    <row r="23" spans="1:20" x14ac:dyDescent="0.25">
      <c r="A23" t="s">
        <v>35</v>
      </c>
      <c r="B23" t="s">
        <v>15</v>
      </c>
      <c r="C23">
        <v>22</v>
      </c>
      <c r="D23">
        <v>2</v>
      </c>
      <c r="E23">
        <v>7</v>
      </c>
      <c r="F23">
        <v>4</v>
      </c>
      <c r="G23">
        <v>16</v>
      </c>
      <c r="H23">
        <v>0</v>
      </c>
      <c r="I23">
        <v>0</v>
      </c>
      <c r="J23">
        <v>0</v>
      </c>
      <c r="K23">
        <f>IF(SUM(dane_medale4[[#This Row],[Zloty_1]:[Brazowy_3]])=0,1,0)</f>
        <v>1</v>
      </c>
      <c r="L23">
        <f>IF(SUM(dane_medale4[[#This Row],[Zloty]:[Brazowy]])&gt;0,1,0)</f>
        <v>1</v>
      </c>
      <c r="M23">
        <f>IF(AND(dane_medale4[[#This Row],[jest dobry w lato]]=1,dane_medale4[[#This Row],[jest slabe w zime]]=1,dane_medale4[[#This Row],[OL_letnie]]&gt;0,dane_medale4[[#This Row],[OL_zimowe]]&gt;0),1,0)</f>
        <v>1</v>
      </c>
      <c r="N23">
        <f>IF(dane_medale4[[#This Row],[aha]]=1,SUM(dane_medale4[[#This Row],[Zloty]:[Brazowy]]),0)</f>
        <v>13</v>
      </c>
      <c r="O23">
        <f>SUM(dane_medale4[[#This Row],[Zloty]:[Brazowy]])</f>
        <v>13</v>
      </c>
      <c r="P23">
        <f>SUM(dane_medale4[[#This Row],[Zloty_1]:[Brazowy_3]])</f>
        <v>0</v>
      </c>
      <c r="Q23">
        <f>IF(dane_medale4[[#This Row],[OL_letnie]]&gt;0,1,0)</f>
        <v>1</v>
      </c>
      <c r="R23">
        <f>IF(dane_medale4[[#This Row],[OL_zimowe]]&gt;0,1,0)</f>
        <v>1</v>
      </c>
      <c r="S23">
        <f>IF(dane_medale4[[#This Row],[Zloty]]+dane_medale4[[#This Row],[Zloty_1]]&gt;SUM(dane_medale4[[#This Row],[Srebrny]:[Brazowy]])+SUM(dane_medale4[[#This Row],[Srebrny_2]:[Brazowy_3]]),1,0)</f>
        <v>0</v>
      </c>
      <c r="T23">
        <f>SUM(dane_medale4[[#This Row],[laczne_punkty_letnie]:[laczne_punkty_zimowe]])</f>
        <v>13</v>
      </c>
    </row>
    <row r="24" spans="1:20" x14ac:dyDescent="0.25">
      <c r="A24" t="s">
        <v>36</v>
      </c>
      <c r="B24" t="s">
        <v>11</v>
      </c>
      <c r="C24">
        <v>9</v>
      </c>
      <c r="D24">
        <v>201</v>
      </c>
      <c r="E24">
        <v>144</v>
      </c>
      <c r="F24">
        <v>128</v>
      </c>
      <c r="G24">
        <v>10</v>
      </c>
      <c r="H24">
        <v>12</v>
      </c>
      <c r="I24">
        <v>22</v>
      </c>
      <c r="J24">
        <v>19</v>
      </c>
      <c r="K24">
        <f>IF(SUM(dane_medale4[[#This Row],[Zloty_1]:[Brazowy_3]])=0,1,0)</f>
        <v>0</v>
      </c>
      <c r="L24">
        <f>IF(SUM(dane_medale4[[#This Row],[Zloty]:[Brazowy]])&gt;0,1,0)</f>
        <v>1</v>
      </c>
      <c r="M24">
        <f>IF(AND(dane_medale4[[#This Row],[jest dobry w lato]]=1,dane_medale4[[#This Row],[jest slabe w zime]]=1,dane_medale4[[#This Row],[OL_letnie]]&gt;0,dane_medale4[[#This Row],[OL_zimowe]]&gt;0),1,0)</f>
        <v>0</v>
      </c>
      <c r="N24">
        <f>IF(dane_medale4[[#This Row],[aha]]=1,SUM(dane_medale4[[#This Row],[Zloty]:[Brazowy]]),0)</f>
        <v>0</v>
      </c>
      <c r="O24">
        <f>SUM(dane_medale4[[#This Row],[Zloty]:[Brazowy]])</f>
        <v>473</v>
      </c>
      <c r="P24">
        <f>SUM(dane_medale4[[#This Row],[Zloty_1]:[Brazowy_3]])</f>
        <v>53</v>
      </c>
      <c r="Q24">
        <f>IF(dane_medale4[[#This Row],[OL_letnie]]&gt;0,1,0)</f>
        <v>1</v>
      </c>
      <c r="R24">
        <f>IF(dane_medale4[[#This Row],[OL_zimowe]]&gt;0,1,0)</f>
        <v>1</v>
      </c>
      <c r="S24">
        <f>IF(dane_medale4[[#This Row],[Zloty]]+dane_medale4[[#This Row],[Zloty_1]]&gt;SUM(dane_medale4[[#This Row],[Srebrny]:[Brazowy]])+SUM(dane_medale4[[#This Row],[Srebrny_2]:[Brazowy_3]]),1,0)</f>
        <v>0</v>
      </c>
      <c r="T24">
        <f>SUM(dane_medale4[[#This Row],[laczne_punkty_letnie]:[laczne_punkty_zimowe]])</f>
        <v>526</v>
      </c>
    </row>
    <row r="25" spans="1:20" x14ac:dyDescent="0.25">
      <c r="A25" t="s">
        <v>37</v>
      </c>
      <c r="B25" t="s">
        <v>22</v>
      </c>
      <c r="C25">
        <v>6</v>
      </c>
      <c r="D25">
        <v>6</v>
      </c>
      <c r="E25">
        <v>7</v>
      </c>
      <c r="F25">
        <v>10</v>
      </c>
      <c r="G25">
        <v>7</v>
      </c>
      <c r="H25">
        <v>4</v>
      </c>
      <c r="I25">
        <v>6</v>
      </c>
      <c r="J25">
        <v>1</v>
      </c>
      <c r="K25">
        <f>IF(SUM(dane_medale4[[#This Row],[Zloty_1]:[Brazowy_3]])=0,1,0)</f>
        <v>0</v>
      </c>
      <c r="L25">
        <f>IF(SUM(dane_medale4[[#This Row],[Zloty]:[Brazowy]])&gt;0,1,0)</f>
        <v>1</v>
      </c>
      <c r="M25">
        <f>IF(AND(dane_medale4[[#This Row],[jest dobry w lato]]=1,dane_medale4[[#This Row],[jest slabe w zime]]=1,dane_medale4[[#This Row],[OL_letnie]]&gt;0,dane_medale4[[#This Row],[OL_zimowe]]&gt;0),1,0)</f>
        <v>0</v>
      </c>
      <c r="N25">
        <f>IF(dane_medale4[[#This Row],[aha]]=1,SUM(dane_medale4[[#This Row],[Zloty]:[Brazowy]]),0)</f>
        <v>0</v>
      </c>
      <c r="O25">
        <f>SUM(dane_medale4[[#This Row],[Zloty]:[Brazowy]])</f>
        <v>23</v>
      </c>
      <c r="P25">
        <f>SUM(dane_medale4[[#This Row],[Zloty_1]:[Brazowy_3]])</f>
        <v>11</v>
      </c>
      <c r="Q25">
        <f>IF(dane_medale4[[#This Row],[OL_letnie]]&gt;0,1,0)</f>
        <v>1</v>
      </c>
      <c r="R25">
        <f>IF(dane_medale4[[#This Row],[OL_zimowe]]&gt;0,1,0)</f>
        <v>1</v>
      </c>
      <c r="S25">
        <f>IF(dane_medale4[[#This Row],[Zloty]]+dane_medale4[[#This Row],[Zloty_1]]&gt;SUM(dane_medale4[[#This Row],[Srebrny]:[Brazowy]])+SUM(dane_medale4[[#This Row],[Srebrny_2]:[Brazowy_3]]),1,0)</f>
        <v>0</v>
      </c>
      <c r="T25">
        <f>SUM(dane_medale4[[#This Row],[laczne_punkty_letnie]:[laczne_punkty_zimowe]])</f>
        <v>34</v>
      </c>
    </row>
    <row r="26" spans="1:20" x14ac:dyDescent="0.25">
      <c r="A26" t="s">
        <v>38</v>
      </c>
      <c r="B26" t="s">
        <v>22</v>
      </c>
      <c r="C26">
        <v>9</v>
      </c>
      <c r="D26">
        <v>0</v>
      </c>
      <c r="E26">
        <v>1</v>
      </c>
      <c r="F26">
        <v>0</v>
      </c>
      <c r="G26">
        <v>10</v>
      </c>
      <c r="H26">
        <v>0</v>
      </c>
      <c r="I26">
        <v>0</v>
      </c>
      <c r="J26">
        <v>0</v>
      </c>
      <c r="K26">
        <f>IF(SUM(dane_medale4[[#This Row],[Zloty_1]:[Brazowy_3]])=0,1,0)</f>
        <v>1</v>
      </c>
      <c r="L26">
        <f>IF(SUM(dane_medale4[[#This Row],[Zloty]:[Brazowy]])&gt;0,1,0)</f>
        <v>1</v>
      </c>
      <c r="M26">
        <f>IF(AND(dane_medale4[[#This Row],[jest dobry w lato]]=1,dane_medale4[[#This Row],[jest slabe w zime]]=1,dane_medale4[[#This Row],[OL_letnie]]&gt;0,dane_medale4[[#This Row],[OL_zimowe]]&gt;0),1,0)</f>
        <v>1</v>
      </c>
      <c r="N26">
        <f>IF(dane_medale4[[#This Row],[aha]]=1,SUM(dane_medale4[[#This Row],[Zloty]:[Brazowy]]),0)</f>
        <v>1</v>
      </c>
      <c r="O26">
        <f>SUM(dane_medale4[[#This Row],[Zloty]:[Brazowy]])</f>
        <v>1</v>
      </c>
      <c r="P26">
        <f>SUM(dane_medale4[[#This Row],[Zloty_1]:[Brazowy_3]])</f>
        <v>0</v>
      </c>
      <c r="Q26">
        <f>IF(dane_medale4[[#This Row],[OL_letnie]]&gt;0,1,0)</f>
        <v>1</v>
      </c>
      <c r="R26">
        <f>IF(dane_medale4[[#This Row],[OL_zimowe]]&gt;0,1,0)</f>
        <v>1</v>
      </c>
      <c r="S26">
        <f>IF(dane_medale4[[#This Row],[Zloty]]+dane_medale4[[#This Row],[Zloty_1]]&gt;SUM(dane_medale4[[#This Row],[Srebrny]:[Brazowy]])+SUM(dane_medale4[[#This Row],[Srebrny_2]:[Brazowy_3]]),1,0)</f>
        <v>0</v>
      </c>
      <c r="T26">
        <f>SUM(dane_medale4[[#This Row],[laczne_punkty_letnie]:[laczne_punkty_zimowe]])</f>
        <v>1</v>
      </c>
    </row>
    <row r="27" spans="1:20" x14ac:dyDescent="0.25">
      <c r="A27" t="s">
        <v>39</v>
      </c>
      <c r="B27" t="s">
        <v>22</v>
      </c>
      <c r="C27">
        <v>2</v>
      </c>
      <c r="D27">
        <v>0</v>
      </c>
      <c r="E27">
        <v>1</v>
      </c>
      <c r="F27">
        <v>0</v>
      </c>
      <c r="G27">
        <v>2</v>
      </c>
      <c r="H27">
        <v>0</v>
      </c>
      <c r="I27">
        <v>0</v>
      </c>
      <c r="J27">
        <v>0</v>
      </c>
      <c r="K27">
        <f>IF(SUM(dane_medale4[[#This Row],[Zloty_1]:[Brazowy_3]])=0,1,0)</f>
        <v>1</v>
      </c>
      <c r="L27">
        <f>IF(SUM(dane_medale4[[#This Row],[Zloty]:[Brazowy]])&gt;0,1,0)</f>
        <v>1</v>
      </c>
      <c r="M27">
        <f>IF(AND(dane_medale4[[#This Row],[jest dobry w lato]]=1,dane_medale4[[#This Row],[jest slabe w zime]]=1,dane_medale4[[#This Row],[OL_letnie]]&gt;0,dane_medale4[[#This Row],[OL_zimowe]]&gt;0),1,0)</f>
        <v>1</v>
      </c>
      <c r="N27">
        <f>IF(dane_medale4[[#This Row],[aha]]=1,SUM(dane_medale4[[#This Row],[Zloty]:[Brazowy]]),0)</f>
        <v>1</v>
      </c>
      <c r="O27">
        <f>SUM(dane_medale4[[#This Row],[Zloty]:[Brazowy]])</f>
        <v>1</v>
      </c>
      <c r="P27">
        <f>SUM(dane_medale4[[#This Row],[Zloty_1]:[Brazowy_3]])</f>
        <v>0</v>
      </c>
      <c r="Q27">
        <f>IF(dane_medale4[[#This Row],[OL_letnie]]&gt;0,1,0)</f>
        <v>1</v>
      </c>
      <c r="R27">
        <f>IF(dane_medale4[[#This Row],[OL_zimowe]]&gt;0,1,0)</f>
        <v>1</v>
      </c>
      <c r="S27">
        <f>IF(dane_medale4[[#This Row],[Zloty]]+dane_medale4[[#This Row],[Zloty_1]]&gt;SUM(dane_medale4[[#This Row],[Srebrny]:[Brazowy]])+SUM(dane_medale4[[#This Row],[Srebrny_2]:[Brazowy_3]]),1,0)</f>
        <v>0</v>
      </c>
      <c r="T27">
        <f>SUM(dane_medale4[[#This Row],[laczne_punkty_letnie]:[laczne_punkty_zimowe]])</f>
        <v>1</v>
      </c>
    </row>
    <row r="28" spans="1:20" x14ac:dyDescent="0.25">
      <c r="A28" t="s">
        <v>40</v>
      </c>
      <c r="B28" t="s">
        <v>22</v>
      </c>
      <c r="C28">
        <v>16</v>
      </c>
      <c r="D28">
        <v>49</v>
      </c>
      <c r="E28">
        <v>49</v>
      </c>
      <c r="F28">
        <v>45</v>
      </c>
      <c r="G28">
        <v>16</v>
      </c>
      <c r="H28">
        <v>2</v>
      </c>
      <c r="I28">
        <v>8</v>
      </c>
      <c r="J28">
        <v>15</v>
      </c>
      <c r="K28">
        <f>IF(SUM(dane_medale4[[#This Row],[Zloty_1]:[Brazowy_3]])=0,1,0)</f>
        <v>0</v>
      </c>
      <c r="L28">
        <f>IF(SUM(dane_medale4[[#This Row],[Zloty]:[Brazowy]])&gt;0,1,0)</f>
        <v>1</v>
      </c>
      <c r="M28">
        <f>IF(AND(dane_medale4[[#This Row],[jest dobry w lato]]=1,dane_medale4[[#This Row],[jest slabe w zime]]=1,dane_medale4[[#This Row],[OL_letnie]]&gt;0,dane_medale4[[#This Row],[OL_zimowe]]&gt;0),1,0)</f>
        <v>0</v>
      </c>
      <c r="N28">
        <f>IF(dane_medale4[[#This Row],[aha]]=1,SUM(dane_medale4[[#This Row],[Zloty]:[Brazowy]]),0)</f>
        <v>0</v>
      </c>
      <c r="O28">
        <f>SUM(dane_medale4[[#This Row],[Zloty]:[Brazowy]])</f>
        <v>143</v>
      </c>
      <c r="P28">
        <f>SUM(dane_medale4[[#This Row],[Zloty_1]:[Brazowy_3]])</f>
        <v>25</v>
      </c>
      <c r="Q28">
        <f>IF(dane_medale4[[#This Row],[OL_letnie]]&gt;0,1,0)</f>
        <v>1</v>
      </c>
      <c r="R28">
        <f>IF(dane_medale4[[#This Row],[OL_zimowe]]&gt;0,1,0)</f>
        <v>1</v>
      </c>
      <c r="S28">
        <f>IF(dane_medale4[[#This Row],[Zloty]]+dane_medale4[[#This Row],[Zloty_1]]&gt;SUM(dane_medale4[[#This Row],[Srebrny]:[Brazowy]])+SUM(dane_medale4[[#This Row],[Srebrny_2]:[Brazowy_3]]),1,0)</f>
        <v>0</v>
      </c>
      <c r="T28">
        <f>SUM(dane_medale4[[#This Row],[laczne_punkty_letnie]:[laczne_punkty_zimowe]])</f>
        <v>168</v>
      </c>
    </row>
    <row r="29" spans="1:20" x14ac:dyDescent="0.25">
      <c r="A29" t="s">
        <v>41</v>
      </c>
      <c r="B29" t="s">
        <v>22</v>
      </c>
      <c r="C29">
        <v>5</v>
      </c>
      <c r="D29">
        <v>14</v>
      </c>
      <c r="E29">
        <v>15</v>
      </c>
      <c r="F29">
        <v>15</v>
      </c>
      <c r="G29">
        <v>6</v>
      </c>
      <c r="H29">
        <v>7</v>
      </c>
      <c r="I29">
        <v>9</v>
      </c>
      <c r="J29">
        <v>8</v>
      </c>
      <c r="K29">
        <f>IF(SUM(dane_medale4[[#This Row],[Zloty_1]:[Brazowy_3]])=0,1,0)</f>
        <v>0</v>
      </c>
      <c r="L29">
        <f>IF(SUM(dane_medale4[[#This Row],[Zloty]:[Brazowy]])&gt;0,1,0)</f>
        <v>1</v>
      </c>
      <c r="M29">
        <f>IF(AND(dane_medale4[[#This Row],[jest dobry w lato]]=1,dane_medale4[[#This Row],[jest slabe w zime]]=1,dane_medale4[[#This Row],[OL_letnie]]&gt;0,dane_medale4[[#This Row],[OL_zimowe]]&gt;0),1,0)</f>
        <v>0</v>
      </c>
      <c r="N29">
        <f>IF(dane_medale4[[#This Row],[aha]]=1,SUM(dane_medale4[[#This Row],[Zloty]:[Brazowy]]),0)</f>
        <v>0</v>
      </c>
      <c r="O29">
        <f>SUM(dane_medale4[[#This Row],[Zloty]:[Brazowy]])</f>
        <v>44</v>
      </c>
      <c r="P29">
        <f>SUM(dane_medale4[[#This Row],[Zloty_1]:[Brazowy_3]])</f>
        <v>24</v>
      </c>
      <c r="Q29">
        <f>IF(dane_medale4[[#This Row],[OL_letnie]]&gt;0,1,0)</f>
        <v>1</v>
      </c>
      <c r="R29">
        <f>IF(dane_medale4[[#This Row],[OL_zimowe]]&gt;0,1,0)</f>
        <v>1</v>
      </c>
      <c r="S29">
        <f>IF(dane_medale4[[#This Row],[Zloty]]+dane_medale4[[#This Row],[Zloty_1]]&gt;SUM(dane_medale4[[#This Row],[Srebrny]:[Brazowy]])+SUM(dane_medale4[[#This Row],[Srebrny_2]:[Brazowy_3]]),1,0)</f>
        <v>0</v>
      </c>
      <c r="T29">
        <f>SUM(dane_medale4[[#This Row],[laczne_punkty_letnie]:[laczne_punkty_zimowe]])</f>
        <v>68</v>
      </c>
    </row>
    <row r="30" spans="1:20" x14ac:dyDescent="0.25">
      <c r="A30" t="s">
        <v>42</v>
      </c>
      <c r="B30" t="s">
        <v>22</v>
      </c>
      <c r="C30">
        <v>26</v>
      </c>
      <c r="D30">
        <v>43</v>
      </c>
      <c r="E30">
        <v>68</v>
      </c>
      <c r="F30">
        <v>68</v>
      </c>
      <c r="G30">
        <v>13</v>
      </c>
      <c r="H30">
        <v>0</v>
      </c>
      <c r="I30">
        <v>1</v>
      </c>
      <c r="J30">
        <v>0</v>
      </c>
      <c r="K30">
        <f>IF(SUM(dane_medale4[[#This Row],[Zloty_1]:[Brazowy_3]])=0,1,0)</f>
        <v>0</v>
      </c>
      <c r="L30">
        <f>IF(SUM(dane_medale4[[#This Row],[Zloty]:[Brazowy]])&gt;0,1,0)</f>
        <v>1</v>
      </c>
      <c r="M30">
        <f>IF(AND(dane_medale4[[#This Row],[jest dobry w lato]]=1,dane_medale4[[#This Row],[jest slabe w zime]]=1,dane_medale4[[#This Row],[OL_letnie]]&gt;0,dane_medale4[[#This Row],[OL_zimowe]]&gt;0),1,0)</f>
        <v>0</v>
      </c>
      <c r="N30">
        <f>IF(dane_medale4[[#This Row],[aha]]=1,SUM(dane_medale4[[#This Row],[Zloty]:[Brazowy]]),0)</f>
        <v>0</v>
      </c>
      <c r="O30">
        <f>SUM(dane_medale4[[#This Row],[Zloty]:[Brazowy]])</f>
        <v>179</v>
      </c>
      <c r="P30">
        <f>SUM(dane_medale4[[#This Row],[Zloty_1]:[Brazowy_3]])</f>
        <v>1</v>
      </c>
      <c r="Q30">
        <f>IF(dane_medale4[[#This Row],[OL_letnie]]&gt;0,1,0)</f>
        <v>1</v>
      </c>
      <c r="R30">
        <f>IF(dane_medale4[[#This Row],[OL_zimowe]]&gt;0,1,0)</f>
        <v>1</v>
      </c>
      <c r="S30">
        <f>IF(dane_medale4[[#This Row],[Zloty]]+dane_medale4[[#This Row],[Zloty_1]]&gt;SUM(dane_medale4[[#This Row],[Srebrny]:[Brazowy]])+SUM(dane_medale4[[#This Row],[Srebrny_2]:[Brazowy_3]]),1,0)</f>
        <v>0</v>
      </c>
      <c r="T30">
        <f>SUM(dane_medale4[[#This Row],[laczne_punkty_letnie]:[laczne_punkty_zimowe]])</f>
        <v>180</v>
      </c>
    </row>
    <row r="31" spans="1:20" x14ac:dyDescent="0.25">
      <c r="A31" t="s">
        <v>43</v>
      </c>
      <c r="B31" t="s">
        <v>25</v>
      </c>
      <c r="C31">
        <v>13</v>
      </c>
      <c r="D31">
        <v>3</v>
      </c>
      <c r="E31">
        <v>2</v>
      </c>
      <c r="F31">
        <v>1</v>
      </c>
      <c r="G31">
        <v>0</v>
      </c>
      <c r="H31">
        <v>0</v>
      </c>
      <c r="I31">
        <v>0</v>
      </c>
      <c r="J31">
        <v>0</v>
      </c>
      <c r="K31">
        <f>IF(SUM(dane_medale4[[#This Row],[Zloty_1]:[Brazowy_3]])=0,1,0)</f>
        <v>1</v>
      </c>
      <c r="L31">
        <f>IF(SUM(dane_medale4[[#This Row],[Zloty]:[Brazowy]])&gt;0,1,0)</f>
        <v>1</v>
      </c>
      <c r="M31">
        <f>IF(AND(dane_medale4[[#This Row],[jest dobry w lato]]=1,dane_medale4[[#This Row],[jest slabe w zime]]=1,dane_medale4[[#This Row],[OL_letnie]]&gt;0,dane_medale4[[#This Row],[OL_zimowe]]&gt;0),1,0)</f>
        <v>0</v>
      </c>
      <c r="N31">
        <f>IF(dane_medale4[[#This Row],[aha]]=1,SUM(dane_medale4[[#This Row],[Zloty]:[Brazowy]]),0)</f>
        <v>0</v>
      </c>
      <c r="O31">
        <f>SUM(dane_medale4[[#This Row],[Zloty]:[Brazowy]])</f>
        <v>6</v>
      </c>
      <c r="P31">
        <f>SUM(dane_medale4[[#This Row],[Zloty_1]:[Brazowy_3]])</f>
        <v>0</v>
      </c>
      <c r="Q31">
        <f>IF(dane_medale4[[#This Row],[OL_letnie]]&gt;0,1,0)</f>
        <v>1</v>
      </c>
      <c r="R31">
        <f>IF(dane_medale4[[#This Row],[OL_zimowe]]&gt;0,1,0)</f>
        <v>0</v>
      </c>
      <c r="S31">
        <f>IF(dane_medale4[[#This Row],[Zloty]]+dane_medale4[[#This Row],[Zloty_1]]&gt;SUM(dane_medale4[[#This Row],[Srebrny]:[Brazowy]])+SUM(dane_medale4[[#This Row],[Srebrny_2]:[Brazowy_3]]),1,0)</f>
        <v>0</v>
      </c>
      <c r="T31">
        <f>SUM(dane_medale4[[#This Row],[laczne_punkty_letnie]:[laczne_punkty_zimowe]])</f>
        <v>6</v>
      </c>
    </row>
    <row r="32" spans="1:20" x14ac:dyDescent="0.25">
      <c r="A32" t="s">
        <v>44</v>
      </c>
      <c r="B32" t="s">
        <v>13</v>
      </c>
      <c r="C32">
        <v>7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f>IF(SUM(dane_medale4[[#This Row],[Zloty_1]:[Brazowy_3]])=0,1,0)</f>
        <v>1</v>
      </c>
      <c r="L32">
        <f>IF(SUM(dane_medale4[[#This Row],[Zloty]:[Brazowy]])&gt;0,1,0)</f>
        <v>1</v>
      </c>
      <c r="M32">
        <f>IF(AND(dane_medale4[[#This Row],[jest dobry w lato]]=1,dane_medale4[[#This Row],[jest slabe w zime]]=1,dane_medale4[[#This Row],[OL_letnie]]&gt;0,dane_medale4[[#This Row],[OL_zimowe]]&gt;0),1,0)</f>
        <v>0</v>
      </c>
      <c r="N32">
        <f>IF(dane_medale4[[#This Row],[aha]]=1,SUM(dane_medale4[[#This Row],[Zloty]:[Brazowy]]),0)</f>
        <v>0</v>
      </c>
      <c r="O32">
        <f>SUM(dane_medale4[[#This Row],[Zloty]:[Brazowy]])</f>
        <v>1</v>
      </c>
      <c r="P32">
        <f>SUM(dane_medale4[[#This Row],[Zloty_1]:[Brazowy_3]])</f>
        <v>0</v>
      </c>
      <c r="Q32">
        <f>IF(dane_medale4[[#This Row],[OL_letnie]]&gt;0,1,0)</f>
        <v>1</v>
      </c>
      <c r="R32">
        <f>IF(dane_medale4[[#This Row],[OL_zimowe]]&gt;0,1,0)</f>
        <v>0</v>
      </c>
      <c r="S32">
        <f>IF(dane_medale4[[#This Row],[Zloty]]+dane_medale4[[#This Row],[Zloty_1]]&gt;SUM(dane_medale4[[#This Row],[Srebrny]:[Brazowy]])+SUM(dane_medale4[[#This Row],[Srebrny_2]:[Brazowy_3]]),1,0)</f>
        <v>0</v>
      </c>
      <c r="T32">
        <f>SUM(dane_medale4[[#This Row],[laczne_punkty_letnie]:[laczne_punkty_zimowe]])</f>
        <v>1</v>
      </c>
    </row>
    <row r="33" spans="1:20" x14ac:dyDescent="0.25">
      <c r="A33" t="s">
        <v>45</v>
      </c>
      <c r="B33" t="s">
        <v>13</v>
      </c>
      <c r="C33">
        <v>21</v>
      </c>
      <c r="D33">
        <v>7</v>
      </c>
      <c r="E33">
        <v>9</v>
      </c>
      <c r="F33">
        <v>10</v>
      </c>
      <c r="G33">
        <v>1</v>
      </c>
      <c r="H33">
        <v>0</v>
      </c>
      <c r="I33">
        <v>0</v>
      </c>
      <c r="J33">
        <v>0</v>
      </c>
      <c r="K33">
        <f>IF(SUM(dane_medale4[[#This Row],[Zloty_1]:[Brazowy_3]])=0,1,0)</f>
        <v>1</v>
      </c>
      <c r="L33">
        <f>IF(SUM(dane_medale4[[#This Row],[Zloty]:[Brazowy]])&gt;0,1,0)</f>
        <v>1</v>
      </c>
      <c r="M33">
        <f>IF(AND(dane_medale4[[#This Row],[jest dobry w lato]]=1,dane_medale4[[#This Row],[jest slabe w zime]]=1,dane_medale4[[#This Row],[OL_letnie]]&gt;0,dane_medale4[[#This Row],[OL_zimowe]]&gt;0),1,0)</f>
        <v>1</v>
      </c>
      <c r="N33">
        <f>IF(dane_medale4[[#This Row],[aha]]=1,SUM(dane_medale4[[#This Row],[Zloty]:[Brazowy]]),0)</f>
        <v>26</v>
      </c>
      <c r="O33">
        <f>SUM(dane_medale4[[#This Row],[Zloty]:[Brazowy]])</f>
        <v>26</v>
      </c>
      <c r="P33">
        <f>SUM(dane_medale4[[#This Row],[Zloty_1]:[Brazowy_3]])</f>
        <v>0</v>
      </c>
      <c r="Q33">
        <f>IF(dane_medale4[[#This Row],[OL_letnie]]&gt;0,1,0)</f>
        <v>1</v>
      </c>
      <c r="R33">
        <f>IF(dane_medale4[[#This Row],[OL_zimowe]]&gt;0,1,0)</f>
        <v>1</v>
      </c>
      <c r="S33">
        <f>IF(dane_medale4[[#This Row],[Zloty]]+dane_medale4[[#This Row],[Zloty_1]]&gt;SUM(dane_medale4[[#This Row],[Srebrny]:[Brazowy]])+SUM(dane_medale4[[#This Row],[Srebrny_2]:[Brazowy_3]]),1,0)</f>
        <v>0</v>
      </c>
      <c r="T33">
        <f>SUM(dane_medale4[[#This Row],[laczne_punkty_letnie]:[laczne_punkty_zimowe]])</f>
        <v>26</v>
      </c>
    </row>
    <row r="34" spans="1:20" x14ac:dyDescent="0.25">
      <c r="A34" t="s">
        <v>46</v>
      </c>
      <c r="B34" t="s">
        <v>15</v>
      </c>
      <c r="C34">
        <v>13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>IF(SUM(dane_medale4[[#This Row],[Zloty_1]:[Brazowy_3]])=0,1,0)</f>
        <v>1</v>
      </c>
      <c r="L34">
        <f>IF(SUM(dane_medale4[[#This Row],[Zloty]:[Brazowy]])&gt;0,1,0)</f>
        <v>1</v>
      </c>
      <c r="M34">
        <f>IF(AND(dane_medale4[[#This Row],[jest dobry w lato]]=1,dane_medale4[[#This Row],[jest slabe w zime]]=1,dane_medale4[[#This Row],[OL_letnie]]&gt;0,dane_medale4[[#This Row],[OL_zimowe]]&gt;0),1,0)</f>
        <v>0</v>
      </c>
      <c r="N34">
        <f>IF(dane_medale4[[#This Row],[aha]]=1,SUM(dane_medale4[[#This Row],[Zloty]:[Brazowy]]),0)</f>
        <v>0</v>
      </c>
      <c r="O34">
        <f>SUM(dane_medale4[[#This Row],[Zloty]:[Brazowy]])</f>
        <v>2</v>
      </c>
      <c r="P34">
        <f>SUM(dane_medale4[[#This Row],[Zloty_1]:[Brazowy_3]])</f>
        <v>0</v>
      </c>
      <c r="Q34">
        <f>IF(dane_medale4[[#This Row],[OL_letnie]]&gt;0,1,0)</f>
        <v>1</v>
      </c>
      <c r="R34">
        <f>IF(dane_medale4[[#This Row],[OL_zimowe]]&gt;0,1,0)</f>
        <v>0</v>
      </c>
      <c r="S34">
        <f>IF(dane_medale4[[#This Row],[Zloty]]+dane_medale4[[#This Row],[Zloty_1]]&gt;SUM(dane_medale4[[#This Row],[Srebrny]:[Brazowy]])+SUM(dane_medale4[[#This Row],[Srebrny_2]:[Brazowy_3]]),1,0)</f>
        <v>0</v>
      </c>
      <c r="T34">
        <f>SUM(dane_medale4[[#This Row],[laczne_punkty_letnie]:[laczne_punkty_zimowe]])</f>
        <v>2</v>
      </c>
    </row>
    <row r="35" spans="1:20" x14ac:dyDescent="0.25">
      <c r="A35" t="s">
        <v>47</v>
      </c>
      <c r="B35" t="s">
        <v>13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f>IF(SUM(dane_medale4[[#This Row],[Zloty_1]:[Brazowy_3]])=0,1,0)</f>
        <v>1</v>
      </c>
      <c r="L35">
        <f>IF(SUM(dane_medale4[[#This Row],[Zloty]:[Brazowy]])&gt;0,1,0)</f>
        <v>1</v>
      </c>
      <c r="M35">
        <f>IF(AND(dane_medale4[[#This Row],[jest dobry w lato]]=1,dane_medale4[[#This Row],[jest slabe w zime]]=1,dane_medale4[[#This Row],[OL_letnie]]&gt;0,dane_medale4[[#This Row],[OL_zimowe]]&gt;0),1,0)</f>
        <v>0</v>
      </c>
      <c r="N35">
        <f>IF(dane_medale4[[#This Row],[aha]]=1,SUM(dane_medale4[[#This Row],[Zloty]:[Brazowy]]),0)</f>
        <v>0</v>
      </c>
      <c r="O35">
        <f>SUM(dane_medale4[[#This Row],[Zloty]:[Brazowy]])</f>
        <v>1</v>
      </c>
      <c r="P35">
        <f>SUM(dane_medale4[[#This Row],[Zloty_1]:[Brazowy_3]])</f>
        <v>0</v>
      </c>
      <c r="Q35">
        <f>IF(dane_medale4[[#This Row],[OL_letnie]]&gt;0,1,0)</f>
        <v>1</v>
      </c>
      <c r="R35">
        <f>IF(dane_medale4[[#This Row],[OL_zimowe]]&gt;0,1,0)</f>
        <v>0</v>
      </c>
      <c r="S35">
        <f>IF(dane_medale4[[#This Row],[Zloty]]+dane_medale4[[#This Row],[Zloty_1]]&gt;SUM(dane_medale4[[#This Row],[Srebrny]:[Brazowy]])+SUM(dane_medale4[[#This Row],[Srebrny_2]:[Brazowy_3]]),1,0)</f>
        <v>0</v>
      </c>
      <c r="T35">
        <f>SUM(dane_medale4[[#This Row],[laczne_punkty_letnie]:[laczne_punkty_zimowe]])</f>
        <v>1</v>
      </c>
    </row>
    <row r="36" spans="1:20" x14ac:dyDescent="0.25">
      <c r="A36" t="s">
        <v>48</v>
      </c>
      <c r="B36" t="s">
        <v>22</v>
      </c>
      <c r="C36">
        <v>11</v>
      </c>
      <c r="D36">
        <v>9</v>
      </c>
      <c r="E36">
        <v>9</v>
      </c>
      <c r="F36">
        <v>15</v>
      </c>
      <c r="G36">
        <v>9</v>
      </c>
      <c r="H36">
        <v>4</v>
      </c>
      <c r="I36">
        <v>2</v>
      </c>
      <c r="J36">
        <v>1</v>
      </c>
      <c r="K36">
        <f>IF(SUM(dane_medale4[[#This Row],[Zloty_1]:[Brazowy_3]])=0,1,0)</f>
        <v>0</v>
      </c>
      <c r="L36">
        <f>IF(SUM(dane_medale4[[#This Row],[Zloty]:[Brazowy]])&gt;0,1,0)</f>
        <v>1</v>
      </c>
      <c r="M36">
        <f>IF(AND(dane_medale4[[#This Row],[jest dobry w lato]]=1,dane_medale4[[#This Row],[jest slabe w zime]]=1,dane_medale4[[#This Row],[OL_letnie]]&gt;0,dane_medale4[[#This Row],[OL_zimowe]]&gt;0),1,0)</f>
        <v>0</v>
      </c>
      <c r="N36">
        <f>IF(dane_medale4[[#This Row],[aha]]=1,SUM(dane_medale4[[#This Row],[Zloty]:[Brazowy]]),0)</f>
        <v>0</v>
      </c>
      <c r="O36">
        <f>SUM(dane_medale4[[#This Row],[Zloty]:[Brazowy]])</f>
        <v>33</v>
      </c>
      <c r="P36">
        <f>SUM(dane_medale4[[#This Row],[Zloty_1]:[Brazowy_3]])</f>
        <v>7</v>
      </c>
      <c r="Q36">
        <f>IF(dane_medale4[[#This Row],[OL_letnie]]&gt;0,1,0)</f>
        <v>1</v>
      </c>
      <c r="R36">
        <f>IF(dane_medale4[[#This Row],[OL_zimowe]]&gt;0,1,0)</f>
        <v>1</v>
      </c>
      <c r="S36">
        <f>IF(dane_medale4[[#This Row],[Zloty]]+dane_medale4[[#This Row],[Zloty_1]]&gt;SUM(dane_medale4[[#This Row],[Srebrny]:[Brazowy]])+SUM(dane_medale4[[#This Row],[Srebrny_2]:[Brazowy_3]]),1,0)</f>
        <v>0</v>
      </c>
      <c r="T36">
        <f>SUM(dane_medale4[[#This Row],[laczne_punkty_letnie]:[laczne_punkty_zimowe]])</f>
        <v>40</v>
      </c>
    </row>
    <row r="37" spans="1:20" x14ac:dyDescent="0.25">
      <c r="A37" t="s">
        <v>49</v>
      </c>
      <c r="B37" t="s">
        <v>13</v>
      </c>
      <c r="C37">
        <v>12</v>
      </c>
      <c r="D37">
        <v>21</v>
      </c>
      <c r="E37">
        <v>7</v>
      </c>
      <c r="F37">
        <v>17</v>
      </c>
      <c r="G37">
        <v>2</v>
      </c>
      <c r="H37">
        <v>0</v>
      </c>
      <c r="I37">
        <v>0</v>
      </c>
      <c r="J37">
        <v>0</v>
      </c>
      <c r="K37">
        <f>IF(SUM(dane_medale4[[#This Row],[Zloty_1]:[Brazowy_3]])=0,1,0)</f>
        <v>1</v>
      </c>
      <c r="L37">
        <f>IF(SUM(dane_medale4[[#This Row],[Zloty]:[Brazowy]])&gt;0,1,0)</f>
        <v>1</v>
      </c>
      <c r="M37">
        <f>IF(AND(dane_medale4[[#This Row],[jest dobry w lato]]=1,dane_medale4[[#This Row],[jest slabe w zime]]=1,dane_medale4[[#This Row],[OL_letnie]]&gt;0,dane_medale4[[#This Row],[OL_zimowe]]&gt;0),1,0)</f>
        <v>1</v>
      </c>
      <c r="N37">
        <f>IF(dane_medale4[[#This Row],[aha]]=1,SUM(dane_medale4[[#This Row],[Zloty]:[Brazowy]]),0)</f>
        <v>45</v>
      </c>
      <c r="O37">
        <f>SUM(dane_medale4[[#This Row],[Zloty]:[Brazowy]])</f>
        <v>45</v>
      </c>
      <c r="P37">
        <f>SUM(dane_medale4[[#This Row],[Zloty_1]:[Brazowy_3]])</f>
        <v>0</v>
      </c>
      <c r="Q37">
        <f>IF(dane_medale4[[#This Row],[OL_letnie]]&gt;0,1,0)</f>
        <v>1</v>
      </c>
      <c r="R37">
        <f>IF(dane_medale4[[#This Row],[OL_zimowe]]&gt;0,1,0)</f>
        <v>1</v>
      </c>
      <c r="S37">
        <f>IF(dane_medale4[[#This Row],[Zloty]]+dane_medale4[[#This Row],[Zloty_1]]&gt;SUM(dane_medale4[[#This Row],[Srebrny]:[Brazowy]])+SUM(dane_medale4[[#This Row],[Srebrny_2]:[Brazowy_3]]),1,0)</f>
        <v>0</v>
      </c>
      <c r="T37">
        <f>SUM(dane_medale4[[#This Row],[laczne_punkty_letnie]:[laczne_punkty_zimowe]])</f>
        <v>45</v>
      </c>
    </row>
    <row r="38" spans="1:20" x14ac:dyDescent="0.25">
      <c r="A38" t="s">
        <v>50</v>
      </c>
      <c r="B38" t="s">
        <v>11</v>
      </c>
      <c r="C38">
        <v>20</v>
      </c>
      <c r="D38">
        <v>0</v>
      </c>
      <c r="E38">
        <v>2</v>
      </c>
      <c r="F38">
        <v>7</v>
      </c>
      <c r="G38">
        <v>4</v>
      </c>
      <c r="H38">
        <v>0</v>
      </c>
      <c r="I38">
        <v>0</v>
      </c>
      <c r="J38">
        <v>0</v>
      </c>
      <c r="K38">
        <f>IF(SUM(dane_medale4[[#This Row],[Zloty_1]:[Brazowy_3]])=0,1,0)</f>
        <v>1</v>
      </c>
      <c r="L38">
        <f>IF(SUM(dane_medale4[[#This Row],[Zloty]:[Brazowy]])&gt;0,1,0)</f>
        <v>1</v>
      </c>
      <c r="M38">
        <f>IF(AND(dane_medale4[[#This Row],[jest dobry w lato]]=1,dane_medale4[[#This Row],[jest slabe w zime]]=1,dane_medale4[[#This Row],[OL_letnie]]&gt;0,dane_medale4[[#This Row],[OL_zimowe]]&gt;0),1,0)</f>
        <v>1</v>
      </c>
      <c r="N38">
        <f>IF(dane_medale4[[#This Row],[aha]]=1,SUM(dane_medale4[[#This Row],[Zloty]:[Brazowy]]),0)</f>
        <v>9</v>
      </c>
      <c r="O38">
        <f>SUM(dane_medale4[[#This Row],[Zloty]:[Brazowy]])</f>
        <v>9</v>
      </c>
      <c r="P38">
        <f>SUM(dane_medale4[[#This Row],[Zloty_1]:[Brazowy_3]])</f>
        <v>0</v>
      </c>
      <c r="Q38">
        <f>IF(dane_medale4[[#This Row],[OL_letnie]]&gt;0,1,0)</f>
        <v>1</v>
      </c>
      <c r="R38">
        <f>IF(dane_medale4[[#This Row],[OL_zimowe]]&gt;0,1,0)</f>
        <v>1</v>
      </c>
      <c r="S38">
        <f>IF(dane_medale4[[#This Row],[Zloty]]+dane_medale4[[#This Row],[Zloty_1]]&gt;SUM(dane_medale4[[#This Row],[Srebrny]:[Brazowy]])+SUM(dane_medale4[[#This Row],[Srebrny_2]:[Brazowy_3]]),1,0)</f>
        <v>0</v>
      </c>
      <c r="T38">
        <f>SUM(dane_medale4[[#This Row],[laczne_punkty_letnie]:[laczne_punkty_zimowe]])</f>
        <v>9</v>
      </c>
    </row>
    <row r="39" spans="1:20" x14ac:dyDescent="0.25">
      <c r="A39" t="s">
        <v>51</v>
      </c>
      <c r="B39" t="s">
        <v>22</v>
      </c>
      <c r="C39">
        <v>24</v>
      </c>
      <c r="D39">
        <v>101</v>
      </c>
      <c r="E39">
        <v>84</v>
      </c>
      <c r="F39">
        <v>117</v>
      </c>
      <c r="G39">
        <v>22</v>
      </c>
      <c r="H39">
        <v>42</v>
      </c>
      <c r="I39">
        <v>62</v>
      </c>
      <c r="J39">
        <v>56</v>
      </c>
      <c r="K39">
        <f>IF(SUM(dane_medale4[[#This Row],[Zloty_1]:[Brazowy_3]])=0,1,0)</f>
        <v>0</v>
      </c>
      <c r="L39">
        <f>IF(SUM(dane_medale4[[#This Row],[Zloty]:[Brazowy]])&gt;0,1,0)</f>
        <v>1</v>
      </c>
      <c r="M39">
        <f>IF(AND(dane_medale4[[#This Row],[jest dobry w lato]]=1,dane_medale4[[#This Row],[jest slabe w zime]]=1,dane_medale4[[#This Row],[OL_letnie]]&gt;0,dane_medale4[[#This Row],[OL_zimowe]]&gt;0),1,0)</f>
        <v>0</v>
      </c>
      <c r="N39">
        <f>IF(dane_medale4[[#This Row],[aha]]=1,SUM(dane_medale4[[#This Row],[Zloty]:[Brazowy]]),0)</f>
        <v>0</v>
      </c>
      <c r="O39">
        <f>SUM(dane_medale4[[#This Row],[Zloty]:[Brazowy]])</f>
        <v>302</v>
      </c>
      <c r="P39">
        <f>SUM(dane_medale4[[#This Row],[Zloty_1]:[Brazowy_3]])</f>
        <v>160</v>
      </c>
      <c r="Q39">
        <f>IF(dane_medale4[[#This Row],[OL_letnie]]&gt;0,1,0)</f>
        <v>1</v>
      </c>
      <c r="R39">
        <f>IF(dane_medale4[[#This Row],[OL_zimowe]]&gt;0,1,0)</f>
        <v>1</v>
      </c>
      <c r="S39">
        <f>IF(dane_medale4[[#This Row],[Zloty]]+dane_medale4[[#This Row],[Zloty_1]]&gt;SUM(dane_medale4[[#This Row],[Srebrny]:[Brazowy]])+SUM(dane_medale4[[#This Row],[Srebrny_2]:[Brazowy_3]]),1,0)</f>
        <v>0</v>
      </c>
      <c r="T39">
        <f>SUM(dane_medale4[[#This Row],[laczne_punkty_letnie]:[laczne_punkty_zimowe]])</f>
        <v>462</v>
      </c>
    </row>
    <row r="40" spans="1:20" x14ac:dyDescent="0.25">
      <c r="A40" t="s">
        <v>52</v>
      </c>
      <c r="B40" t="s">
        <v>22</v>
      </c>
      <c r="C40">
        <v>27</v>
      </c>
      <c r="D40">
        <v>202</v>
      </c>
      <c r="E40">
        <v>223</v>
      </c>
      <c r="F40">
        <v>246</v>
      </c>
      <c r="G40">
        <v>22</v>
      </c>
      <c r="H40">
        <v>31</v>
      </c>
      <c r="I40">
        <v>31</v>
      </c>
      <c r="J40">
        <v>47</v>
      </c>
      <c r="K40">
        <f>IF(SUM(dane_medale4[[#This Row],[Zloty_1]:[Brazowy_3]])=0,1,0)</f>
        <v>0</v>
      </c>
      <c r="L40">
        <f>IF(SUM(dane_medale4[[#This Row],[Zloty]:[Brazowy]])&gt;0,1,0)</f>
        <v>1</v>
      </c>
      <c r="M40">
        <f>IF(AND(dane_medale4[[#This Row],[jest dobry w lato]]=1,dane_medale4[[#This Row],[jest slabe w zime]]=1,dane_medale4[[#This Row],[OL_letnie]]&gt;0,dane_medale4[[#This Row],[OL_zimowe]]&gt;0),1,0)</f>
        <v>0</v>
      </c>
      <c r="N40">
        <f>IF(dane_medale4[[#This Row],[aha]]=1,SUM(dane_medale4[[#This Row],[Zloty]:[Brazowy]]),0)</f>
        <v>0</v>
      </c>
      <c r="O40">
        <f>SUM(dane_medale4[[#This Row],[Zloty]:[Brazowy]])</f>
        <v>671</v>
      </c>
      <c r="P40">
        <f>SUM(dane_medale4[[#This Row],[Zloty_1]:[Brazowy_3]])</f>
        <v>109</v>
      </c>
      <c r="Q40">
        <f>IF(dane_medale4[[#This Row],[OL_letnie]]&gt;0,1,0)</f>
        <v>1</v>
      </c>
      <c r="R40">
        <f>IF(dane_medale4[[#This Row],[OL_zimowe]]&gt;0,1,0)</f>
        <v>1</v>
      </c>
      <c r="S40">
        <f>IF(dane_medale4[[#This Row],[Zloty]]+dane_medale4[[#This Row],[Zloty_1]]&gt;SUM(dane_medale4[[#This Row],[Srebrny]:[Brazowy]])+SUM(dane_medale4[[#This Row],[Srebrny_2]:[Brazowy_3]]),1,0)</f>
        <v>0</v>
      </c>
      <c r="T40">
        <f>SUM(dane_medale4[[#This Row],[laczne_punkty_letnie]:[laczne_punkty_zimowe]])</f>
        <v>780</v>
      </c>
    </row>
    <row r="41" spans="1:20" x14ac:dyDescent="0.25">
      <c r="A41" t="s">
        <v>53</v>
      </c>
      <c r="B41" t="s">
        <v>13</v>
      </c>
      <c r="C41">
        <v>9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f>IF(SUM(dane_medale4[[#This Row],[Zloty_1]:[Brazowy_3]])=0,1,0)</f>
        <v>1</v>
      </c>
      <c r="L41">
        <f>IF(SUM(dane_medale4[[#This Row],[Zloty]:[Brazowy]])&gt;0,1,0)</f>
        <v>1</v>
      </c>
      <c r="M41">
        <f>IF(AND(dane_medale4[[#This Row],[jest dobry w lato]]=1,dane_medale4[[#This Row],[jest slabe w zime]]=1,dane_medale4[[#This Row],[OL_letnie]]&gt;0,dane_medale4[[#This Row],[OL_zimowe]]&gt;0),1,0)</f>
        <v>0</v>
      </c>
      <c r="N41">
        <f>IF(dane_medale4[[#This Row],[aha]]=1,SUM(dane_medale4[[#This Row],[Zloty]:[Brazowy]]),0)</f>
        <v>0</v>
      </c>
      <c r="O41">
        <f>SUM(dane_medale4[[#This Row],[Zloty]:[Brazowy]])</f>
        <v>1</v>
      </c>
      <c r="P41">
        <f>SUM(dane_medale4[[#This Row],[Zloty_1]:[Brazowy_3]])</f>
        <v>0</v>
      </c>
      <c r="Q41">
        <f>IF(dane_medale4[[#This Row],[OL_letnie]]&gt;0,1,0)</f>
        <v>1</v>
      </c>
      <c r="R41">
        <f>IF(dane_medale4[[#This Row],[OL_zimowe]]&gt;0,1,0)</f>
        <v>0</v>
      </c>
      <c r="S41">
        <f>IF(dane_medale4[[#This Row],[Zloty]]+dane_medale4[[#This Row],[Zloty_1]]&gt;SUM(dane_medale4[[#This Row],[Srebrny]:[Brazowy]])+SUM(dane_medale4[[#This Row],[Srebrny_2]:[Brazowy_3]]),1,0)</f>
        <v>0</v>
      </c>
      <c r="T41">
        <f>SUM(dane_medale4[[#This Row],[laczne_punkty_letnie]:[laczne_punkty_zimowe]])</f>
        <v>1</v>
      </c>
    </row>
    <row r="42" spans="1:20" x14ac:dyDescent="0.25">
      <c r="A42" t="s">
        <v>54</v>
      </c>
      <c r="B42" t="s">
        <v>13</v>
      </c>
      <c r="C42">
        <v>13</v>
      </c>
      <c r="D42">
        <v>0</v>
      </c>
      <c r="E42">
        <v>1</v>
      </c>
      <c r="F42">
        <v>3</v>
      </c>
      <c r="G42">
        <v>1</v>
      </c>
      <c r="H42">
        <v>0</v>
      </c>
      <c r="I42">
        <v>0</v>
      </c>
      <c r="J42">
        <v>0</v>
      </c>
      <c r="K42">
        <f>IF(SUM(dane_medale4[[#This Row],[Zloty_1]:[Brazowy_3]])=0,1,0)</f>
        <v>1</v>
      </c>
      <c r="L42">
        <f>IF(SUM(dane_medale4[[#This Row],[Zloty]:[Brazowy]])&gt;0,1,0)</f>
        <v>1</v>
      </c>
      <c r="M42">
        <f>IF(AND(dane_medale4[[#This Row],[jest dobry w lato]]=1,dane_medale4[[#This Row],[jest slabe w zime]]=1,dane_medale4[[#This Row],[OL_letnie]]&gt;0,dane_medale4[[#This Row],[OL_zimowe]]&gt;0),1,0)</f>
        <v>1</v>
      </c>
      <c r="N42">
        <f>IF(dane_medale4[[#This Row],[aha]]=1,SUM(dane_medale4[[#This Row],[Zloty]:[Brazowy]]),0)</f>
        <v>4</v>
      </c>
      <c r="O42">
        <f>SUM(dane_medale4[[#This Row],[Zloty]:[Brazowy]])</f>
        <v>4</v>
      </c>
      <c r="P42">
        <f>SUM(dane_medale4[[#This Row],[Zloty_1]:[Brazowy_3]])</f>
        <v>0</v>
      </c>
      <c r="Q42">
        <f>IF(dane_medale4[[#This Row],[OL_letnie]]&gt;0,1,0)</f>
        <v>1</v>
      </c>
      <c r="R42">
        <f>IF(dane_medale4[[#This Row],[OL_zimowe]]&gt;0,1,0)</f>
        <v>1</v>
      </c>
      <c r="S42">
        <f>IF(dane_medale4[[#This Row],[Zloty]]+dane_medale4[[#This Row],[Zloty_1]]&gt;SUM(dane_medale4[[#This Row],[Srebrny]:[Brazowy]])+SUM(dane_medale4[[#This Row],[Srebrny_2]:[Brazowy_3]]),1,0)</f>
        <v>0</v>
      </c>
      <c r="T42">
        <f>SUM(dane_medale4[[#This Row],[laczne_punkty_letnie]:[laczne_punkty_zimowe]])</f>
        <v>4</v>
      </c>
    </row>
    <row r="43" spans="1:20" x14ac:dyDescent="0.25">
      <c r="A43" t="s">
        <v>55</v>
      </c>
      <c r="B43" t="s">
        <v>22</v>
      </c>
      <c r="C43">
        <v>27</v>
      </c>
      <c r="D43">
        <v>30</v>
      </c>
      <c r="E43">
        <v>42</v>
      </c>
      <c r="F43">
        <v>38</v>
      </c>
      <c r="G43">
        <v>18</v>
      </c>
      <c r="H43">
        <v>0</v>
      </c>
      <c r="I43">
        <v>0</v>
      </c>
      <c r="J43">
        <v>0</v>
      </c>
      <c r="K43">
        <f>IF(SUM(dane_medale4[[#This Row],[Zloty_1]:[Brazowy_3]])=0,1,0)</f>
        <v>1</v>
      </c>
      <c r="L43">
        <f>IF(SUM(dane_medale4[[#This Row],[Zloty]:[Brazowy]])&gt;0,1,0)</f>
        <v>1</v>
      </c>
      <c r="M43">
        <f>IF(AND(dane_medale4[[#This Row],[jest dobry w lato]]=1,dane_medale4[[#This Row],[jest slabe w zime]]=1,dane_medale4[[#This Row],[OL_letnie]]&gt;0,dane_medale4[[#This Row],[OL_zimowe]]&gt;0),1,0)</f>
        <v>1</v>
      </c>
      <c r="N43">
        <f>IF(dane_medale4[[#This Row],[aha]]=1,SUM(dane_medale4[[#This Row],[Zloty]:[Brazowy]]),0)</f>
        <v>110</v>
      </c>
      <c r="O43">
        <f>SUM(dane_medale4[[#This Row],[Zloty]:[Brazowy]])</f>
        <v>110</v>
      </c>
      <c r="P43">
        <f>SUM(dane_medale4[[#This Row],[Zloty_1]:[Brazowy_3]])</f>
        <v>0</v>
      </c>
      <c r="Q43">
        <f>IF(dane_medale4[[#This Row],[OL_letnie]]&gt;0,1,0)</f>
        <v>1</v>
      </c>
      <c r="R43">
        <f>IF(dane_medale4[[#This Row],[OL_zimowe]]&gt;0,1,0)</f>
        <v>1</v>
      </c>
      <c r="S43">
        <f>IF(dane_medale4[[#This Row],[Zloty]]+dane_medale4[[#This Row],[Zloty_1]]&gt;SUM(dane_medale4[[#This Row],[Srebrny]:[Brazowy]])+SUM(dane_medale4[[#This Row],[Srebrny_2]:[Brazowy_3]]),1,0)</f>
        <v>0</v>
      </c>
      <c r="T43">
        <f>SUM(dane_medale4[[#This Row],[laczne_punkty_letnie]:[laczne_punkty_zimowe]])</f>
        <v>110</v>
      </c>
    </row>
    <row r="44" spans="1:20" x14ac:dyDescent="0.25">
      <c r="A44" t="s">
        <v>56</v>
      </c>
      <c r="B44" t="s">
        <v>11</v>
      </c>
      <c r="C44">
        <v>5</v>
      </c>
      <c r="D44">
        <v>6</v>
      </c>
      <c r="E44">
        <v>5</v>
      </c>
      <c r="F44">
        <v>14</v>
      </c>
      <c r="G44">
        <v>6</v>
      </c>
      <c r="H44">
        <v>0</v>
      </c>
      <c r="I44">
        <v>0</v>
      </c>
      <c r="J44">
        <v>0</v>
      </c>
      <c r="K44">
        <f>IF(SUM(dane_medale4[[#This Row],[Zloty_1]:[Brazowy_3]])=0,1,0)</f>
        <v>1</v>
      </c>
      <c r="L44">
        <f>IF(SUM(dane_medale4[[#This Row],[Zloty]:[Brazowy]])&gt;0,1,0)</f>
        <v>1</v>
      </c>
      <c r="M44">
        <f>IF(AND(dane_medale4[[#This Row],[jest dobry w lato]]=1,dane_medale4[[#This Row],[jest slabe w zime]]=1,dane_medale4[[#This Row],[OL_letnie]]&gt;0,dane_medale4[[#This Row],[OL_zimowe]]&gt;0),1,0)</f>
        <v>1</v>
      </c>
      <c r="N44">
        <f>IF(dane_medale4[[#This Row],[aha]]=1,SUM(dane_medale4[[#This Row],[Zloty]:[Brazowy]]),0)</f>
        <v>25</v>
      </c>
      <c r="O44">
        <f>SUM(dane_medale4[[#This Row],[Zloty]:[Brazowy]])</f>
        <v>25</v>
      </c>
      <c r="P44">
        <f>SUM(dane_medale4[[#This Row],[Zloty_1]:[Brazowy_3]])</f>
        <v>0</v>
      </c>
      <c r="Q44">
        <f>IF(dane_medale4[[#This Row],[OL_letnie]]&gt;0,1,0)</f>
        <v>1</v>
      </c>
      <c r="R44">
        <f>IF(dane_medale4[[#This Row],[OL_zimowe]]&gt;0,1,0)</f>
        <v>1</v>
      </c>
      <c r="S44">
        <f>IF(dane_medale4[[#This Row],[Zloty]]+dane_medale4[[#This Row],[Zloty_1]]&gt;SUM(dane_medale4[[#This Row],[Srebrny]:[Brazowy]])+SUM(dane_medale4[[#This Row],[Srebrny_2]:[Brazowy_3]]),1,0)</f>
        <v>0</v>
      </c>
      <c r="T44">
        <f>SUM(dane_medale4[[#This Row],[laczne_punkty_letnie]:[laczne_punkty_zimowe]])</f>
        <v>25</v>
      </c>
    </row>
    <row r="45" spans="1:20" x14ac:dyDescent="0.25">
      <c r="A45" t="s">
        <v>57</v>
      </c>
      <c r="B45" t="s">
        <v>15</v>
      </c>
      <c r="C45">
        <v>16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f>IF(SUM(dane_medale4[[#This Row],[Zloty_1]:[Brazowy_3]])=0,1,0)</f>
        <v>1</v>
      </c>
      <c r="L45">
        <f>IF(SUM(dane_medale4[[#This Row],[Zloty]:[Brazowy]])&gt;0,1,0)</f>
        <v>1</v>
      </c>
      <c r="M45">
        <f>IF(AND(dane_medale4[[#This Row],[jest dobry w lato]]=1,dane_medale4[[#This Row],[jest slabe w zime]]=1,dane_medale4[[#This Row],[OL_letnie]]&gt;0,dane_medale4[[#This Row],[OL_zimowe]]&gt;0),1,0)</f>
        <v>0</v>
      </c>
      <c r="N45">
        <f>IF(dane_medale4[[#This Row],[aha]]=1,SUM(dane_medale4[[#This Row],[Zloty]:[Brazowy]]),0)</f>
        <v>0</v>
      </c>
      <c r="O45">
        <f>SUM(dane_medale4[[#This Row],[Zloty]:[Brazowy]])</f>
        <v>1</v>
      </c>
      <c r="P45">
        <f>SUM(dane_medale4[[#This Row],[Zloty_1]:[Brazowy_3]])</f>
        <v>0</v>
      </c>
      <c r="Q45">
        <f>IF(dane_medale4[[#This Row],[OL_letnie]]&gt;0,1,0)</f>
        <v>1</v>
      </c>
      <c r="R45">
        <f>IF(dane_medale4[[#This Row],[OL_zimowe]]&gt;0,1,0)</f>
        <v>0</v>
      </c>
      <c r="S45">
        <f>IF(dane_medale4[[#This Row],[Zloty]]+dane_medale4[[#This Row],[Zloty_1]]&gt;SUM(dane_medale4[[#This Row],[Srebrny]:[Brazowy]])+SUM(dane_medale4[[#This Row],[Srebrny_2]:[Brazowy_3]]),1,0)</f>
        <v>0</v>
      </c>
      <c r="T45">
        <f>SUM(dane_medale4[[#This Row],[laczne_punkty_letnie]:[laczne_punkty_zimowe]])</f>
        <v>1</v>
      </c>
    </row>
    <row r="46" spans="1:20" x14ac:dyDescent="0.25">
      <c r="A46" t="s">
        <v>58</v>
      </c>
      <c r="B46" t="s">
        <v>25</v>
      </c>
      <c r="C46">
        <v>14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f>IF(SUM(dane_medale4[[#This Row],[Zloty_1]:[Brazowy_3]])=0,1,0)</f>
        <v>1</v>
      </c>
      <c r="L46">
        <f>IF(SUM(dane_medale4[[#This Row],[Zloty]:[Brazowy]])&gt;0,1,0)</f>
        <v>1</v>
      </c>
      <c r="M46">
        <f>IF(AND(dane_medale4[[#This Row],[jest dobry w lato]]=1,dane_medale4[[#This Row],[jest slabe w zime]]=1,dane_medale4[[#This Row],[OL_letnie]]&gt;0,dane_medale4[[#This Row],[OL_zimowe]]&gt;0),1,0)</f>
        <v>0</v>
      </c>
      <c r="N46">
        <f>IF(dane_medale4[[#This Row],[aha]]=1,SUM(dane_medale4[[#This Row],[Zloty]:[Brazowy]]),0)</f>
        <v>0</v>
      </c>
      <c r="O46">
        <f>SUM(dane_medale4[[#This Row],[Zloty]:[Brazowy]])</f>
        <v>2</v>
      </c>
      <c r="P46">
        <f>SUM(dane_medale4[[#This Row],[Zloty_1]:[Brazowy_3]])</f>
        <v>0</v>
      </c>
      <c r="Q46">
        <f>IF(dane_medale4[[#This Row],[OL_letnie]]&gt;0,1,0)</f>
        <v>1</v>
      </c>
      <c r="R46">
        <f>IF(dane_medale4[[#This Row],[OL_zimowe]]&gt;0,1,0)</f>
        <v>0</v>
      </c>
      <c r="S46">
        <f>IF(dane_medale4[[#This Row],[Zloty]]+dane_medale4[[#This Row],[Zloty_1]]&gt;SUM(dane_medale4[[#This Row],[Srebrny]:[Brazowy]])+SUM(dane_medale4[[#This Row],[Srebrny_2]:[Brazowy_3]]),1,0)</f>
        <v>0</v>
      </c>
      <c r="T46">
        <f>SUM(dane_medale4[[#This Row],[laczne_punkty_letnie]:[laczne_punkty_zimowe]])</f>
        <v>2</v>
      </c>
    </row>
    <row r="47" spans="1:20" x14ac:dyDescent="0.25">
      <c r="A47" t="s">
        <v>59</v>
      </c>
      <c r="B47" t="s">
        <v>22</v>
      </c>
      <c r="C47">
        <v>22</v>
      </c>
      <c r="D47">
        <v>37</v>
      </c>
      <c r="E47">
        <v>59</v>
      </c>
      <c r="F47">
        <v>35</v>
      </c>
      <c r="G47">
        <v>19</v>
      </c>
      <c r="H47">
        <v>1</v>
      </c>
      <c r="I47">
        <v>0</v>
      </c>
      <c r="J47">
        <v>1</v>
      </c>
      <c r="K47">
        <f>IF(SUM(dane_medale4[[#This Row],[Zloty_1]:[Brazowy_3]])=0,1,0)</f>
        <v>0</v>
      </c>
      <c r="L47">
        <f>IF(SUM(dane_medale4[[#This Row],[Zloty]:[Brazowy]])&gt;0,1,0)</f>
        <v>1</v>
      </c>
      <c r="M47">
        <f>IF(AND(dane_medale4[[#This Row],[jest dobry w lato]]=1,dane_medale4[[#This Row],[jest slabe w zime]]=1,dane_medale4[[#This Row],[OL_letnie]]&gt;0,dane_medale4[[#This Row],[OL_zimowe]]&gt;0),1,0)</f>
        <v>0</v>
      </c>
      <c r="N47">
        <f>IF(dane_medale4[[#This Row],[aha]]=1,SUM(dane_medale4[[#This Row],[Zloty]:[Brazowy]]),0)</f>
        <v>0</v>
      </c>
      <c r="O47">
        <f>SUM(dane_medale4[[#This Row],[Zloty]:[Brazowy]])</f>
        <v>131</v>
      </c>
      <c r="P47">
        <f>SUM(dane_medale4[[#This Row],[Zloty_1]:[Brazowy_3]])</f>
        <v>2</v>
      </c>
      <c r="Q47">
        <f>IF(dane_medale4[[#This Row],[OL_letnie]]&gt;0,1,0)</f>
        <v>1</v>
      </c>
      <c r="R47">
        <f>IF(dane_medale4[[#This Row],[OL_zimowe]]&gt;0,1,0)</f>
        <v>1</v>
      </c>
      <c r="S47">
        <f>IF(dane_medale4[[#This Row],[Zloty]]+dane_medale4[[#This Row],[Zloty_1]]&gt;SUM(dane_medale4[[#This Row],[Srebrny]:[Brazowy]])+SUM(dane_medale4[[#This Row],[Srebrny_2]:[Brazowy_3]]),1,0)</f>
        <v>0</v>
      </c>
      <c r="T47">
        <f>SUM(dane_medale4[[#This Row],[laczne_punkty_letnie]:[laczne_punkty_zimowe]])</f>
        <v>133</v>
      </c>
    </row>
    <row r="48" spans="1:20" x14ac:dyDescent="0.25">
      <c r="A48" t="s">
        <v>60</v>
      </c>
      <c r="B48" t="s">
        <v>22</v>
      </c>
      <c r="C48">
        <v>25</v>
      </c>
      <c r="D48">
        <v>77</v>
      </c>
      <c r="E48">
        <v>85</v>
      </c>
      <c r="F48">
        <v>104</v>
      </c>
      <c r="G48">
        <v>20</v>
      </c>
      <c r="H48">
        <v>37</v>
      </c>
      <c r="I48">
        <v>38</v>
      </c>
      <c r="J48">
        <v>35</v>
      </c>
      <c r="K48">
        <f>IF(SUM(dane_medale4[[#This Row],[Zloty_1]:[Brazowy_3]])=0,1,0)</f>
        <v>0</v>
      </c>
      <c r="L48">
        <f>IF(SUM(dane_medale4[[#This Row],[Zloty]:[Brazowy]])&gt;0,1,0)</f>
        <v>1</v>
      </c>
      <c r="M48">
        <f>IF(AND(dane_medale4[[#This Row],[jest dobry w lato]]=1,dane_medale4[[#This Row],[jest slabe w zime]]=1,dane_medale4[[#This Row],[OL_letnie]]&gt;0,dane_medale4[[#This Row],[OL_zimowe]]&gt;0),1,0)</f>
        <v>0</v>
      </c>
      <c r="N48">
        <f>IF(dane_medale4[[#This Row],[aha]]=1,SUM(dane_medale4[[#This Row],[Zloty]:[Brazowy]]),0)</f>
        <v>0</v>
      </c>
      <c r="O48">
        <f>SUM(dane_medale4[[#This Row],[Zloty]:[Brazowy]])</f>
        <v>266</v>
      </c>
      <c r="P48">
        <f>SUM(dane_medale4[[#This Row],[Zloty_1]:[Brazowy_3]])</f>
        <v>110</v>
      </c>
      <c r="Q48">
        <f>IF(dane_medale4[[#This Row],[OL_letnie]]&gt;0,1,0)</f>
        <v>1</v>
      </c>
      <c r="R48">
        <f>IF(dane_medale4[[#This Row],[OL_zimowe]]&gt;0,1,0)</f>
        <v>1</v>
      </c>
      <c r="S48">
        <f>IF(dane_medale4[[#This Row],[Zloty]]+dane_medale4[[#This Row],[Zloty_1]]&gt;SUM(dane_medale4[[#This Row],[Srebrny]:[Brazowy]])+SUM(dane_medale4[[#This Row],[Srebrny_2]:[Brazowy_3]]),1,0)</f>
        <v>0</v>
      </c>
      <c r="T48">
        <f>SUM(dane_medale4[[#This Row],[laczne_punkty_letnie]:[laczne_punkty_zimowe]])</f>
        <v>376</v>
      </c>
    </row>
    <row r="49" spans="1:20" x14ac:dyDescent="0.25">
      <c r="A49" t="s">
        <v>61</v>
      </c>
      <c r="B49" t="s">
        <v>11</v>
      </c>
      <c r="C49">
        <v>15</v>
      </c>
      <c r="D49">
        <v>1</v>
      </c>
      <c r="E49">
        <v>1</v>
      </c>
      <c r="F49">
        <v>1</v>
      </c>
      <c r="G49">
        <v>4</v>
      </c>
      <c r="H49">
        <v>0</v>
      </c>
      <c r="I49">
        <v>0</v>
      </c>
      <c r="J49">
        <v>0</v>
      </c>
      <c r="K49">
        <f>IF(SUM(dane_medale4[[#This Row],[Zloty_1]:[Brazowy_3]])=0,1,0)</f>
        <v>1</v>
      </c>
      <c r="L49">
        <f>IF(SUM(dane_medale4[[#This Row],[Zloty]:[Brazowy]])&gt;0,1,0)</f>
        <v>1</v>
      </c>
      <c r="M49">
        <f>IF(AND(dane_medale4[[#This Row],[jest dobry w lato]]=1,dane_medale4[[#This Row],[jest slabe w zime]]=1,dane_medale4[[#This Row],[OL_letnie]]&gt;0,dane_medale4[[#This Row],[OL_zimowe]]&gt;0),1,0)</f>
        <v>1</v>
      </c>
      <c r="N49">
        <f>IF(dane_medale4[[#This Row],[aha]]=1,SUM(dane_medale4[[#This Row],[Zloty]:[Brazowy]]),0)</f>
        <v>3</v>
      </c>
      <c r="O49">
        <f>SUM(dane_medale4[[#This Row],[Zloty]:[Brazowy]])</f>
        <v>3</v>
      </c>
      <c r="P49">
        <f>SUM(dane_medale4[[#This Row],[Zloty_1]:[Brazowy_3]])</f>
        <v>0</v>
      </c>
      <c r="Q49">
        <f>IF(dane_medale4[[#This Row],[OL_letnie]]&gt;0,1,0)</f>
        <v>1</v>
      </c>
      <c r="R49">
        <f>IF(dane_medale4[[#This Row],[OL_zimowe]]&gt;0,1,0)</f>
        <v>1</v>
      </c>
      <c r="S49">
        <f>IF(dane_medale4[[#This Row],[Zloty]]+dane_medale4[[#This Row],[Zloty_1]]&gt;SUM(dane_medale4[[#This Row],[Srebrny]:[Brazowy]])+SUM(dane_medale4[[#This Row],[Srebrny_2]:[Brazowy_3]]),1,0)</f>
        <v>0</v>
      </c>
      <c r="T49">
        <f>SUM(dane_medale4[[#This Row],[laczne_punkty_letnie]:[laczne_punkty_zimowe]])</f>
        <v>3</v>
      </c>
    </row>
    <row r="50" spans="1:20" x14ac:dyDescent="0.25">
      <c r="A50" t="s">
        <v>62</v>
      </c>
      <c r="B50" t="s">
        <v>11</v>
      </c>
      <c r="C50">
        <v>23</v>
      </c>
      <c r="D50">
        <v>9</v>
      </c>
      <c r="E50">
        <v>6</v>
      </c>
      <c r="F50">
        <v>11</v>
      </c>
      <c r="G50">
        <v>9</v>
      </c>
      <c r="H50">
        <v>0</v>
      </c>
      <c r="I50">
        <v>0</v>
      </c>
      <c r="J50">
        <v>0</v>
      </c>
      <c r="K50">
        <f>IF(SUM(dane_medale4[[#This Row],[Zloty_1]:[Brazowy_3]])=0,1,0)</f>
        <v>1</v>
      </c>
      <c r="L50">
        <f>IF(SUM(dane_medale4[[#This Row],[Zloty]:[Brazowy]])&gt;0,1,0)</f>
        <v>1</v>
      </c>
      <c r="M50">
        <f>IF(AND(dane_medale4[[#This Row],[jest dobry w lato]]=1,dane_medale4[[#This Row],[jest slabe w zime]]=1,dane_medale4[[#This Row],[OL_letnie]]&gt;0,dane_medale4[[#This Row],[OL_zimowe]]&gt;0),1,0)</f>
        <v>1</v>
      </c>
      <c r="N50">
        <f>IF(dane_medale4[[#This Row],[aha]]=1,SUM(dane_medale4[[#This Row],[Zloty]:[Brazowy]]),0)</f>
        <v>26</v>
      </c>
      <c r="O50">
        <f>SUM(dane_medale4[[#This Row],[Zloty]:[Brazowy]])</f>
        <v>26</v>
      </c>
      <c r="P50">
        <f>SUM(dane_medale4[[#This Row],[Zloty_1]:[Brazowy_3]])</f>
        <v>0</v>
      </c>
      <c r="Q50">
        <f>IF(dane_medale4[[#This Row],[OL_letnie]]&gt;0,1,0)</f>
        <v>1</v>
      </c>
      <c r="R50">
        <f>IF(dane_medale4[[#This Row],[OL_zimowe]]&gt;0,1,0)</f>
        <v>1</v>
      </c>
      <c r="S50">
        <f>IF(dane_medale4[[#This Row],[Zloty]]+dane_medale4[[#This Row],[Zloty_1]]&gt;SUM(dane_medale4[[#This Row],[Srebrny]:[Brazowy]])+SUM(dane_medale4[[#This Row],[Srebrny_2]:[Brazowy_3]]),1,0)</f>
        <v>0</v>
      </c>
      <c r="T50">
        <f>SUM(dane_medale4[[#This Row],[laczne_punkty_letnie]:[laczne_punkty_zimowe]])</f>
        <v>26</v>
      </c>
    </row>
    <row r="51" spans="1:20" x14ac:dyDescent="0.25">
      <c r="A51" t="s">
        <v>63</v>
      </c>
      <c r="B51" t="s">
        <v>11</v>
      </c>
      <c r="C51">
        <v>14</v>
      </c>
      <c r="D51">
        <v>6</v>
      </c>
      <c r="E51">
        <v>10</v>
      </c>
      <c r="F51">
        <v>11</v>
      </c>
      <c r="G51">
        <v>0</v>
      </c>
      <c r="H51">
        <v>0</v>
      </c>
      <c r="I51">
        <v>0</v>
      </c>
      <c r="J51">
        <v>0</v>
      </c>
      <c r="K51">
        <f>IF(SUM(dane_medale4[[#This Row],[Zloty_1]:[Brazowy_3]])=0,1,0)</f>
        <v>1</v>
      </c>
      <c r="L51">
        <f>IF(SUM(dane_medale4[[#This Row],[Zloty]:[Brazowy]])&gt;0,1,0)</f>
        <v>1</v>
      </c>
      <c r="M51">
        <f>IF(AND(dane_medale4[[#This Row],[jest dobry w lato]]=1,dane_medale4[[#This Row],[jest slabe w zime]]=1,dane_medale4[[#This Row],[OL_letnie]]&gt;0,dane_medale4[[#This Row],[OL_zimowe]]&gt;0),1,0)</f>
        <v>0</v>
      </c>
      <c r="N51">
        <f>IF(dane_medale4[[#This Row],[aha]]=1,SUM(dane_medale4[[#This Row],[Zloty]:[Brazowy]]),0)</f>
        <v>0</v>
      </c>
      <c r="O51">
        <f>SUM(dane_medale4[[#This Row],[Zloty]:[Brazowy]])</f>
        <v>27</v>
      </c>
      <c r="P51">
        <f>SUM(dane_medale4[[#This Row],[Zloty_1]:[Brazowy_3]])</f>
        <v>0</v>
      </c>
      <c r="Q51">
        <f>IF(dane_medale4[[#This Row],[OL_letnie]]&gt;0,1,0)</f>
        <v>1</v>
      </c>
      <c r="R51">
        <f>IF(dane_medale4[[#This Row],[OL_zimowe]]&gt;0,1,0)</f>
        <v>0</v>
      </c>
      <c r="S51">
        <f>IF(dane_medale4[[#This Row],[Zloty]]+dane_medale4[[#This Row],[Zloty_1]]&gt;SUM(dane_medale4[[#This Row],[Srebrny]:[Brazowy]])+SUM(dane_medale4[[#This Row],[Srebrny_2]:[Brazowy_3]]),1,0)</f>
        <v>0</v>
      </c>
      <c r="T51">
        <f>SUM(dane_medale4[[#This Row],[laczne_punkty_letnie]:[laczne_punkty_zimowe]])</f>
        <v>27</v>
      </c>
    </row>
    <row r="52" spans="1:20" x14ac:dyDescent="0.25">
      <c r="A52" t="s">
        <v>64</v>
      </c>
      <c r="B52" t="s">
        <v>11</v>
      </c>
      <c r="C52">
        <v>13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f>IF(SUM(dane_medale4[[#This Row],[Zloty_1]:[Brazowy_3]])=0,1,0)</f>
        <v>1</v>
      </c>
      <c r="L52">
        <f>IF(SUM(dane_medale4[[#This Row],[Zloty]:[Brazowy]])&gt;0,1,0)</f>
        <v>1</v>
      </c>
      <c r="M52">
        <f>IF(AND(dane_medale4[[#This Row],[jest dobry w lato]]=1,dane_medale4[[#This Row],[jest slabe w zime]]=1,dane_medale4[[#This Row],[OL_letnie]]&gt;0,dane_medale4[[#This Row],[OL_zimowe]]&gt;0),1,0)</f>
        <v>0</v>
      </c>
      <c r="N52">
        <f>IF(dane_medale4[[#This Row],[aha]]=1,SUM(dane_medale4[[#This Row],[Zloty]:[Brazowy]]),0)</f>
        <v>0</v>
      </c>
      <c r="O52">
        <f>SUM(dane_medale4[[#This Row],[Zloty]:[Brazowy]])</f>
        <v>1</v>
      </c>
      <c r="P52">
        <f>SUM(dane_medale4[[#This Row],[Zloty_1]:[Brazowy_3]])</f>
        <v>0</v>
      </c>
      <c r="Q52">
        <f>IF(dane_medale4[[#This Row],[OL_letnie]]&gt;0,1,0)</f>
        <v>1</v>
      </c>
      <c r="R52">
        <f>IF(dane_medale4[[#This Row],[OL_zimowe]]&gt;0,1,0)</f>
        <v>0</v>
      </c>
      <c r="S52">
        <f>IF(dane_medale4[[#This Row],[Zloty]]+dane_medale4[[#This Row],[Zloty_1]]&gt;SUM(dane_medale4[[#This Row],[Srebrny]:[Brazowy]])+SUM(dane_medale4[[#This Row],[Srebrny_2]:[Brazowy_3]]),1,0)</f>
        <v>0</v>
      </c>
      <c r="T52">
        <f>SUM(dane_medale4[[#This Row],[laczne_punkty_letnie]:[laczne_punkty_zimowe]])</f>
        <v>1</v>
      </c>
    </row>
    <row r="53" spans="1:20" x14ac:dyDescent="0.25">
      <c r="A53" t="s">
        <v>65</v>
      </c>
      <c r="B53" t="s">
        <v>11</v>
      </c>
      <c r="C53">
        <v>15</v>
      </c>
      <c r="D53">
        <v>15</v>
      </c>
      <c r="E53">
        <v>20</v>
      </c>
      <c r="F53">
        <v>25</v>
      </c>
      <c r="G53">
        <v>10</v>
      </c>
      <c r="H53">
        <v>0</v>
      </c>
      <c r="I53">
        <v>0</v>
      </c>
      <c r="J53">
        <v>0</v>
      </c>
      <c r="K53">
        <f>IF(SUM(dane_medale4[[#This Row],[Zloty_1]:[Brazowy_3]])=0,1,0)</f>
        <v>1</v>
      </c>
      <c r="L53">
        <f>IF(SUM(dane_medale4[[#This Row],[Zloty]:[Brazowy]])&gt;0,1,0)</f>
        <v>1</v>
      </c>
      <c r="M53">
        <f>IF(AND(dane_medale4[[#This Row],[jest dobry w lato]]=1,dane_medale4[[#This Row],[jest slabe w zime]]=1,dane_medale4[[#This Row],[OL_letnie]]&gt;0,dane_medale4[[#This Row],[OL_zimowe]]&gt;0),1,0)</f>
        <v>1</v>
      </c>
      <c r="N53">
        <f>IF(dane_medale4[[#This Row],[aha]]=1,SUM(dane_medale4[[#This Row],[Zloty]:[Brazowy]]),0)</f>
        <v>60</v>
      </c>
      <c r="O53">
        <f>SUM(dane_medale4[[#This Row],[Zloty]:[Brazowy]])</f>
        <v>60</v>
      </c>
      <c r="P53">
        <f>SUM(dane_medale4[[#This Row],[Zloty_1]:[Brazowy_3]])</f>
        <v>0</v>
      </c>
      <c r="Q53">
        <f>IF(dane_medale4[[#This Row],[OL_letnie]]&gt;0,1,0)</f>
        <v>1</v>
      </c>
      <c r="R53">
        <f>IF(dane_medale4[[#This Row],[OL_zimowe]]&gt;0,1,0)</f>
        <v>1</v>
      </c>
      <c r="S53">
        <f>IF(dane_medale4[[#This Row],[Zloty]]+dane_medale4[[#This Row],[Zloty_1]]&gt;SUM(dane_medale4[[#This Row],[Srebrny]:[Brazowy]])+SUM(dane_medale4[[#This Row],[Srebrny_2]:[Brazowy_3]]),1,0)</f>
        <v>0</v>
      </c>
      <c r="T53">
        <f>SUM(dane_medale4[[#This Row],[laczne_punkty_letnie]:[laczne_punkty_zimowe]])</f>
        <v>60</v>
      </c>
    </row>
    <row r="54" spans="1:20" x14ac:dyDescent="0.25">
      <c r="A54" t="s">
        <v>66</v>
      </c>
      <c r="B54" t="s">
        <v>22</v>
      </c>
      <c r="C54">
        <v>20</v>
      </c>
      <c r="D54">
        <v>9</v>
      </c>
      <c r="E54">
        <v>8</v>
      </c>
      <c r="F54">
        <v>11</v>
      </c>
      <c r="G54">
        <v>6</v>
      </c>
      <c r="H54">
        <v>0</v>
      </c>
      <c r="I54">
        <v>0</v>
      </c>
      <c r="J54">
        <v>0</v>
      </c>
      <c r="K54">
        <f>IF(SUM(dane_medale4[[#This Row],[Zloty_1]:[Brazowy_3]])=0,1,0)</f>
        <v>1</v>
      </c>
      <c r="L54">
        <f>IF(SUM(dane_medale4[[#This Row],[Zloty]:[Brazowy]])&gt;0,1,0)</f>
        <v>1</v>
      </c>
      <c r="M54">
        <f>IF(AND(dane_medale4[[#This Row],[jest dobry w lato]]=1,dane_medale4[[#This Row],[jest slabe w zime]]=1,dane_medale4[[#This Row],[OL_letnie]]&gt;0,dane_medale4[[#This Row],[OL_zimowe]]&gt;0),1,0)</f>
        <v>1</v>
      </c>
      <c r="N54">
        <f>IF(dane_medale4[[#This Row],[aha]]=1,SUM(dane_medale4[[#This Row],[Zloty]:[Brazowy]]),0)</f>
        <v>28</v>
      </c>
      <c r="O54">
        <f>SUM(dane_medale4[[#This Row],[Zloty]:[Brazowy]])</f>
        <v>28</v>
      </c>
      <c r="P54">
        <f>SUM(dane_medale4[[#This Row],[Zloty_1]:[Brazowy_3]])</f>
        <v>0</v>
      </c>
      <c r="Q54">
        <f>IF(dane_medale4[[#This Row],[OL_letnie]]&gt;0,1,0)</f>
        <v>1</v>
      </c>
      <c r="R54">
        <f>IF(dane_medale4[[#This Row],[OL_zimowe]]&gt;0,1,0)</f>
        <v>1</v>
      </c>
      <c r="S54">
        <f>IF(dane_medale4[[#This Row],[Zloty]]+dane_medale4[[#This Row],[Zloty_1]]&gt;SUM(dane_medale4[[#This Row],[Srebrny]:[Brazowy]])+SUM(dane_medale4[[#This Row],[Srebrny_2]:[Brazowy_3]]),1,0)</f>
        <v>0</v>
      </c>
      <c r="T54">
        <f>SUM(dane_medale4[[#This Row],[laczne_punkty_letnie]:[laczne_punkty_zimowe]])</f>
        <v>28</v>
      </c>
    </row>
    <row r="55" spans="1:20" x14ac:dyDescent="0.25">
      <c r="A55" t="s">
        <v>67</v>
      </c>
      <c r="B55" t="s">
        <v>22</v>
      </c>
      <c r="C55">
        <v>19</v>
      </c>
      <c r="D55">
        <v>0</v>
      </c>
      <c r="E55">
        <v>2</v>
      </c>
      <c r="F55">
        <v>2</v>
      </c>
      <c r="G55">
        <v>17</v>
      </c>
      <c r="H55">
        <v>0</v>
      </c>
      <c r="I55">
        <v>0</v>
      </c>
      <c r="J55">
        <v>0</v>
      </c>
      <c r="K55">
        <f>IF(SUM(dane_medale4[[#This Row],[Zloty_1]:[Brazowy_3]])=0,1,0)</f>
        <v>1</v>
      </c>
      <c r="L55">
        <f>IF(SUM(dane_medale4[[#This Row],[Zloty]:[Brazowy]])&gt;0,1,0)</f>
        <v>1</v>
      </c>
      <c r="M55">
        <f>IF(AND(dane_medale4[[#This Row],[jest dobry w lato]]=1,dane_medale4[[#This Row],[jest slabe w zime]]=1,dane_medale4[[#This Row],[OL_letnie]]&gt;0,dane_medale4[[#This Row],[OL_zimowe]]&gt;0),1,0)</f>
        <v>1</v>
      </c>
      <c r="N55">
        <f>IF(dane_medale4[[#This Row],[aha]]=1,SUM(dane_medale4[[#This Row],[Zloty]:[Brazowy]]),0)</f>
        <v>4</v>
      </c>
      <c r="O55">
        <f>SUM(dane_medale4[[#This Row],[Zloty]:[Brazowy]])</f>
        <v>4</v>
      </c>
      <c r="P55">
        <f>SUM(dane_medale4[[#This Row],[Zloty_1]:[Brazowy_3]])</f>
        <v>0</v>
      </c>
      <c r="Q55">
        <f>IF(dane_medale4[[#This Row],[OL_letnie]]&gt;0,1,0)</f>
        <v>1</v>
      </c>
      <c r="R55">
        <f>IF(dane_medale4[[#This Row],[OL_zimowe]]&gt;0,1,0)</f>
        <v>1</v>
      </c>
      <c r="S55">
        <f>IF(dane_medale4[[#This Row],[Zloty]]+dane_medale4[[#This Row],[Zloty_1]]&gt;SUM(dane_medale4[[#This Row],[Srebrny]:[Brazowy]])+SUM(dane_medale4[[#This Row],[Srebrny_2]:[Brazowy_3]]),1,0)</f>
        <v>0</v>
      </c>
      <c r="T55">
        <f>SUM(dane_medale4[[#This Row],[laczne_punkty_letnie]:[laczne_punkty_zimowe]])</f>
        <v>4</v>
      </c>
    </row>
    <row r="56" spans="1:20" x14ac:dyDescent="0.25">
      <c r="A56" t="s">
        <v>68</v>
      </c>
      <c r="B56" t="s">
        <v>11</v>
      </c>
      <c r="C56">
        <v>15</v>
      </c>
      <c r="D56">
        <v>1</v>
      </c>
      <c r="E56">
        <v>1</v>
      </c>
      <c r="F56">
        <v>5</v>
      </c>
      <c r="G56">
        <v>6</v>
      </c>
      <c r="H56">
        <v>0</v>
      </c>
      <c r="I56">
        <v>0</v>
      </c>
      <c r="J56">
        <v>0</v>
      </c>
      <c r="K56">
        <f>IF(SUM(dane_medale4[[#This Row],[Zloty_1]:[Brazowy_3]])=0,1,0)</f>
        <v>1</v>
      </c>
      <c r="L56">
        <f>IF(SUM(dane_medale4[[#This Row],[Zloty]:[Brazowy]])&gt;0,1,0)</f>
        <v>1</v>
      </c>
      <c r="M56">
        <f>IF(AND(dane_medale4[[#This Row],[jest dobry w lato]]=1,dane_medale4[[#This Row],[jest slabe w zime]]=1,dane_medale4[[#This Row],[OL_letnie]]&gt;0,dane_medale4[[#This Row],[OL_zimowe]]&gt;0),1,0)</f>
        <v>1</v>
      </c>
      <c r="N56">
        <f>IF(dane_medale4[[#This Row],[aha]]=1,SUM(dane_medale4[[#This Row],[Zloty]:[Brazowy]]),0)</f>
        <v>7</v>
      </c>
      <c r="O56">
        <f>SUM(dane_medale4[[#This Row],[Zloty]:[Brazowy]])</f>
        <v>7</v>
      </c>
      <c r="P56">
        <f>SUM(dane_medale4[[#This Row],[Zloty_1]:[Brazowy_3]])</f>
        <v>0</v>
      </c>
      <c r="Q56">
        <f>IF(dane_medale4[[#This Row],[OL_letnie]]&gt;0,1,0)</f>
        <v>1</v>
      </c>
      <c r="R56">
        <f>IF(dane_medale4[[#This Row],[OL_zimowe]]&gt;0,1,0)</f>
        <v>1</v>
      </c>
      <c r="S56">
        <f>IF(dane_medale4[[#This Row],[Zloty]]+dane_medale4[[#This Row],[Zloty_1]]&gt;SUM(dane_medale4[[#This Row],[Srebrny]:[Brazowy]])+SUM(dane_medale4[[#This Row],[Srebrny_2]:[Brazowy_3]]),1,0)</f>
        <v>0</v>
      </c>
      <c r="T56">
        <f>SUM(dane_medale4[[#This Row],[laczne_punkty_letnie]:[laczne_punkty_zimowe]])</f>
        <v>7</v>
      </c>
    </row>
    <row r="57" spans="1:20" x14ac:dyDescent="0.25">
      <c r="A57" t="s">
        <v>69</v>
      </c>
      <c r="B57" t="s">
        <v>25</v>
      </c>
      <c r="C57">
        <v>16</v>
      </c>
      <c r="D57">
        <v>17</v>
      </c>
      <c r="E57">
        <v>30</v>
      </c>
      <c r="F57">
        <v>20</v>
      </c>
      <c r="G57">
        <v>7</v>
      </c>
      <c r="H57">
        <v>0</v>
      </c>
      <c r="I57">
        <v>0</v>
      </c>
      <c r="J57">
        <v>0</v>
      </c>
      <c r="K57">
        <f>IF(SUM(dane_medale4[[#This Row],[Zloty_1]:[Brazowy_3]])=0,1,0)</f>
        <v>1</v>
      </c>
      <c r="L57">
        <f>IF(SUM(dane_medale4[[#This Row],[Zloty]:[Brazowy]])&gt;0,1,0)</f>
        <v>1</v>
      </c>
      <c r="M57">
        <f>IF(AND(dane_medale4[[#This Row],[jest dobry w lato]]=1,dane_medale4[[#This Row],[jest slabe w zime]]=1,dane_medale4[[#This Row],[OL_letnie]]&gt;0,dane_medale4[[#This Row],[OL_zimowe]]&gt;0),1,0)</f>
        <v>1</v>
      </c>
      <c r="N57">
        <f>IF(dane_medale4[[#This Row],[aha]]=1,SUM(dane_medale4[[#This Row],[Zloty]:[Brazowy]]),0)</f>
        <v>67</v>
      </c>
      <c r="O57">
        <f>SUM(dane_medale4[[#This Row],[Zloty]:[Brazowy]])</f>
        <v>67</v>
      </c>
      <c r="P57">
        <f>SUM(dane_medale4[[#This Row],[Zloty_1]:[Brazowy_3]])</f>
        <v>0</v>
      </c>
      <c r="Q57">
        <f>IF(dane_medale4[[#This Row],[OL_letnie]]&gt;0,1,0)</f>
        <v>1</v>
      </c>
      <c r="R57">
        <f>IF(dane_medale4[[#This Row],[OL_zimowe]]&gt;0,1,0)</f>
        <v>1</v>
      </c>
      <c r="S57">
        <f>IF(dane_medale4[[#This Row],[Zloty]]+dane_medale4[[#This Row],[Zloty_1]]&gt;SUM(dane_medale4[[#This Row],[Srebrny]:[Brazowy]])+SUM(dane_medale4[[#This Row],[Srebrny_2]:[Brazowy_3]]),1,0)</f>
        <v>0</v>
      </c>
      <c r="T57">
        <f>SUM(dane_medale4[[#This Row],[laczne_punkty_letnie]:[laczne_punkty_zimowe]])</f>
        <v>67</v>
      </c>
    </row>
    <row r="58" spans="1:20" x14ac:dyDescent="0.25">
      <c r="A58" t="s">
        <v>70</v>
      </c>
      <c r="B58" t="s">
        <v>11</v>
      </c>
      <c r="C58">
        <v>21</v>
      </c>
      <c r="D58">
        <v>130</v>
      </c>
      <c r="E58">
        <v>126</v>
      </c>
      <c r="F58">
        <v>142</v>
      </c>
      <c r="G58">
        <v>20</v>
      </c>
      <c r="H58">
        <v>10</v>
      </c>
      <c r="I58">
        <v>17</v>
      </c>
      <c r="J58">
        <v>18</v>
      </c>
      <c r="K58">
        <f>IF(SUM(dane_medale4[[#This Row],[Zloty_1]:[Brazowy_3]])=0,1,0)</f>
        <v>0</v>
      </c>
      <c r="L58">
        <f>IF(SUM(dane_medale4[[#This Row],[Zloty]:[Brazowy]])&gt;0,1,0)</f>
        <v>1</v>
      </c>
      <c r="M58">
        <f>IF(AND(dane_medale4[[#This Row],[jest dobry w lato]]=1,dane_medale4[[#This Row],[jest slabe w zime]]=1,dane_medale4[[#This Row],[OL_letnie]]&gt;0,dane_medale4[[#This Row],[OL_zimowe]]&gt;0),1,0)</f>
        <v>0</v>
      </c>
      <c r="N58">
        <f>IF(dane_medale4[[#This Row],[aha]]=1,SUM(dane_medale4[[#This Row],[Zloty]:[Brazowy]]),0)</f>
        <v>0</v>
      </c>
      <c r="O58">
        <f>SUM(dane_medale4[[#This Row],[Zloty]:[Brazowy]])</f>
        <v>398</v>
      </c>
      <c r="P58">
        <f>SUM(dane_medale4[[#This Row],[Zloty_1]:[Brazowy_3]])</f>
        <v>45</v>
      </c>
      <c r="Q58">
        <f>IF(dane_medale4[[#This Row],[OL_letnie]]&gt;0,1,0)</f>
        <v>1</v>
      </c>
      <c r="R58">
        <f>IF(dane_medale4[[#This Row],[OL_zimowe]]&gt;0,1,0)</f>
        <v>1</v>
      </c>
      <c r="S58">
        <f>IF(dane_medale4[[#This Row],[Zloty]]+dane_medale4[[#This Row],[Zloty_1]]&gt;SUM(dane_medale4[[#This Row],[Srebrny]:[Brazowy]])+SUM(dane_medale4[[#This Row],[Srebrny_2]:[Brazowy_3]]),1,0)</f>
        <v>0</v>
      </c>
      <c r="T58">
        <f>SUM(dane_medale4[[#This Row],[laczne_punkty_letnie]:[laczne_punkty_zimowe]])</f>
        <v>443</v>
      </c>
    </row>
    <row r="59" spans="1:20" x14ac:dyDescent="0.25">
      <c r="A59" t="s">
        <v>71</v>
      </c>
      <c r="B59" t="s">
        <v>22</v>
      </c>
      <c r="C59">
        <v>18</v>
      </c>
      <c r="D59">
        <v>28</v>
      </c>
      <c r="E59">
        <v>31</v>
      </c>
      <c r="F59">
        <v>31</v>
      </c>
      <c r="G59">
        <v>16</v>
      </c>
      <c r="H59">
        <v>0</v>
      </c>
      <c r="I59">
        <v>3</v>
      </c>
      <c r="J59">
        <v>1</v>
      </c>
      <c r="K59">
        <f>IF(SUM(dane_medale4[[#This Row],[Zloty_1]:[Brazowy_3]])=0,1,0)</f>
        <v>0</v>
      </c>
      <c r="L59">
        <f>IF(SUM(dane_medale4[[#This Row],[Zloty]:[Brazowy]])&gt;0,1,0)</f>
        <v>1</v>
      </c>
      <c r="M59">
        <f>IF(AND(dane_medale4[[#This Row],[jest dobry w lato]]=1,dane_medale4[[#This Row],[jest slabe w zime]]=1,dane_medale4[[#This Row],[OL_letnie]]&gt;0,dane_medale4[[#This Row],[OL_zimowe]]&gt;0),1,0)</f>
        <v>0</v>
      </c>
      <c r="N59">
        <f>IF(dane_medale4[[#This Row],[aha]]=1,SUM(dane_medale4[[#This Row],[Zloty]:[Brazowy]]),0)</f>
        <v>0</v>
      </c>
      <c r="O59">
        <f>SUM(dane_medale4[[#This Row],[Zloty]:[Brazowy]])</f>
        <v>90</v>
      </c>
      <c r="P59">
        <f>SUM(dane_medale4[[#This Row],[Zloty_1]:[Brazowy_3]])</f>
        <v>4</v>
      </c>
      <c r="Q59">
        <f>IF(dane_medale4[[#This Row],[OL_letnie]]&gt;0,1,0)</f>
        <v>1</v>
      </c>
      <c r="R59">
        <f>IF(dane_medale4[[#This Row],[OL_zimowe]]&gt;0,1,0)</f>
        <v>1</v>
      </c>
      <c r="S59">
        <f>IF(dane_medale4[[#This Row],[Zloty]]+dane_medale4[[#This Row],[Zloty_1]]&gt;SUM(dane_medale4[[#This Row],[Srebrny]:[Brazowy]])+SUM(dane_medale4[[#This Row],[Srebrny_2]:[Brazowy_3]]),1,0)</f>
        <v>0</v>
      </c>
      <c r="T59">
        <f>SUM(dane_medale4[[#This Row],[laczne_punkty_letnie]:[laczne_punkty_zimowe]])</f>
        <v>94</v>
      </c>
    </row>
    <row r="60" spans="1:20" x14ac:dyDescent="0.25">
      <c r="A60" t="s">
        <v>73</v>
      </c>
      <c r="B60" t="s">
        <v>25</v>
      </c>
      <c r="C60">
        <v>25</v>
      </c>
      <c r="D60">
        <v>59</v>
      </c>
      <c r="E60">
        <v>99</v>
      </c>
      <c r="F60">
        <v>120</v>
      </c>
      <c r="G60">
        <v>22</v>
      </c>
      <c r="H60">
        <v>62</v>
      </c>
      <c r="I60">
        <v>55</v>
      </c>
      <c r="J60">
        <v>53</v>
      </c>
      <c r="K60">
        <f>IF(SUM(dane_medale4[[#This Row],[Zloty_1]:[Brazowy_3]])=0,1,0)</f>
        <v>0</v>
      </c>
      <c r="L60">
        <f>IF(SUM(dane_medale4[[#This Row],[Zloty]:[Brazowy]])&gt;0,1,0)</f>
        <v>1</v>
      </c>
      <c r="M60">
        <f>IF(AND(dane_medale4[[#This Row],[jest dobry w lato]]=1,dane_medale4[[#This Row],[jest slabe w zime]]=1,dane_medale4[[#This Row],[OL_letnie]]&gt;0,dane_medale4[[#This Row],[OL_zimowe]]&gt;0),1,0)</f>
        <v>0</v>
      </c>
      <c r="N60">
        <f>IF(dane_medale4[[#This Row],[aha]]=1,SUM(dane_medale4[[#This Row],[Zloty]:[Brazowy]]),0)</f>
        <v>0</v>
      </c>
      <c r="O60">
        <f>SUM(dane_medale4[[#This Row],[Zloty]:[Brazowy]])</f>
        <v>278</v>
      </c>
      <c r="P60">
        <f>SUM(dane_medale4[[#This Row],[Zloty_1]:[Brazowy_3]])</f>
        <v>170</v>
      </c>
      <c r="Q60">
        <f>IF(dane_medale4[[#This Row],[OL_letnie]]&gt;0,1,0)</f>
        <v>1</v>
      </c>
      <c r="R60">
        <f>IF(dane_medale4[[#This Row],[OL_zimowe]]&gt;0,1,0)</f>
        <v>1</v>
      </c>
      <c r="S60">
        <f>IF(dane_medale4[[#This Row],[Zloty]]+dane_medale4[[#This Row],[Zloty_1]]&gt;SUM(dane_medale4[[#This Row],[Srebrny]:[Brazowy]])+SUM(dane_medale4[[#This Row],[Srebrny_2]:[Brazowy_3]]),1,0)</f>
        <v>0</v>
      </c>
      <c r="T60">
        <f>SUM(dane_medale4[[#This Row],[laczne_punkty_letnie]:[laczne_punkty_zimowe]])</f>
        <v>448</v>
      </c>
    </row>
    <row r="61" spans="1:20" x14ac:dyDescent="0.25">
      <c r="A61" t="s">
        <v>74</v>
      </c>
      <c r="B61" t="s">
        <v>11</v>
      </c>
      <c r="C61">
        <v>8</v>
      </c>
      <c r="D61">
        <v>0</v>
      </c>
      <c r="E61">
        <v>0</v>
      </c>
      <c r="F61">
        <v>4</v>
      </c>
      <c r="G61">
        <v>0</v>
      </c>
      <c r="H61">
        <v>0</v>
      </c>
      <c r="I61">
        <v>0</v>
      </c>
      <c r="J61">
        <v>0</v>
      </c>
      <c r="K61">
        <f>IF(SUM(dane_medale4[[#This Row],[Zloty_1]:[Brazowy_3]])=0,1,0)</f>
        <v>1</v>
      </c>
      <c r="L61">
        <f>IF(SUM(dane_medale4[[#This Row],[Zloty]:[Brazowy]])&gt;0,1,0)</f>
        <v>1</v>
      </c>
      <c r="M61">
        <f>IF(AND(dane_medale4[[#This Row],[jest dobry w lato]]=1,dane_medale4[[#This Row],[jest slabe w zime]]=1,dane_medale4[[#This Row],[OL_letnie]]&gt;0,dane_medale4[[#This Row],[OL_zimowe]]&gt;0),1,0)</f>
        <v>0</v>
      </c>
      <c r="N61">
        <f>IF(dane_medale4[[#This Row],[aha]]=1,SUM(dane_medale4[[#This Row],[Zloty]:[Brazowy]]),0)</f>
        <v>0</v>
      </c>
      <c r="O61">
        <f>SUM(dane_medale4[[#This Row],[Zloty]:[Brazowy]])</f>
        <v>4</v>
      </c>
      <c r="P61">
        <f>SUM(dane_medale4[[#This Row],[Zloty_1]:[Brazowy_3]])</f>
        <v>0</v>
      </c>
      <c r="Q61">
        <f>IF(dane_medale4[[#This Row],[OL_letnie]]&gt;0,1,0)</f>
        <v>1</v>
      </c>
      <c r="R61">
        <f>IF(dane_medale4[[#This Row],[OL_zimowe]]&gt;0,1,0)</f>
        <v>0</v>
      </c>
      <c r="S61">
        <f>IF(dane_medale4[[#This Row],[Zloty]]+dane_medale4[[#This Row],[Zloty_1]]&gt;SUM(dane_medale4[[#This Row],[Srebrny]:[Brazowy]])+SUM(dane_medale4[[#This Row],[Srebrny_2]:[Brazowy_3]]),1,0)</f>
        <v>0</v>
      </c>
      <c r="T61">
        <f>SUM(dane_medale4[[#This Row],[laczne_punkty_letnie]:[laczne_punkty_zimowe]])</f>
        <v>4</v>
      </c>
    </row>
    <row r="62" spans="1:20" x14ac:dyDescent="0.25">
      <c r="A62" t="s">
        <v>75</v>
      </c>
      <c r="B62" t="s">
        <v>11</v>
      </c>
      <c r="C62">
        <v>5</v>
      </c>
      <c r="D62">
        <v>16</v>
      </c>
      <c r="E62">
        <v>17</v>
      </c>
      <c r="F62">
        <v>19</v>
      </c>
      <c r="G62">
        <v>6</v>
      </c>
      <c r="H62">
        <v>1</v>
      </c>
      <c r="I62">
        <v>3</v>
      </c>
      <c r="J62">
        <v>3</v>
      </c>
      <c r="K62">
        <f>IF(SUM(dane_medale4[[#This Row],[Zloty_1]:[Brazowy_3]])=0,1,0)</f>
        <v>0</v>
      </c>
      <c r="L62">
        <f>IF(SUM(dane_medale4[[#This Row],[Zloty]:[Brazowy]])&gt;0,1,0)</f>
        <v>1</v>
      </c>
      <c r="M62">
        <f>IF(AND(dane_medale4[[#This Row],[jest dobry w lato]]=1,dane_medale4[[#This Row],[jest slabe w zime]]=1,dane_medale4[[#This Row],[OL_letnie]]&gt;0,dane_medale4[[#This Row],[OL_zimowe]]&gt;0),1,0)</f>
        <v>0</v>
      </c>
      <c r="N62">
        <f>IF(dane_medale4[[#This Row],[aha]]=1,SUM(dane_medale4[[#This Row],[Zloty]:[Brazowy]]),0)</f>
        <v>0</v>
      </c>
      <c r="O62">
        <f>SUM(dane_medale4[[#This Row],[Zloty]:[Brazowy]])</f>
        <v>52</v>
      </c>
      <c r="P62">
        <f>SUM(dane_medale4[[#This Row],[Zloty_1]:[Brazowy_3]])</f>
        <v>7</v>
      </c>
      <c r="Q62">
        <f>IF(dane_medale4[[#This Row],[OL_letnie]]&gt;0,1,0)</f>
        <v>1</v>
      </c>
      <c r="R62">
        <f>IF(dane_medale4[[#This Row],[OL_zimowe]]&gt;0,1,0)</f>
        <v>1</v>
      </c>
      <c r="S62">
        <f>IF(dane_medale4[[#This Row],[Zloty]]+dane_medale4[[#This Row],[Zloty_1]]&gt;SUM(dane_medale4[[#This Row],[Srebrny]:[Brazowy]])+SUM(dane_medale4[[#This Row],[Srebrny_2]:[Brazowy_3]]),1,0)</f>
        <v>0</v>
      </c>
      <c r="T62">
        <f>SUM(dane_medale4[[#This Row],[laczne_punkty_letnie]:[laczne_punkty_zimowe]])</f>
        <v>59</v>
      </c>
    </row>
    <row r="63" spans="1:20" x14ac:dyDescent="0.25">
      <c r="A63" t="s">
        <v>76</v>
      </c>
      <c r="B63" t="s">
        <v>13</v>
      </c>
      <c r="C63">
        <v>13</v>
      </c>
      <c r="D63">
        <v>25</v>
      </c>
      <c r="E63">
        <v>32</v>
      </c>
      <c r="F63">
        <v>29</v>
      </c>
      <c r="G63">
        <v>3</v>
      </c>
      <c r="H63">
        <v>0</v>
      </c>
      <c r="I63">
        <v>0</v>
      </c>
      <c r="J63">
        <v>0</v>
      </c>
      <c r="K63">
        <f>IF(SUM(dane_medale4[[#This Row],[Zloty_1]:[Brazowy_3]])=0,1,0)</f>
        <v>1</v>
      </c>
      <c r="L63">
        <f>IF(SUM(dane_medale4[[#This Row],[Zloty]:[Brazowy]])&gt;0,1,0)</f>
        <v>1</v>
      </c>
      <c r="M63">
        <f>IF(AND(dane_medale4[[#This Row],[jest dobry w lato]]=1,dane_medale4[[#This Row],[jest slabe w zime]]=1,dane_medale4[[#This Row],[OL_letnie]]&gt;0,dane_medale4[[#This Row],[OL_zimowe]]&gt;0),1,0)</f>
        <v>1</v>
      </c>
      <c r="N63">
        <f>IF(dane_medale4[[#This Row],[aha]]=1,SUM(dane_medale4[[#This Row],[Zloty]:[Brazowy]]),0)</f>
        <v>86</v>
      </c>
      <c r="O63">
        <f>SUM(dane_medale4[[#This Row],[Zloty]:[Brazowy]])</f>
        <v>86</v>
      </c>
      <c r="P63">
        <f>SUM(dane_medale4[[#This Row],[Zloty_1]:[Brazowy_3]])</f>
        <v>0</v>
      </c>
      <c r="Q63">
        <f>IF(dane_medale4[[#This Row],[OL_letnie]]&gt;0,1,0)</f>
        <v>1</v>
      </c>
      <c r="R63">
        <f>IF(dane_medale4[[#This Row],[OL_zimowe]]&gt;0,1,0)</f>
        <v>1</v>
      </c>
      <c r="S63">
        <f>IF(dane_medale4[[#This Row],[Zloty]]+dane_medale4[[#This Row],[Zloty_1]]&gt;SUM(dane_medale4[[#This Row],[Srebrny]:[Brazowy]])+SUM(dane_medale4[[#This Row],[Srebrny_2]:[Brazowy_3]]),1,0)</f>
        <v>0</v>
      </c>
      <c r="T63">
        <f>SUM(dane_medale4[[#This Row],[laczne_punkty_letnie]:[laczne_punkty_zimowe]])</f>
        <v>86</v>
      </c>
    </row>
    <row r="64" spans="1:20" x14ac:dyDescent="0.25">
      <c r="A64" t="s">
        <v>77</v>
      </c>
      <c r="B64" t="s">
        <v>11</v>
      </c>
      <c r="C64">
        <v>5</v>
      </c>
      <c r="D64">
        <v>0</v>
      </c>
      <c r="E64">
        <v>1</v>
      </c>
      <c r="F64">
        <v>2</v>
      </c>
      <c r="G64">
        <v>6</v>
      </c>
      <c r="H64">
        <v>0</v>
      </c>
      <c r="I64">
        <v>0</v>
      </c>
      <c r="J64">
        <v>0</v>
      </c>
      <c r="K64">
        <f>IF(SUM(dane_medale4[[#This Row],[Zloty_1]:[Brazowy_3]])=0,1,0)</f>
        <v>1</v>
      </c>
      <c r="L64">
        <f>IF(SUM(dane_medale4[[#This Row],[Zloty]:[Brazowy]])&gt;0,1,0)</f>
        <v>1</v>
      </c>
      <c r="M64">
        <f>IF(AND(dane_medale4[[#This Row],[jest dobry w lato]]=1,dane_medale4[[#This Row],[jest slabe w zime]]=1,dane_medale4[[#This Row],[OL_letnie]]&gt;0,dane_medale4[[#This Row],[OL_zimowe]]&gt;0),1,0)</f>
        <v>1</v>
      </c>
      <c r="N64">
        <f>IF(dane_medale4[[#This Row],[aha]]=1,SUM(dane_medale4[[#This Row],[Zloty]:[Brazowy]]),0)</f>
        <v>3</v>
      </c>
      <c r="O64">
        <f>SUM(dane_medale4[[#This Row],[Zloty]:[Brazowy]])</f>
        <v>3</v>
      </c>
      <c r="P64">
        <f>SUM(dane_medale4[[#This Row],[Zloty_1]:[Brazowy_3]])</f>
        <v>0</v>
      </c>
      <c r="Q64">
        <f>IF(dane_medale4[[#This Row],[OL_letnie]]&gt;0,1,0)</f>
        <v>1</v>
      </c>
      <c r="R64">
        <f>IF(dane_medale4[[#This Row],[OL_zimowe]]&gt;0,1,0)</f>
        <v>1</v>
      </c>
      <c r="S64">
        <f>IF(dane_medale4[[#This Row],[Zloty]]+dane_medale4[[#This Row],[Zloty_1]]&gt;SUM(dane_medale4[[#This Row],[Srebrny]:[Brazowy]])+SUM(dane_medale4[[#This Row],[Srebrny_2]:[Brazowy_3]]),1,0)</f>
        <v>0</v>
      </c>
      <c r="T64">
        <f>SUM(dane_medale4[[#This Row],[laczne_punkty_letnie]:[laczne_punkty_zimowe]])</f>
        <v>3</v>
      </c>
    </row>
    <row r="65" spans="1:20" x14ac:dyDescent="0.25">
      <c r="A65" t="s">
        <v>78</v>
      </c>
      <c r="B65" t="s">
        <v>15</v>
      </c>
      <c r="C65">
        <v>18</v>
      </c>
      <c r="D65">
        <v>2</v>
      </c>
      <c r="E65">
        <v>6</v>
      </c>
      <c r="F65">
        <v>11</v>
      </c>
      <c r="G65">
        <v>1</v>
      </c>
      <c r="H65">
        <v>0</v>
      </c>
      <c r="I65">
        <v>0</v>
      </c>
      <c r="J65">
        <v>0</v>
      </c>
      <c r="K65">
        <f>IF(SUM(dane_medale4[[#This Row],[Zloty_1]:[Brazowy_3]])=0,1,0)</f>
        <v>1</v>
      </c>
      <c r="L65">
        <f>IF(SUM(dane_medale4[[#This Row],[Zloty]:[Brazowy]])&gt;0,1,0)</f>
        <v>1</v>
      </c>
      <c r="M65">
        <f>IF(AND(dane_medale4[[#This Row],[jest dobry w lato]]=1,dane_medale4[[#This Row],[jest slabe w zime]]=1,dane_medale4[[#This Row],[OL_letnie]]&gt;0,dane_medale4[[#This Row],[OL_zimowe]]&gt;0),1,0)</f>
        <v>1</v>
      </c>
      <c r="N65">
        <f>IF(dane_medale4[[#This Row],[aha]]=1,SUM(dane_medale4[[#This Row],[Zloty]:[Brazowy]]),0)</f>
        <v>19</v>
      </c>
      <c r="O65">
        <f>SUM(dane_medale4[[#This Row],[Zloty]:[Brazowy]])</f>
        <v>19</v>
      </c>
      <c r="P65">
        <f>SUM(dane_medale4[[#This Row],[Zloty_1]:[Brazowy_3]])</f>
        <v>0</v>
      </c>
      <c r="Q65">
        <f>IF(dane_medale4[[#This Row],[OL_letnie]]&gt;0,1,0)</f>
        <v>1</v>
      </c>
      <c r="R65">
        <f>IF(dane_medale4[[#This Row],[OL_zimowe]]&gt;0,1,0)</f>
        <v>1</v>
      </c>
      <c r="S65">
        <f>IF(dane_medale4[[#This Row],[Zloty]]+dane_medale4[[#This Row],[Zloty_1]]&gt;SUM(dane_medale4[[#This Row],[Srebrny]:[Brazowy]])+SUM(dane_medale4[[#This Row],[Srebrny_2]:[Brazowy_3]]),1,0)</f>
        <v>0</v>
      </c>
      <c r="T65">
        <f>SUM(dane_medale4[[#This Row],[laczne_punkty_letnie]:[laczne_punkty_zimowe]])</f>
        <v>19</v>
      </c>
    </row>
    <row r="66" spans="1:20" x14ac:dyDescent="0.25">
      <c r="A66" t="s">
        <v>79</v>
      </c>
      <c r="B66" t="s">
        <v>11</v>
      </c>
      <c r="C66">
        <v>16</v>
      </c>
      <c r="D66">
        <v>81</v>
      </c>
      <c r="E66">
        <v>82</v>
      </c>
      <c r="F66">
        <v>80</v>
      </c>
      <c r="G66">
        <v>17</v>
      </c>
      <c r="H66">
        <v>26</v>
      </c>
      <c r="I66">
        <v>17</v>
      </c>
      <c r="J66">
        <v>10</v>
      </c>
      <c r="K66">
        <f>IF(SUM(dane_medale4[[#This Row],[Zloty_1]:[Brazowy_3]])=0,1,0)</f>
        <v>0</v>
      </c>
      <c r="L66">
        <f>IF(SUM(dane_medale4[[#This Row],[Zloty]:[Brazowy]])&gt;0,1,0)</f>
        <v>1</v>
      </c>
      <c r="M66">
        <f>IF(AND(dane_medale4[[#This Row],[jest dobry w lato]]=1,dane_medale4[[#This Row],[jest slabe w zime]]=1,dane_medale4[[#This Row],[OL_letnie]]&gt;0,dane_medale4[[#This Row],[OL_zimowe]]&gt;0),1,0)</f>
        <v>0</v>
      </c>
      <c r="N66">
        <f>IF(dane_medale4[[#This Row],[aha]]=1,SUM(dane_medale4[[#This Row],[Zloty]:[Brazowy]]),0)</f>
        <v>0</v>
      </c>
      <c r="O66">
        <f>SUM(dane_medale4[[#This Row],[Zloty]:[Brazowy]])</f>
        <v>243</v>
      </c>
      <c r="P66">
        <f>SUM(dane_medale4[[#This Row],[Zloty_1]:[Brazowy_3]])</f>
        <v>53</v>
      </c>
      <c r="Q66">
        <f>IF(dane_medale4[[#This Row],[OL_letnie]]&gt;0,1,0)</f>
        <v>1</v>
      </c>
      <c r="R66">
        <f>IF(dane_medale4[[#This Row],[OL_zimowe]]&gt;0,1,0)</f>
        <v>1</v>
      </c>
      <c r="S66">
        <f>IF(dane_medale4[[#This Row],[Zloty]]+dane_medale4[[#This Row],[Zloty_1]]&gt;SUM(dane_medale4[[#This Row],[Srebrny]:[Brazowy]])+SUM(dane_medale4[[#This Row],[Srebrny_2]:[Brazowy_3]]),1,0)</f>
        <v>0</v>
      </c>
      <c r="T66">
        <f>SUM(dane_medale4[[#This Row],[laczne_punkty_letnie]:[laczne_punkty_zimowe]])</f>
        <v>296</v>
      </c>
    </row>
    <row r="67" spans="1:20" x14ac:dyDescent="0.25">
      <c r="A67" t="s">
        <v>80</v>
      </c>
      <c r="B67" t="s">
        <v>11</v>
      </c>
      <c r="C67">
        <v>9</v>
      </c>
      <c r="D67">
        <v>14</v>
      </c>
      <c r="E67">
        <v>12</v>
      </c>
      <c r="F67">
        <v>21</v>
      </c>
      <c r="G67">
        <v>8</v>
      </c>
      <c r="H67">
        <v>0</v>
      </c>
      <c r="I67">
        <v>1</v>
      </c>
      <c r="J67">
        <v>1</v>
      </c>
      <c r="K67">
        <f>IF(SUM(dane_medale4[[#This Row],[Zloty_1]:[Brazowy_3]])=0,1,0)</f>
        <v>0</v>
      </c>
      <c r="L67">
        <f>IF(SUM(dane_medale4[[#This Row],[Zloty]:[Brazowy]])&gt;0,1,0)</f>
        <v>1</v>
      </c>
      <c r="M67">
        <f>IF(AND(dane_medale4[[#This Row],[jest dobry w lato]]=1,dane_medale4[[#This Row],[jest slabe w zime]]=1,dane_medale4[[#This Row],[OL_letnie]]&gt;0,dane_medale4[[#This Row],[OL_zimowe]]&gt;0),1,0)</f>
        <v>0</v>
      </c>
      <c r="N67">
        <f>IF(dane_medale4[[#This Row],[aha]]=1,SUM(dane_medale4[[#This Row],[Zloty]:[Brazowy]]),0)</f>
        <v>0</v>
      </c>
      <c r="O67">
        <f>SUM(dane_medale4[[#This Row],[Zloty]:[Brazowy]])</f>
        <v>47</v>
      </c>
      <c r="P67">
        <f>SUM(dane_medale4[[#This Row],[Zloty_1]:[Brazowy_3]])</f>
        <v>2</v>
      </c>
      <c r="Q67">
        <f>IF(dane_medale4[[#This Row],[OL_letnie]]&gt;0,1,0)</f>
        <v>1</v>
      </c>
      <c r="R67">
        <f>IF(dane_medale4[[#This Row],[OL_zimowe]]&gt;0,1,0)</f>
        <v>1</v>
      </c>
      <c r="S67">
        <f>IF(dane_medale4[[#This Row],[Zloty]]+dane_medale4[[#This Row],[Zloty_1]]&gt;SUM(dane_medale4[[#This Row],[Srebrny]:[Brazowy]])+SUM(dane_medale4[[#This Row],[Srebrny_2]:[Brazowy_3]]),1,0)</f>
        <v>0</v>
      </c>
      <c r="T67">
        <f>SUM(dane_medale4[[#This Row],[laczne_punkty_letnie]:[laczne_punkty_zimowe]])</f>
        <v>49</v>
      </c>
    </row>
    <row r="68" spans="1:20" x14ac:dyDescent="0.25">
      <c r="A68" t="s">
        <v>81</v>
      </c>
      <c r="B68" t="s">
        <v>25</v>
      </c>
      <c r="C68">
        <v>14</v>
      </c>
      <c r="D68">
        <v>1</v>
      </c>
      <c r="E68">
        <v>1</v>
      </c>
      <c r="F68">
        <v>2</v>
      </c>
      <c r="G68">
        <v>6</v>
      </c>
      <c r="H68">
        <v>0</v>
      </c>
      <c r="I68">
        <v>0</v>
      </c>
      <c r="J68">
        <v>0</v>
      </c>
      <c r="K68">
        <f>IF(SUM(dane_medale4[[#This Row],[Zloty_1]:[Brazowy_3]])=0,1,0)</f>
        <v>1</v>
      </c>
      <c r="L68">
        <f>IF(SUM(dane_medale4[[#This Row],[Zloty]:[Brazowy]])&gt;0,1,0)</f>
        <v>1</v>
      </c>
      <c r="M68">
        <f>IF(AND(dane_medale4[[#This Row],[jest dobry w lato]]=1,dane_medale4[[#This Row],[jest slabe w zime]]=1,dane_medale4[[#This Row],[OL_letnie]]&gt;0,dane_medale4[[#This Row],[OL_zimowe]]&gt;0),1,0)</f>
        <v>1</v>
      </c>
      <c r="N68">
        <f>IF(dane_medale4[[#This Row],[aha]]=1,SUM(dane_medale4[[#This Row],[Zloty]:[Brazowy]]),0)</f>
        <v>4</v>
      </c>
      <c r="O68">
        <f>SUM(dane_medale4[[#This Row],[Zloty]:[Brazowy]])</f>
        <v>4</v>
      </c>
      <c r="P68">
        <f>SUM(dane_medale4[[#This Row],[Zloty_1]:[Brazowy_3]])</f>
        <v>0</v>
      </c>
      <c r="Q68">
        <f>IF(dane_medale4[[#This Row],[OL_letnie]]&gt;0,1,0)</f>
        <v>1</v>
      </c>
      <c r="R68">
        <f>IF(dane_medale4[[#This Row],[OL_zimowe]]&gt;0,1,0)</f>
        <v>1</v>
      </c>
      <c r="S68">
        <f>IF(dane_medale4[[#This Row],[Zloty]]+dane_medale4[[#This Row],[Zloty_1]]&gt;SUM(dane_medale4[[#This Row],[Srebrny]:[Brazowy]])+SUM(dane_medale4[[#This Row],[Srebrny_2]:[Brazowy_3]]),1,0)</f>
        <v>0</v>
      </c>
      <c r="T68">
        <f>SUM(dane_medale4[[#This Row],[laczne_punkty_letnie]:[laczne_punkty_zimowe]])</f>
        <v>4</v>
      </c>
    </row>
    <row r="69" spans="1:20" x14ac:dyDescent="0.25">
      <c r="A69" t="s">
        <v>82</v>
      </c>
      <c r="B69" t="s">
        <v>25</v>
      </c>
      <c r="C69">
        <v>19</v>
      </c>
      <c r="D69">
        <v>72</v>
      </c>
      <c r="E69">
        <v>67</v>
      </c>
      <c r="F69">
        <v>69</v>
      </c>
      <c r="G69">
        <v>0</v>
      </c>
      <c r="H69">
        <v>0</v>
      </c>
      <c r="I69">
        <v>0</v>
      </c>
      <c r="J69">
        <v>0</v>
      </c>
      <c r="K69">
        <f>IF(SUM(dane_medale4[[#This Row],[Zloty_1]:[Brazowy_3]])=0,1,0)</f>
        <v>1</v>
      </c>
      <c r="L69">
        <f>IF(SUM(dane_medale4[[#This Row],[Zloty]:[Brazowy]])&gt;0,1,0)</f>
        <v>1</v>
      </c>
      <c r="M69">
        <f>IF(AND(dane_medale4[[#This Row],[jest dobry w lato]]=1,dane_medale4[[#This Row],[jest slabe w zime]]=1,dane_medale4[[#This Row],[OL_letnie]]&gt;0,dane_medale4[[#This Row],[OL_zimowe]]&gt;0),1,0)</f>
        <v>0</v>
      </c>
      <c r="N69">
        <f>IF(dane_medale4[[#This Row],[aha]]=1,SUM(dane_medale4[[#This Row],[Zloty]:[Brazowy]]),0)</f>
        <v>0</v>
      </c>
      <c r="O69">
        <f>SUM(dane_medale4[[#This Row],[Zloty]:[Brazowy]])</f>
        <v>208</v>
      </c>
      <c r="P69">
        <f>SUM(dane_medale4[[#This Row],[Zloty_1]:[Brazowy_3]])</f>
        <v>0</v>
      </c>
      <c r="Q69">
        <f>IF(dane_medale4[[#This Row],[OL_letnie]]&gt;0,1,0)</f>
        <v>1</v>
      </c>
      <c r="R69">
        <f>IF(dane_medale4[[#This Row],[OL_zimowe]]&gt;0,1,0)</f>
        <v>0</v>
      </c>
      <c r="S69">
        <f>IF(dane_medale4[[#This Row],[Zloty]]+dane_medale4[[#This Row],[Zloty_1]]&gt;SUM(dane_medale4[[#This Row],[Srebrny]:[Brazowy]])+SUM(dane_medale4[[#This Row],[Srebrny_2]:[Brazowy_3]]),1,0)</f>
        <v>0</v>
      </c>
      <c r="T69">
        <f>SUM(dane_medale4[[#This Row],[laczne_punkty_letnie]:[laczne_punkty_zimowe]])</f>
        <v>208</v>
      </c>
    </row>
    <row r="70" spans="1:20" x14ac:dyDescent="0.25">
      <c r="A70" t="s">
        <v>83</v>
      </c>
      <c r="B70" t="s">
        <v>11</v>
      </c>
      <c r="C70">
        <v>12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f>IF(SUM(dane_medale4[[#This Row],[Zloty_1]:[Brazowy_3]])=0,1,0)</f>
        <v>1</v>
      </c>
      <c r="L70">
        <f>IF(SUM(dane_medale4[[#This Row],[Zloty]:[Brazowy]])&gt;0,1,0)</f>
        <v>1</v>
      </c>
      <c r="M70">
        <f>IF(AND(dane_medale4[[#This Row],[jest dobry w lato]]=1,dane_medale4[[#This Row],[jest slabe w zime]]=1,dane_medale4[[#This Row],[OL_letnie]]&gt;0,dane_medale4[[#This Row],[OL_zimowe]]&gt;0),1,0)</f>
        <v>0</v>
      </c>
      <c r="N70">
        <f>IF(dane_medale4[[#This Row],[aha]]=1,SUM(dane_medale4[[#This Row],[Zloty]:[Brazowy]]),0)</f>
        <v>0</v>
      </c>
      <c r="O70">
        <f>SUM(dane_medale4[[#This Row],[Zloty]:[Brazowy]])</f>
        <v>2</v>
      </c>
      <c r="P70">
        <f>SUM(dane_medale4[[#This Row],[Zloty_1]:[Brazowy_3]])</f>
        <v>0</v>
      </c>
      <c r="Q70">
        <f>IF(dane_medale4[[#This Row],[OL_letnie]]&gt;0,1,0)</f>
        <v>1</v>
      </c>
      <c r="R70">
        <f>IF(dane_medale4[[#This Row],[OL_zimowe]]&gt;0,1,0)</f>
        <v>0</v>
      </c>
      <c r="S70">
        <f>IF(dane_medale4[[#This Row],[Zloty]]+dane_medale4[[#This Row],[Zloty_1]]&gt;SUM(dane_medale4[[#This Row],[Srebrny]:[Brazowy]])+SUM(dane_medale4[[#This Row],[Srebrny_2]:[Brazowy_3]]),1,0)</f>
        <v>0</v>
      </c>
      <c r="T70">
        <f>SUM(dane_medale4[[#This Row],[laczne_punkty_letnie]:[laczne_punkty_zimowe]])</f>
        <v>2</v>
      </c>
    </row>
    <row r="71" spans="1:20" x14ac:dyDescent="0.25">
      <c r="A71" t="s">
        <v>84</v>
      </c>
      <c r="B71" t="s">
        <v>11</v>
      </c>
      <c r="C71">
        <v>16</v>
      </c>
      <c r="D71">
        <v>0</v>
      </c>
      <c r="E71">
        <v>2</v>
      </c>
      <c r="F71">
        <v>2</v>
      </c>
      <c r="G71">
        <v>16</v>
      </c>
      <c r="H71">
        <v>0</v>
      </c>
      <c r="I71">
        <v>0</v>
      </c>
      <c r="J71">
        <v>0</v>
      </c>
      <c r="K71">
        <f>IF(SUM(dane_medale4[[#This Row],[Zloty_1]:[Brazowy_3]])=0,1,0)</f>
        <v>1</v>
      </c>
      <c r="L71">
        <f>IF(SUM(dane_medale4[[#This Row],[Zloty]:[Brazowy]])&gt;0,1,0)</f>
        <v>1</v>
      </c>
      <c r="M71">
        <f>IF(AND(dane_medale4[[#This Row],[jest dobry w lato]]=1,dane_medale4[[#This Row],[jest slabe w zime]]=1,dane_medale4[[#This Row],[OL_letnie]]&gt;0,dane_medale4[[#This Row],[OL_zimowe]]&gt;0),1,0)</f>
        <v>1</v>
      </c>
      <c r="N71">
        <f>IF(dane_medale4[[#This Row],[aha]]=1,SUM(dane_medale4[[#This Row],[Zloty]:[Brazowy]]),0)</f>
        <v>4</v>
      </c>
      <c r="O71">
        <f>SUM(dane_medale4[[#This Row],[Zloty]:[Brazowy]])</f>
        <v>4</v>
      </c>
      <c r="P71">
        <f>SUM(dane_medale4[[#This Row],[Zloty_1]:[Brazowy_3]])</f>
        <v>0</v>
      </c>
      <c r="Q71">
        <f>IF(dane_medale4[[#This Row],[OL_letnie]]&gt;0,1,0)</f>
        <v>1</v>
      </c>
      <c r="R71">
        <f>IF(dane_medale4[[#This Row],[OL_zimowe]]&gt;0,1,0)</f>
        <v>1</v>
      </c>
      <c r="S71">
        <f>IF(dane_medale4[[#This Row],[Zloty]]+dane_medale4[[#This Row],[Zloty_1]]&gt;SUM(dane_medale4[[#This Row],[Srebrny]:[Brazowy]])+SUM(dane_medale4[[#This Row],[Srebrny_2]:[Brazowy_3]]),1,0)</f>
        <v>0</v>
      </c>
      <c r="T71">
        <f>SUM(dane_medale4[[#This Row],[laczne_punkty_letnie]:[laczne_punkty_zimowe]])</f>
        <v>4</v>
      </c>
    </row>
    <row r="72" spans="1:20" x14ac:dyDescent="0.25">
      <c r="A72" t="s">
        <v>85</v>
      </c>
      <c r="B72" t="s">
        <v>22</v>
      </c>
      <c r="C72">
        <v>16</v>
      </c>
      <c r="D72">
        <v>0</v>
      </c>
      <c r="E72">
        <v>0</v>
      </c>
      <c r="F72">
        <v>0</v>
      </c>
      <c r="G72">
        <v>18</v>
      </c>
      <c r="H72">
        <v>2</v>
      </c>
      <c r="I72">
        <v>2</v>
      </c>
      <c r="J72">
        <v>5</v>
      </c>
      <c r="K72">
        <f>IF(SUM(dane_medale4[[#This Row],[Zloty_1]:[Brazowy_3]])=0,1,0)</f>
        <v>0</v>
      </c>
      <c r="L72">
        <f>IF(SUM(dane_medale4[[#This Row],[Zloty]:[Brazowy]])&gt;0,1,0)</f>
        <v>0</v>
      </c>
      <c r="M72">
        <f>IF(AND(dane_medale4[[#This Row],[jest dobry w lato]]=1,dane_medale4[[#This Row],[jest slabe w zime]]=1,dane_medale4[[#This Row],[OL_letnie]]&gt;0,dane_medale4[[#This Row],[OL_zimowe]]&gt;0),1,0)</f>
        <v>0</v>
      </c>
      <c r="N72">
        <f>IF(dane_medale4[[#This Row],[aha]]=1,SUM(dane_medale4[[#This Row],[Zloty]:[Brazowy]]),0)</f>
        <v>0</v>
      </c>
      <c r="O72">
        <f>SUM(dane_medale4[[#This Row],[Zloty]:[Brazowy]])</f>
        <v>0</v>
      </c>
      <c r="P72">
        <f>SUM(dane_medale4[[#This Row],[Zloty_1]:[Brazowy_3]])</f>
        <v>9</v>
      </c>
      <c r="Q72">
        <f>IF(dane_medale4[[#This Row],[OL_letnie]]&gt;0,1,0)</f>
        <v>1</v>
      </c>
      <c r="R72">
        <f>IF(dane_medale4[[#This Row],[OL_zimowe]]&gt;0,1,0)</f>
        <v>1</v>
      </c>
      <c r="S72">
        <f>IF(dane_medale4[[#This Row],[Zloty]]+dane_medale4[[#This Row],[Zloty_1]]&gt;SUM(dane_medale4[[#This Row],[Srebrny]:[Brazowy]])+SUM(dane_medale4[[#This Row],[Srebrny_2]:[Brazowy_3]]),1,0)</f>
        <v>0</v>
      </c>
      <c r="T72">
        <f>SUM(dane_medale4[[#This Row],[laczne_punkty_letnie]:[laczne_punkty_zimowe]])</f>
        <v>9</v>
      </c>
    </row>
    <row r="73" spans="1:20" x14ac:dyDescent="0.25">
      <c r="A73" t="s">
        <v>86</v>
      </c>
      <c r="B73" t="s">
        <v>22</v>
      </c>
      <c r="C73">
        <v>8</v>
      </c>
      <c r="D73">
        <v>6</v>
      </c>
      <c r="E73">
        <v>5</v>
      </c>
      <c r="F73">
        <v>10</v>
      </c>
      <c r="G73">
        <v>8</v>
      </c>
      <c r="H73">
        <v>0</v>
      </c>
      <c r="I73">
        <v>0</v>
      </c>
      <c r="J73">
        <v>0</v>
      </c>
      <c r="K73">
        <f>IF(SUM(dane_medale4[[#This Row],[Zloty_1]:[Brazowy_3]])=0,1,0)</f>
        <v>1</v>
      </c>
      <c r="L73">
        <f>IF(SUM(dane_medale4[[#This Row],[Zloty]:[Brazowy]])&gt;0,1,0)</f>
        <v>1</v>
      </c>
      <c r="M73">
        <f>IF(AND(dane_medale4[[#This Row],[jest dobry w lato]]=1,dane_medale4[[#This Row],[jest slabe w zime]]=1,dane_medale4[[#This Row],[OL_letnie]]&gt;0,dane_medale4[[#This Row],[OL_zimowe]]&gt;0),1,0)</f>
        <v>1</v>
      </c>
      <c r="N73">
        <f>IF(dane_medale4[[#This Row],[aha]]=1,SUM(dane_medale4[[#This Row],[Zloty]:[Brazowy]]),0)</f>
        <v>21</v>
      </c>
      <c r="O73">
        <f>SUM(dane_medale4[[#This Row],[Zloty]:[Brazowy]])</f>
        <v>21</v>
      </c>
      <c r="P73">
        <f>SUM(dane_medale4[[#This Row],[Zloty_1]:[Brazowy_3]])</f>
        <v>0</v>
      </c>
      <c r="Q73">
        <f>IF(dane_medale4[[#This Row],[OL_letnie]]&gt;0,1,0)</f>
        <v>1</v>
      </c>
      <c r="R73">
        <f>IF(dane_medale4[[#This Row],[OL_zimowe]]&gt;0,1,0)</f>
        <v>1</v>
      </c>
      <c r="S73">
        <f>IF(dane_medale4[[#This Row],[Zloty]]+dane_medale4[[#This Row],[Zloty_1]]&gt;SUM(dane_medale4[[#This Row],[Srebrny]:[Brazowy]])+SUM(dane_medale4[[#This Row],[Srebrny_2]:[Brazowy_3]]),1,0)</f>
        <v>0</v>
      </c>
      <c r="T73">
        <f>SUM(dane_medale4[[#This Row],[laczne_punkty_letnie]:[laczne_punkty_zimowe]])</f>
        <v>21</v>
      </c>
    </row>
    <row r="74" spans="1:20" x14ac:dyDescent="0.25">
      <c r="A74" t="s">
        <v>87</v>
      </c>
      <c r="B74" t="s">
        <v>22</v>
      </c>
      <c r="C74">
        <v>22</v>
      </c>
      <c r="D74">
        <v>1</v>
      </c>
      <c r="E74">
        <v>1</v>
      </c>
      <c r="F74">
        <v>0</v>
      </c>
      <c r="G74">
        <v>8</v>
      </c>
      <c r="H74">
        <v>0</v>
      </c>
      <c r="I74">
        <v>2</v>
      </c>
      <c r="J74">
        <v>0</v>
      </c>
      <c r="K74">
        <f>IF(SUM(dane_medale4[[#This Row],[Zloty_1]:[Brazowy_3]])=0,1,0)</f>
        <v>0</v>
      </c>
      <c r="L74">
        <f>IF(SUM(dane_medale4[[#This Row],[Zloty]:[Brazowy]])&gt;0,1,0)</f>
        <v>1</v>
      </c>
      <c r="M74">
        <f>IF(AND(dane_medale4[[#This Row],[jest dobry w lato]]=1,dane_medale4[[#This Row],[jest slabe w zime]]=1,dane_medale4[[#This Row],[OL_letnie]]&gt;0,dane_medale4[[#This Row],[OL_zimowe]]&gt;0),1,0)</f>
        <v>0</v>
      </c>
      <c r="N74">
        <f>IF(dane_medale4[[#This Row],[aha]]=1,SUM(dane_medale4[[#This Row],[Zloty]:[Brazowy]]),0)</f>
        <v>0</v>
      </c>
      <c r="O74">
        <f>SUM(dane_medale4[[#This Row],[Zloty]:[Brazowy]])</f>
        <v>2</v>
      </c>
      <c r="P74">
        <f>SUM(dane_medale4[[#This Row],[Zloty_1]:[Brazowy_3]])</f>
        <v>2</v>
      </c>
      <c r="Q74">
        <f>IF(dane_medale4[[#This Row],[OL_letnie]]&gt;0,1,0)</f>
        <v>1</v>
      </c>
      <c r="R74">
        <f>IF(dane_medale4[[#This Row],[OL_zimowe]]&gt;0,1,0)</f>
        <v>1</v>
      </c>
      <c r="S74">
        <f>IF(dane_medale4[[#This Row],[Zloty]]+dane_medale4[[#This Row],[Zloty_1]]&gt;SUM(dane_medale4[[#This Row],[Srebrny]:[Brazowy]])+SUM(dane_medale4[[#This Row],[Srebrny_2]:[Brazowy_3]]),1,0)</f>
        <v>0</v>
      </c>
      <c r="T74">
        <f>SUM(dane_medale4[[#This Row],[laczne_punkty_letnie]:[laczne_punkty_zimowe]])</f>
        <v>4</v>
      </c>
    </row>
    <row r="75" spans="1:20" x14ac:dyDescent="0.25">
      <c r="A75" t="s">
        <v>88</v>
      </c>
      <c r="B75" t="s">
        <v>22</v>
      </c>
      <c r="C75">
        <v>10</v>
      </c>
      <c r="D75">
        <v>3</v>
      </c>
      <c r="E75">
        <v>11</v>
      </c>
      <c r="F75">
        <v>5</v>
      </c>
      <c r="G75">
        <v>10</v>
      </c>
      <c r="H75">
        <v>0</v>
      </c>
      <c r="I75">
        <v>4</v>
      </c>
      <c r="J75">
        <v>3</v>
      </c>
      <c r="K75">
        <f>IF(SUM(dane_medale4[[#This Row],[Zloty_1]:[Brazowy_3]])=0,1,0)</f>
        <v>0</v>
      </c>
      <c r="L75">
        <f>IF(SUM(dane_medale4[[#This Row],[Zloty]:[Brazowy]])&gt;0,1,0)</f>
        <v>1</v>
      </c>
      <c r="M75">
        <f>IF(AND(dane_medale4[[#This Row],[jest dobry w lato]]=1,dane_medale4[[#This Row],[jest slabe w zime]]=1,dane_medale4[[#This Row],[OL_letnie]]&gt;0,dane_medale4[[#This Row],[OL_zimowe]]&gt;0),1,0)</f>
        <v>0</v>
      </c>
      <c r="N75">
        <f>IF(dane_medale4[[#This Row],[aha]]=1,SUM(dane_medale4[[#This Row],[Zloty]:[Brazowy]]),0)</f>
        <v>0</v>
      </c>
      <c r="O75">
        <f>SUM(dane_medale4[[#This Row],[Zloty]:[Brazowy]])</f>
        <v>19</v>
      </c>
      <c r="P75">
        <f>SUM(dane_medale4[[#This Row],[Zloty_1]:[Brazowy_3]])</f>
        <v>7</v>
      </c>
      <c r="Q75">
        <f>IF(dane_medale4[[#This Row],[OL_letnie]]&gt;0,1,0)</f>
        <v>1</v>
      </c>
      <c r="R75">
        <f>IF(dane_medale4[[#This Row],[OL_zimowe]]&gt;0,1,0)</f>
        <v>1</v>
      </c>
      <c r="S75">
        <f>IF(dane_medale4[[#This Row],[Zloty]]+dane_medale4[[#This Row],[Zloty_1]]&gt;SUM(dane_medale4[[#This Row],[Srebrny]:[Brazowy]])+SUM(dane_medale4[[#This Row],[Srebrny_2]:[Brazowy_3]]),1,0)</f>
        <v>0</v>
      </c>
      <c r="T75">
        <f>SUM(dane_medale4[[#This Row],[laczne_punkty_letnie]:[laczne_punkty_zimowe]])</f>
        <v>26</v>
      </c>
    </row>
    <row r="76" spans="1:20" x14ac:dyDescent="0.25">
      <c r="A76" t="s">
        <v>89</v>
      </c>
      <c r="B76" t="s">
        <v>22</v>
      </c>
      <c r="C76">
        <v>5</v>
      </c>
      <c r="D76">
        <v>0</v>
      </c>
      <c r="E76">
        <v>0</v>
      </c>
      <c r="F76">
        <v>1</v>
      </c>
      <c r="G76">
        <v>5</v>
      </c>
      <c r="H76">
        <v>0</v>
      </c>
      <c r="I76">
        <v>0</v>
      </c>
      <c r="J76">
        <v>0</v>
      </c>
      <c r="K76">
        <f>IF(SUM(dane_medale4[[#This Row],[Zloty_1]:[Brazowy_3]])=0,1,0)</f>
        <v>1</v>
      </c>
      <c r="L76">
        <f>IF(SUM(dane_medale4[[#This Row],[Zloty]:[Brazowy]])&gt;0,1,0)</f>
        <v>1</v>
      </c>
      <c r="M76">
        <f>IF(AND(dane_medale4[[#This Row],[jest dobry w lato]]=1,dane_medale4[[#This Row],[jest slabe w zime]]=1,dane_medale4[[#This Row],[OL_letnie]]&gt;0,dane_medale4[[#This Row],[OL_zimowe]]&gt;0),1,0)</f>
        <v>1</v>
      </c>
      <c r="N76">
        <f>IF(dane_medale4[[#This Row],[aha]]=1,SUM(dane_medale4[[#This Row],[Zloty]:[Brazowy]]),0)</f>
        <v>1</v>
      </c>
      <c r="O76">
        <f>SUM(dane_medale4[[#This Row],[Zloty]:[Brazowy]])</f>
        <v>1</v>
      </c>
      <c r="P76">
        <f>SUM(dane_medale4[[#This Row],[Zloty_1]:[Brazowy_3]])</f>
        <v>0</v>
      </c>
      <c r="Q76">
        <f>IF(dane_medale4[[#This Row],[OL_letnie]]&gt;0,1,0)</f>
        <v>1</v>
      </c>
      <c r="R76">
        <f>IF(dane_medale4[[#This Row],[OL_zimowe]]&gt;0,1,0)</f>
        <v>1</v>
      </c>
      <c r="S76">
        <f>IF(dane_medale4[[#This Row],[Zloty]]+dane_medale4[[#This Row],[Zloty_1]]&gt;SUM(dane_medale4[[#This Row],[Srebrny]:[Brazowy]])+SUM(dane_medale4[[#This Row],[Srebrny_2]:[Brazowy_3]]),1,0)</f>
        <v>0</v>
      </c>
      <c r="T76">
        <f>SUM(dane_medale4[[#This Row],[laczne_punkty_letnie]:[laczne_punkty_zimowe]])</f>
        <v>1</v>
      </c>
    </row>
    <row r="77" spans="1:20" x14ac:dyDescent="0.25">
      <c r="A77" t="s">
        <v>90</v>
      </c>
      <c r="B77" t="s">
        <v>11</v>
      </c>
      <c r="C77">
        <v>12</v>
      </c>
      <c r="D77">
        <v>0</v>
      </c>
      <c r="E77">
        <v>3</v>
      </c>
      <c r="F77">
        <v>3</v>
      </c>
      <c r="G77">
        <v>0</v>
      </c>
      <c r="H77">
        <v>0</v>
      </c>
      <c r="I77">
        <v>0</v>
      </c>
      <c r="J77">
        <v>0</v>
      </c>
      <c r="K77">
        <f>IF(SUM(dane_medale4[[#This Row],[Zloty_1]:[Brazowy_3]])=0,1,0)</f>
        <v>1</v>
      </c>
      <c r="L77">
        <f>IF(SUM(dane_medale4[[#This Row],[Zloty]:[Brazowy]])&gt;0,1,0)</f>
        <v>1</v>
      </c>
      <c r="M77">
        <f>IF(AND(dane_medale4[[#This Row],[jest dobry w lato]]=1,dane_medale4[[#This Row],[jest slabe w zime]]=1,dane_medale4[[#This Row],[OL_letnie]]&gt;0,dane_medale4[[#This Row],[OL_zimowe]]&gt;0),1,0)</f>
        <v>0</v>
      </c>
      <c r="N77">
        <f>IF(dane_medale4[[#This Row],[aha]]=1,SUM(dane_medale4[[#This Row],[Zloty]:[Brazowy]]),0)</f>
        <v>0</v>
      </c>
      <c r="O77">
        <f>SUM(dane_medale4[[#This Row],[Zloty]:[Brazowy]])</f>
        <v>6</v>
      </c>
      <c r="P77">
        <f>SUM(dane_medale4[[#This Row],[Zloty_1]:[Brazowy_3]])</f>
        <v>0</v>
      </c>
      <c r="Q77">
        <f>IF(dane_medale4[[#This Row],[OL_letnie]]&gt;0,1,0)</f>
        <v>1</v>
      </c>
      <c r="R77">
        <f>IF(dane_medale4[[#This Row],[OL_zimowe]]&gt;0,1,0)</f>
        <v>0</v>
      </c>
      <c r="S77">
        <f>IF(dane_medale4[[#This Row],[Zloty]]+dane_medale4[[#This Row],[Zloty_1]]&gt;SUM(dane_medale4[[#This Row],[Srebrny]:[Brazowy]])+SUM(dane_medale4[[#This Row],[Srebrny_2]:[Brazowy_3]]),1,0)</f>
        <v>0</v>
      </c>
      <c r="T77">
        <f>SUM(dane_medale4[[#This Row],[laczne_punkty_letnie]:[laczne_punkty_zimowe]])</f>
        <v>6</v>
      </c>
    </row>
    <row r="78" spans="1:20" x14ac:dyDescent="0.25">
      <c r="A78" t="s">
        <v>91</v>
      </c>
      <c r="B78" t="s">
        <v>13</v>
      </c>
      <c r="C78">
        <v>13</v>
      </c>
      <c r="D78">
        <v>6</v>
      </c>
      <c r="E78">
        <v>5</v>
      </c>
      <c r="F78">
        <v>11</v>
      </c>
      <c r="G78">
        <v>6</v>
      </c>
      <c r="H78">
        <v>0</v>
      </c>
      <c r="I78">
        <v>0</v>
      </c>
      <c r="J78">
        <v>0</v>
      </c>
      <c r="K78">
        <f>IF(SUM(dane_medale4[[#This Row],[Zloty_1]:[Brazowy_3]])=0,1,0)</f>
        <v>1</v>
      </c>
      <c r="L78">
        <f>IF(SUM(dane_medale4[[#This Row],[Zloty]:[Brazowy]])&gt;0,1,0)</f>
        <v>1</v>
      </c>
      <c r="M78">
        <f>IF(AND(dane_medale4[[#This Row],[jest dobry w lato]]=1,dane_medale4[[#This Row],[jest slabe w zime]]=1,dane_medale4[[#This Row],[OL_letnie]]&gt;0,dane_medale4[[#This Row],[OL_zimowe]]&gt;0),1,0)</f>
        <v>1</v>
      </c>
      <c r="N78">
        <f>IF(dane_medale4[[#This Row],[aha]]=1,SUM(dane_medale4[[#This Row],[Zloty]:[Brazowy]]),0)</f>
        <v>22</v>
      </c>
      <c r="O78">
        <f>SUM(dane_medale4[[#This Row],[Zloty]:[Brazowy]])</f>
        <v>22</v>
      </c>
      <c r="P78">
        <f>SUM(dane_medale4[[#This Row],[Zloty_1]:[Brazowy_3]])</f>
        <v>0</v>
      </c>
      <c r="Q78">
        <f>IF(dane_medale4[[#This Row],[OL_letnie]]&gt;0,1,0)</f>
        <v>1</v>
      </c>
      <c r="R78">
        <f>IF(dane_medale4[[#This Row],[OL_zimowe]]&gt;0,1,0)</f>
        <v>1</v>
      </c>
      <c r="S78">
        <f>IF(dane_medale4[[#This Row],[Zloty]]+dane_medale4[[#This Row],[Zloty_1]]&gt;SUM(dane_medale4[[#This Row],[Srebrny]:[Brazowy]])+SUM(dane_medale4[[#This Row],[Srebrny_2]:[Brazowy_3]]),1,0)</f>
        <v>0</v>
      </c>
      <c r="T78">
        <f>SUM(dane_medale4[[#This Row],[laczne_punkty_letnie]:[laczne_punkty_zimowe]])</f>
        <v>22</v>
      </c>
    </row>
    <row r="79" spans="1:20" x14ac:dyDescent="0.25">
      <c r="A79" t="s">
        <v>92</v>
      </c>
      <c r="B79" t="s">
        <v>13</v>
      </c>
      <c r="C79">
        <v>8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f>IF(SUM(dane_medale4[[#This Row],[Zloty_1]:[Brazowy_3]])=0,1,0)</f>
        <v>1</v>
      </c>
      <c r="L79">
        <f>IF(SUM(dane_medale4[[#This Row],[Zloty]:[Brazowy]])&gt;0,1,0)</f>
        <v>1</v>
      </c>
      <c r="M79">
        <f>IF(AND(dane_medale4[[#This Row],[jest dobry w lato]]=1,dane_medale4[[#This Row],[jest slabe w zime]]=1,dane_medale4[[#This Row],[OL_letnie]]&gt;0,dane_medale4[[#This Row],[OL_zimowe]]&gt;0),1,0)</f>
        <v>0</v>
      </c>
      <c r="N79">
        <f>IF(dane_medale4[[#This Row],[aha]]=1,SUM(dane_medale4[[#This Row],[Zloty]:[Brazowy]]),0)</f>
        <v>0</v>
      </c>
      <c r="O79">
        <f>SUM(dane_medale4[[#This Row],[Zloty]:[Brazowy]])</f>
        <v>1</v>
      </c>
      <c r="P79">
        <f>SUM(dane_medale4[[#This Row],[Zloty_1]:[Brazowy_3]])</f>
        <v>0</v>
      </c>
      <c r="Q79">
        <f>IF(dane_medale4[[#This Row],[OL_letnie]]&gt;0,1,0)</f>
        <v>1</v>
      </c>
      <c r="R79">
        <f>IF(dane_medale4[[#This Row],[OL_zimowe]]&gt;0,1,0)</f>
        <v>0</v>
      </c>
      <c r="S79">
        <f>IF(dane_medale4[[#This Row],[Zloty]]+dane_medale4[[#This Row],[Zloty_1]]&gt;SUM(dane_medale4[[#This Row],[Srebrny]:[Brazowy]])+SUM(dane_medale4[[#This Row],[Srebrny_2]:[Brazowy_3]]),1,0)</f>
        <v>0</v>
      </c>
      <c r="T79">
        <f>SUM(dane_medale4[[#This Row],[laczne_punkty_letnie]:[laczne_punkty_zimowe]])</f>
        <v>1</v>
      </c>
    </row>
    <row r="80" spans="1:20" x14ac:dyDescent="0.25">
      <c r="A80" t="s">
        <v>93</v>
      </c>
      <c r="B80" t="s">
        <v>25</v>
      </c>
      <c r="C80">
        <v>22</v>
      </c>
      <c r="D80">
        <v>13</v>
      </c>
      <c r="E80">
        <v>21</v>
      </c>
      <c r="F80">
        <v>28</v>
      </c>
      <c r="G80">
        <v>8</v>
      </c>
      <c r="H80">
        <v>0</v>
      </c>
      <c r="I80">
        <v>0</v>
      </c>
      <c r="J80">
        <v>0</v>
      </c>
      <c r="K80">
        <f>IF(SUM(dane_medale4[[#This Row],[Zloty_1]:[Brazowy_3]])=0,1,0)</f>
        <v>1</v>
      </c>
      <c r="L80">
        <f>IF(SUM(dane_medale4[[#This Row],[Zloty]:[Brazowy]])&gt;0,1,0)</f>
        <v>1</v>
      </c>
      <c r="M80">
        <f>IF(AND(dane_medale4[[#This Row],[jest dobry w lato]]=1,dane_medale4[[#This Row],[jest slabe w zime]]=1,dane_medale4[[#This Row],[OL_letnie]]&gt;0,dane_medale4[[#This Row],[OL_zimowe]]&gt;0),1,0)</f>
        <v>1</v>
      </c>
      <c r="N80">
        <f>IF(dane_medale4[[#This Row],[aha]]=1,SUM(dane_medale4[[#This Row],[Zloty]:[Brazowy]]),0)</f>
        <v>62</v>
      </c>
      <c r="O80">
        <f>SUM(dane_medale4[[#This Row],[Zloty]:[Brazowy]])</f>
        <v>62</v>
      </c>
      <c r="P80">
        <f>SUM(dane_medale4[[#This Row],[Zloty_1]:[Brazowy_3]])</f>
        <v>0</v>
      </c>
      <c r="Q80">
        <f>IF(dane_medale4[[#This Row],[OL_letnie]]&gt;0,1,0)</f>
        <v>1</v>
      </c>
      <c r="R80">
        <f>IF(dane_medale4[[#This Row],[OL_zimowe]]&gt;0,1,0)</f>
        <v>1</v>
      </c>
      <c r="S80">
        <f>IF(dane_medale4[[#This Row],[Zloty]]+dane_medale4[[#This Row],[Zloty_1]]&gt;SUM(dane_medale4[[#This Row],[Srebrny]:[Brazowy]])+SUM(dane_medale4[[#This Row],[Srebrny_2]:[Brazowy_3]]),1,0)</f>
        <v>0</v>
      </c>
      <c r="T80">
        <f>SUM(dane_medale4[[#This Row],[laczne_punkty_letnie]:[laczne_punkty_zimowe]])</f>
        <v>62</v>
      </c>
    </row>
    <row r="81" spans="1:20" x14ac:dyDescent="0.25">
      <c r="A81" t="s">
        <v>94</v>
      </c>
      <c r="B81" t="s">
        <v>22</v>
      </c>
      <c r="C81">
        <v>5</v>
      </c>
      <c r="D81">
        <v>0</v>
      </c>
      <c r="E81">
        <v>2</v>
      </c>
      <c r="F81">
        <v>5</v>
      </c>
      <c r="G81">
        <v>6</v>
      </c>
      <c r="H81">
        <v>0</v>
      </c>
      <c r="I81">
        <v>0</v>
      </c>
      <c r="J81">
        <v>0</v>
      </c>
      <c r="K81">
        <f>IF(SUM(dane_medale4[[#This Row],[Zloty_1]:[Brazowy_3]])=0,1,0)</f>
        <v>1</v>
      </c>
      <c r="L81">
        <f>IF(SUM(dane_medale4[[#This Row],[Zloty]:[Brazowy]])&gt;0,1,0)</f>
        <v>1</v>
      </c>
      <c r="M81">
        <f>IF(AND(dane_medale4[[#This Row],[jest dobry w lato]]=1,dane_medale4[[#This Row],[jest slabe w zime]]=1,dane_medale4[[#This Row],[OL_letnie]]&gt;0,dane_medale4[[#This Row],[OL_zimowe]]&gt;0),1,0)</f>
        <v>1</v>
      </c>
      <c r="N81">
        <f>IF(dane_medale4[[#This Row],[aha]]=1,SUM(dane_medale4[[#This Row],[Zloty]:[Brazowy]]),0)</f>
        <v>7</v>
      </c>
      <c r="O81">
        <f>SUM(dane_medale4[[#This Row],[Zloty]:[Brazowy]])</f>
        <v>7</v>
      </c>
      <c r="P81">
        <f>SUM(dane_medale4[[#This Row],[Zloty_1]:[Brazowy_3]])</f>
        <v>0</v>
      </c>
      <c r="Q81">
        <f>IF(dane_medale4[[#This Row],[OL_letnie]]&gt;0,1,0)</f>
        <v>1</v>
      </c>
      <c r="R81">
        <f>IF(dane_medale4[[#This Row],[OL_zimowe]]&gt;0,1,0)</f>
        <v>1</v>
      </c>
      <c r="S81">
        <f>IF(dane_medale4[[#This Row],[Zloty]]+dane_medale4[[#This Row],[Zloty_1]]&gt;SUM(dane_medale4[[#This Row],[Srebrny]:[Brazowy]])+SUM(dane_medale4[[#This Row],[Srebrny_2]:[Brazowy_3]]),1,0)</f>
        <v>0</v>
      </c>
      <c r="T81">
        <f>SUM(dane_medale4[[#This Row],[laczne_punkty_letnie]:[laczne_punkty_zimowe]])</f>
        <v>7</v>
      </c>
    </row>
    <row r="82" spans="1:20" x14ac:dyDescent="0.25">
      <c r="A82" t="s">
        <v>95</v>
      </c>
      <c r="B82" t="s">
        <v>11</v>
      </c>
      <c r="C82">
        <v>12</v>
      </c>
      <c r="D82">
        <v>2</v>
      </c>
      <c r="E82">
        <v>9</v>
      </c>
      <c r="F82">
        <v>13</v>
      </c>
      <c r="G82">
        <v>13</v>
      </c>
      <c r="H82">
        <v>0</v>
      </c>
      <c r="I82">
        <v>0</v>
      </c>
      <c r="J82">
        <v>0</v>
      </c>
      <c r="K82">
        <f>IF(SUM(dane_medale4[[#This Row],[Zloty_1]:[Brazowy_3]])=0,1,0)</f>
        <v>1</v>
      </c>
      <c r="L82">
        <f>IF(SUM(dane_medale4[[#This Row],[Zloty]:[Brazowy]])&gt;0,1,0)</f>
        <v>1</v>
      </c>
      <c r="M82">
        <f>IF(AND(dane_medale4[[#This Row],[jest dobry w lato]]=1,dane_medale4[[#This Row],[jest slabe w zime]]=1,dane_medale4[[#This Row],[OL_letnie]]&gt;0,dane_medale4[[#This Row],[OL_zimowe]]&gt;0),1,0)</f>
        <v>1</v>
      </c>
      <c r="N82">
        <f>IF(dane_medale4[[#This Row],[aha]]=1,SUM(dane_medale4[[#This Row],[Zloty]:[Brazowy]]),0)</f>
        <v>24</v>
      </c>
      <c r="O82">
        <f>SUM(dane_medale4[[#This Row],[Zloty]:[Brazowy]])</f>
        <v>24</v>
      </c>
      <c r="P82">
        <f>SUM(dane_medale4[[#This Row],[Zloty_1]:[Brazowy_3]])</f>
        <v>0</v>
      </c>
      <c r="Q82">
        <f>IF(dane_medale4[[#This Row],[OL_letnie]]&gt;0,1,0)</f>
        <v>1</v>
      </c>
      <c r="R82">
        <f>IF(dane_medale4[[#This Row],[OL_zimowe]]&gt;0,1,0)</f>
        <v>1</v>
      </c>
      <c r="S82">
        <f>IF(dane_medale4[[#This Row],[Zloty]]+dane_medale4[[#This Row],[Zloty_1]]&gt;SUM(dane_medale4[[#This Row],[Srebrny]:[Brazowy]])+SUM(dane_medale4[[#This Row],[Srebrny_2]:[Brazowy_3]]),1,0)</f>
        <v>0</v>
      </c>
      <c r="T82">
        <f>SUM(dane_medale4[[#This Row],[laczne_punkty_letnie]:[laczne_punkty_zimowe]])</f>
        <v>24</v>
      </c>
    </row>
    <row r="83" spans="1:20" x14ac:dyDescent="0.25">
      <c r="A83" t="s">
        <v>96</v>
      </c>
      <c r="B83" t="s">
        <v>13</v>
      </c>
      <c r="C83">
        <v>9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f>IF(SUM(dane_medale4[[#This Row],[Zloty_1]:[Brazowy_3]])=0,1,0)</f>
        <v>1</v>
      </c>
      <c r="L83">
        <f>IF(SUM(dane_medale4[[#This Row],[Zloty]:[Brazowy]])&gt;0,1,0)</f>
        <v>1</v>
      </c>
      <c r="M83">
        <f>IF(AND(dane_medale4[[#This Row],[jest dobry w lato]]=1,dane_medale4[[#This Row],[jest slabe w zime]]=1,dane_medale4[[#This Row],[OL_letnie]]&gt;0,dane_medale4[[#This Row],[OL_zimowe]]&gt;0),1,0)</f>
        <v>0</v>
      </c>
      <c r="N83">
        <f>IF(dane_medale4[[#This Row],[aha]]=1,SUM(dane_medale4[[#This Row],[Zloty]:[Brazowy]]),0)</f>
        <v>0</v>
      </c>
      <c r="O83">
        <f>SUM(dane_medale4[[#This Row],[Zloty]:[Brazowy]])</f>
        <v>2</v>
      </c>
      <c r="P83">
        <f>SUM(dane_medale4[[#This Row],[Zloty_1]:[Brazowy_3]])</f>
        <v>0</v>
      </c>
      <c r="Q83">
        <f>IF(dane_medale4[[#This Row],[OL_letnie]]&gt;0,1,0)</f>
        <v>1</v>
      </c>
      <c r="R83">
        <f>IF(dane_medale4[[#This Row],[OL_zimowe]]&gt;0,1,0)</f>
        <v>0</v>
      </c>
      <c r="S83">
        <f>IF(dane_medale4[[#This Row],[Zloty]]+dane_medale4[[#This Row],[Zloty_1]]&gt;SUM(dane_medale4[[#This Row],[Srebrny]:[Brazowy]])+SUM(dane_medale4[[#This Row],[Srebrny_2]:[Brazowy_3]]),1,0)</f>
        <v>0</v>
      </c>
      <c r="T83">
        <f>SUM(dane_medale4[[#This Row],[laczne_punkty_letnie]:[laczne_punkty_zimowe]])</f>
        <v>2</v>
      </c>
    </row>
    <row r="84" spans="1:20" x14ac:dyDescent="0.25">
      <c r="A84" t="s">
        <v>97</v>
      </c>
      <c r="B84" t="s">
        <v>13</v>
      </c>
      <c r="C84">
        <v>6</v>
      </c>
      <c r="D84">
        <v>0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f>IF(SUM(dane_medale4[[#This Row],[Zloty_1]:[Brazowy_3]])=0,1,0)</f>
        <v>1</v>
      </c>
      <c r="L84">
        <f>IF(SUM(dane_medale4[[#This Row],[Zloty]:[Brazowy]])&gt;0,1,0)</f>
        <v>1</v>
      </c>
      <c r="M84">
        <f>IF(AND(dane_medale4[[#This Row],[jest dobry w lato]]=1,dane_medale4[[#This Row],[jest slabe w zime]]=1,dane_medale4[[#This Row],[OL_letnie]]&gt;0,dane_medale4[[#This Row],[OL_zimowe]]&gt;0),1,0)</f>
        <v>0</v>
      </c>
      <c r="N84">
        <f>IF(dane_medale4[[#This Row],[aha]]=1,SUM(dane_medale4[[#This Row],[Zloty]:[Brazowy]]),0)</f>
        <v>0</v>
      </c>
      <c r="O84">
        <f>SUM(dane_medale4[[#This Row],[Zloty]:[Brazowy]])</f>
        <v>4</v>
      </c>
      <c r="P84">
        <f>SUM(dane_medale4[[#This Row],[Zloty_1]:[Brazowy_3]])</f>
        <v>0</v>
      </c>
      <c r="Q84">
        <f>IF(dane_medale4[[#This Row],[OL_letnie]]&gt;0,1,0)</f>
        <v>1</v>
      </c>
      <c r="R84">
        <f>IF(dane_medale4[[#This Row],[OL_zimowe]]&gt;0,1,0)</f>
        <v>0</v>
      </c>
      <c r="S84">
        <f>IF(dane_medale4[[#This Row],[Zloty]]+dane_medale4[[#This Row],[Zloty_1]]&gt;SUM(dane_medale4[[#This Row],[Srebrny]:[Brazowy]])+SUM(dane_medale4[[#This Row],[Srebrny_2]:[Brazowy_3]]),1,0)</f>
        <v>0</v>
      </c>
      <c r="T84">
        <f>SUM(dane_medale4[[#This Row],[laczne_punkty_letnie]:[laczne_punkty_zimowe]])</f>
        <v>4</v>
      </c>
    </row>
    <row r="85" spans="1:20" x14ac:dyDescent="0.25">
      <c r="A85" t="s">
        <v>98</v>
      </c>
      <c r="B85" t="s">
        <v>22</v>
      </c>
      <c r="C85">
        <v>15</v>
      </c>
      <c r="D85">
        <v>174</v>
      </c>
      <c r="E85">
        <v>182</v>
      </c>
      <c r="F85">
        <v>217</v>
      </c>
      <c r="G85">
        <v>11</v>
      </c>
      <c r="H85">
        <v>78</v>
      </c>
      <c r="I85">
        <v>78</v>
      </c>
      <c r="J85">
        <v>53</v>
      </c>
      <c r="K85">
        <f>IF(SUM(dane_medale4[[#This Row],[Zloty_1]:[Brazowy_3]])=0,1,0)</f>
        <v>0</v>
      </c>
      <c r="L85">
        <f>IF(SUM(dane_medale4[[#This Row],[Zloty]:[Brazowy]])&gt;0,1,0)</f>
        <v>1</v>
      </c>
      <c r="M85">
        <f>IF(AND(dane_medale4[[#This Row],[jest dobry w lato]]=1,dane_medale4[[#This Row],[jest slabe w zime]]=1,dane_medale4[[#This Row],[OL_letnie]]&gt;0,dane_medale4[[#This Row],[OL_zimowe]]&gt;0),1,0)</f>
        <v>0</v>
      </c>
      <c r="N85">
        <f>IF(dane_medale4[[#This Row],[aha]]=1,SUM(dane_medale4[[#This Row],[Zloty]:[Brazowy]]),0)</f>
        <v>0</v>
      </c>
      <c r="O85">
        <f>SUM(dane_medale4[[#This Row],[Zloty]:[Brazowy]])</f>
        <v>573</v>
      </c>
      <c r="P85">
        <f>SUM(dane_medale4[[#This Row],[Zloty_1]:[Brazowy_3]])</f>
        <v>209</v>
      </c>
      <c r="Q85">
        <f>IF(dane_medale4[[#This Row],[OL_letnie]]&gt;0,1,0)</f>
        <v>1</v>
      </c>
      <c r="R85">
        <f>IF(dane_medale4[[#This Row],[OL_zimowe]]&gt;0,1,0)</f>
        <v>1</v>
      </c>
      <c r="S85">
        <f>IF(dane_medale4[[#This Row],[Zloty]]+dane_medale4[[#This Row],[Zloty_1]]&gt;SUM(dane_medale4[[#This Row],[Srebrny]:[Brazowy]])+SUM(dane_medale4[[#This Row],[Srebrny_2]:[Brazowy_3]]),1,0)</f>
        <v>0</v>
      </c>
      <c r="T85">
        <f>SUM(dane_medale4[[#This Row],[laczne_punkty_letnie]:[laczne_punkty_zimowe]])</f>
        <v>782</v>
      </c>
    </row>
    <row r="86" spans="1:20" x14ac:dyDescent="0.25">
      <c r="A86" t="s">
        <v>99</v>
      </c>
      <c r="B86" t="s">
        <v>22</v>
      </c>
      <c r="C86">
        <v>5</v>
      </c>
      <c r="D86">
        <v>56</v>
      </c>
      <c r="E86">
        <v>67</v>
      </c>
      <c r="F86">
        <v>81</v>
      </c>
      <c r="G86">
        <v>7</v>
      </c>
      <c r="H86">
        <v>11</v>
      </c>
      <c r="I86">
        <v>15</v>
      </c>
      <c r="J86">
        <v>13</v>
      </c>
      <c r="K86">
        <f>IF(SUM(dane_medale4[[#This Row],[Zloty_1]:[Brazowy_3]])=0,1,0)</f>
        <v>0</v>
      </c>
      <c r="L86">
        <f>IF(SUM(dane_medale4[[#This Row],[Zloty]:[Brazowy]])&gt;0,1,0)</f>
        <v>1</v>
      </c>
      <c r="M86">
        <f>IF(AND(dane_medale4[[#This Row],[jest dobry w lato]]=1,dane_medale4[[#This Row],[jest slabe w zime]]=1,dane_medale4[[#This Row],[OL_letnie]]&gt;0,dane_medale4[[#This Row],[OL_zimowe]]&gt;0),1,0)</f>
        <v>0</v>
      </c>
      <c r="N86">
        <f>IF(dane_medale4[[#This Row],[aha]]=1,SUM(dane_medale4[[#This Row],[Zloty]:[Brazowy]]),0)</f>
        <v>0</v>
      </c>
      <c r="O86">
        <f>SUM(dane_medale4[[#This Row],[Zloty]:[Brazowy]])</f>
        <v>204</v>
      </c>
      <c r="P86">
        <f>SUM(dane_medale4[[#This Row],[Zloty_1]:[Brazowy_3]])</f>
        <v>39</v>
      </c>
      <c r="Q86">
        <f>IF(dane_medale4[[#This Row],[OL_letnie]]&gt;0,1,0)</f>
        <v>1</v>
      </c>
      <c r="R86">
        <f>IF(dane_medale4[[#This Row],[OL_zimowe]]&gt;0,1,0)</f>
        <v>1</v>
      </c>
      <c r="S86">
        <f>IF(dane_medale4[[#This Row],[Zloty]]+dane_medale4[[#This Row],[Zloty_1]]&gt;SUM(dane_medale4[[#This Row],[Srebrny]:[Brazowy]])+SUM(dane_medale4[[#This Row],[Srebrny_2]:[Brazowy_3]]),1,0)</f>
        <v>0</v>
      </c>
      <c r="T86">
        <f>SUM(dane_medale4[[#This Row],[laczne_punkty_letnie]:[laczne_punkty_zimowe]])</f>
        <v>243</v>
      </c>
    </row>
    <row r="87" spans="1:20" x14ac:dyDescent="0.25">
      <c r="A87" t="s">
        <v>100</v>
      </c>
      <c r="B87" t="s">
        <v>22</v>
      </c>
      <c r="C87">
        <v>3</v>
      </c>
      <c r="D87">
        <v>28</v>
      </c>
      <c r="E87">
        <v>54</v>
      </c>
      <c r="F87">
        <v>36</v>
      </c>
      <c r="G87">
        <v>3</v>
      </c>
      <c r="H87">
        <v>8</v>
      </c>
      <c r="I87">
        <v>6</v>
      </c>
      <c r="J87">
        <v>5</v>
      </c>
      <c r="K87">
        <f>IF(SUM(dane_medale4[[#This Row],[Zloty_1]:[Brazowy_3]])=0,1,0)</f>
        <v>0</v>
      </c>
      <c r="L87">
        <f>IF(SUM(dane_medale4[[#This Row],[Zloty]:[Brazowy]])&gt;0,1,0)</f>
        <v>1</v>
      </c>
      <c r="M87">
        <f>IF(AND(dane_medale4[[#This Row],[jest dobry w lato]]=1,dane_medale4[[#This Row],[jest slabe w zime]]=1,dane_medale4[[#This Row],[OL_letnie]]&gt;0,dane_medale4[[#This Row],[OL_zimowe]]&gt;0),1,0)</f>
        <v>0</v>
      </c>
      <c r="N87">
        <f>IF(dane_medale4[[#This Row],[aha]]=1,SUM(dane_medale4[[#This Row],[Zloty]:[Brazowy]]),0)</f>
        <v>0</v>
      </c>
      <c r="O87">
        <f>SUM(dane_medale4[[#This Row],[Zloty]:[Brazowy]])</f>
        <v>118</v>
      </c>
      <c r="P87">
        <f>SUM(dane_medale4[[#This Row],[Zloty_1]:[Brazowy_3]])</f>
        <v>19</v>
      </c>
      <c r="Q87">
        <f>IF(dane_medale4[[#This Row],[OL_letnie]]&gt;0,1,0)</f>
        <v>1</v>
      </c>
      <c r="R87">
        <f>IF(dane_medale4[[#This Row],[OL_zimowe]]&gt;0,1,0)</f>
        <v>1</v>
      </c>
      <c r="S87">
        <f>IF(dane_medale4[[#This Row],[Zloty]]+dane_medale4[[#This Row],[Zloty_1]]&gt;SUM(dane_medale4[[#This Row],[Srebrny]:[Brazowy]])+SUM(dane_medale4[[#This Row],[Srebrny_2]:[Brazowy_3]]),1,0)</f>
        <v>0</v>
      </c>
      <c r="T87">
        <f>SUM(dane_medale4[[#This Row],[laczne_punkty_letnie]:[laczne_punkty_zimowe]])</f>
        <v>137</v>
      </c>
    </row>
    <row r="88" spans="1:20" x14ac:dyDescent="0.25">
      <c r="A88" t="s">
        <v>101</v>
      </c>
      <c r="B88" t="s">
        <v>22</v>
      </c>
      <c r="C88">
        <v>5</v>
      </c>
      <c r="D88">
        <v>153</v>
      </c>
      <c r="E88">
        <v>129</v>
      </c>
      <c r="F88">
        <v>127</v>
      </c>
      <c r="G88">
        <v>6</v>
      </c>
      <c r="H88">
        <v>39</v>
      </c>
      <c r="I88">
        <v>36</v>
      </c>
      <c r="J88">
        <v>35</v>
      </c>
      <c r="K88">
        <f>IF(SUM(dane_medale4[[#This Row],[Zloty_1]:[Brazowy_3]])=0,1,0)</f>
        <v>0</v>
      </c>
      <c r="L88">
        <f>IF(SUM(dane_medale4[[#This Row],[Zloty]:[Brazowy]])&gt;0,1,0)</f>
        <v>1</v>
      </c>
      <c r="M88">
        <f>IF(AND(dane_medale4[[#This Row],[jest dobry w lato]]=1,dane_medale4[[#This Row],[jest slabe w zime]]=1,dane_medale4[[#This Row],[OL_letnie]]&gt;0,dane_medale4[[#This Row],[OL_zimowe]]&gt;0),1,0)</f>
        <v>0</v>
      </c>
      <c r="N88">
        <f>IF(dane_medale4[[#This Row],[aha]]=1,SUM(dane_medale4[[#This Row],[Zloty]:[Brazowy]]),0)</f>
        <v>0</v>
      </c>
      <c r="O88">
        <f>SUM(dane_medale4[[#This Row],[Zloty]:[Brazowy]])</f>
        <v>409</v>
      </c>
      <c r="P88">
        <f>SUM(dane_medale4[[#This Row],[Zloty_1]:[Brazowy_3]])</f>
        <v>110</v>
      </c>
      <c r="Q88">
        <f>IF(dane_medale4[[#This Row],[OL_letnie]]&gt;0,1,0)</f>
        <v>1</v>
      </c>
      <c r="R88">
        <f>IF(dane_medale4[[#This Row],[OL_zimowe]]&gt;0,1,0)</f>
        <v>1</v>
      </c>
      <c r="S88">
        <f>IF(dane_medale4[[#This Row],[Zloty]]+dane_medale4[[#This Row],[Zloty_1]]&gt;SUM(dane_medale4[[#This Row],[Srebrny]:[Brazowy]])+SUM(dane_medale4[[#This Row],[Srebrny_2]:[Brazowy_3]]),1,0)</f>
        <v>0</v>
      </c>
      <c r="T88">
        <f>SUM(dane_medale4[[#This Row],[laczne_punkty_letnie]:[laczne_punkty_zimowe]])</f>
        <v>519</v>
      </c>
    </row>
    <row r="89" spans="1:20" x14ac:dyDescent="0.25">
      <c r="A89" t="s">
        <v>102</v>
      </c>
      <c r="B89" t="s">
        <v>13</v>
      </c>
      <c r="C89">
        <v>11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f>IF(SUM(dane_medale4[[#This Row],[Zloty_1]:[Brazowy_3]])=0,1,0)</f>
        <v>1</v>
      </c>
      <c r="L89">
        <f>IF(SUM(dane_medale4[[#This Row],[Zloty]:[Brazowy]])&gt;0,1,0)</f>
        <v>1</v>
      </c>
      <c r="M89">
        <f>IF(AND(dane_medale4[[#This Row],[jest dobry w lato]]=1,dane_medale4[[#This Row],[jest slabe w zime]]=1,dane_medale4[[#This Row],[OL_letnie]]&gt;0,dane_medale4[[#This Row],[OL_zimowe]]&gt;0),1,0)</f>
        <v>0</v>
      </c>
      <c r="N89">
        <f>IF(dane_medale4[[#This Row],[aha]]=1,SUM(dane_medale4[[#This Row],[Zloty]:[Brazowy]]),0)</f>
        <v>0</v>
      </c>
      <c r="O89">
        <f>SUM(dane_medale4[[#This Row],[Zloty]:[Brazowy]])</f>
        <v>1</v>
      </c>
      <c r="P89">
        <f>SUM(dane_medale4[[#This Row],[Zloty_1]:[Brazowy_3]])</f>
        <v>0</v>
      </c>
      <c r="Q89">
        <f>IF(dane_medale4[[#This Row],[OL_letnie]]&gt;0,1,0)</f>
        <v>1</v>
      </c>
      <c r="R89">
        <f>IF(dane_medale4[[#This Row],[OL_zimowe]]&gt;0,1,0)</f>
        <v>0</v>
      </c>
      <c r="S89">
        <f>IF(dane_medale4[[#This Row],[Zloty]]+dane_medale4[[#This Row],[Zloty_1]]&gt;SUM(dane_medale4[[#This Row],[Srebrny]:[Brazowy]])+SUM(dane_medale4[[#This Row],[Srebrny_2]:[Brazowy_3]]),1,0)</f>
        <v>0</v>
      </c>
      <c r="T89">
        <f>SUM(dane_medale4[[#This Row],[laczne_punkty_letnie]:[laczne_punkty_zimowe]])</f>
        <v>1</v>
      </c>
    </row>
    <row r="90" spans="1:20" x14ac:dyDescent="0.25">
      <c r="A90" t="s">
        <v>103</v>
      </c>
      <c r="B90" t="s">
        <v>13</v>
      </c>
      <c r="C90">
        <v>15</v>
      </c>
      <c r="D90">
        <v>3</v>
      </c>
      <c r="E90">
        <v>8</v>
      </c>
      <c r="F90">
        <v>12</v>
      </c>
      <c r="G90">
        <v>0</v>
      </c>
      <c r="H90">
        <v>0</v>
      </c>
      <c r="I90">
        <v>0</v>
      </c>
      <c r="J90">
        <v>0</v>
      </c>
      <c r="K90">
        <f>IF(SUM(dane_medale4[[#This Row],[Zloty_1]:[Brazowy_3]])=0,1,0)</f>
        <v>1</v>
      </c>
      <c r="L90">
        <f>IF(SUM(dane_medale4[[#This Row],[Zloty]:[Brazowy]])&gt;0,1,0)</f>
        <v>1</v>
      </c>
      <c r="M90">
        <f>IF(AND(dane_medale4[[#This Row],[jest dobry w lato]]=1,dane_medale4[[#This Row],[jest slabe w zime]]=1,dane_medale4[[#This Row],[OL_letnie]]&gt;0,dane_medale4[[#This Row],[OL_zimowe]]&gt;0),1,0)</f>
        <v>0</v>
      </c>
      <c r="N90">
        <f>IF(dane_medale4[[#This Row],[aha]]=1,SUM(dane_medale4[[#This Row],[Zloty]:[Brazowy]]),0)</f>
        <v>0</v>
      </c>
      <c r="O90">
        <f>SUM(dane_medale4[[#This Row],[Zloty]:[Brazowy]])</f>
        <v>23</v>
      </c>
      <c r="P90">
        <f>SUM(dane_medale4[[#This Row],[Zloty_1]:[Brazowy_3]])</f>
        <v>0</v>
      </c>
      <c r="Q90">
        <f>IF(dane_medale4[[#This Row],[OL_letnie]]&gt;0,1,0)</f>
        <v>1</v>
      </c>
      <c r="R90">
        <f>IF(dane_medale4[[#This Row],[OL_zimowe]]&gt;0,1,0)</f>
        <v>0</v>
      </c>
      <c r="S90">
        <f>IF(dane_medale4[[#This Row],[Zloty]]+dane_medale4[[#This Row],[Zloty_1]]&gt;SUM(dane_medale4[[#This Row],[Srebrny]:[Brazowy]])+SUM(dane_medale4[[#This Row],[Srebrny_2]:[Brazowy_3]]),1,0)</f>
        <v>0</v>
      </c>
      <c r="T90">
        <f>SUM(dane_medale4[[#This Row],[laczne_punkty_letnie]:[laczne_punkty_zimowe]])</f>
        <v>23</v>
      </c>
    </row>
    <row r="91" spans="1:20" x14ac:dyDescent="0.25">
      <c r="A91" t="s">
        <v>104</v>
      </c>
      <c r="B91" t="s">
        <v>22</v>
      </c>
      <c r="C91">
        <v>24</v>
      </c>
      <c r="D91">
        <v>56</v>
      </c>
      <c r="E91">
        <v>49</v>
      </c>
      <c r="F91">
        <v>43</v>
      </c>
      <c r="G91">
        <v>22</v>
      </c>
      <c r="H91">
        <v>118</v>
      </c>
      <c r="I91">
        <v>111</v>
      </c>
      <c r="J91">
        <v>100</v>
      </c>
      <c r="K91">
        <f>IF(SUM(dane_medale4[[#This Row],[Zloty_1]:[Brazowy_3]])=0,1,0)</f>
        <v>0</v>
      </c>
      <c r="L91">
        <f>IF(SUM(dane_medale4[[#This Row],[Zloty]:[Brazowy]])&gt;0,1,0)</f>
        <v>1</v>
      </c>
      <c r="M91">
        <f>IF(AND(dane_medale4[[#This Row],[jest dobry w lato]]=1,dane_medale4[[#This Row],[jest slabe w zime]]=1,dane_medale4[[#This Row],[OL_letnie]]&gt;0,dane_medale4[[#This Row],[OL_zimowe]]&gt;0),1,0)</f>
        <v>0</v>
      </c>
      <c r="N91">
        <f>IF(dane_medale4[[#This Row],[aha]]=1,SUM(dane_medale4[[#This Row],[Zloty]:[Brazowy]]),0)</f>
        <v>0</v>
      </c>
      <c r="O91">
        <f>SUM(dane_medale4[[#This Row],[Zloty]:[Brazowy]])</f>
        <v>148</v>
      </c>
      <c r="P91">
        <f>SUM(dane_medale4[[#This Row],[Zloty_1]:[Brazowy_3]])</f>
        <v>329</v>
      </c>
      <c r="Q91">
        <f>IF(dane_medale4[[#This Row],[OL_letnie]]&gt;0,1,0)</f>
        <v>1</v>
      </c>
      <c r="R91">
        <f>IF(dane_medale4[[#This Row],[OL_zimowe]]&gt;0,1,0)</f>
        <v>1</v>
      </c>
      <c r="S91">
        <f>IF(dane_medale4[[#This Row],[Zloty]]+dane_medale4[[#This Row],[Zloty_1]]&gt;SUM(dane_medale4[[#This Row],[Srebrny]:[Brazowy]])+SUM(dane_medale4[[#This Row],[Srebrny_2]:[Brazowy_3]]),1,0)</f>
        <v>0</v>
      </c>
      <c r="T91">
        <f>SUM(dane_medale4[[#This Row],[laczne_punkty_letnie]:[laczne_punkty_zimowe]])</f>
        <v>477</v>
      </c>
    </row>
    <row r="92" spans="1:20" x14ac:dyDescent="0.25">
      <c r="A92" t="s">
        <v>105</v>
      </c>
      <c r="B92" t="s">
        <v>20</v>
      </c>
      <c r="C92">
        <v>22</v>
      </c>
      <c r="D92">
        <v>42</v>
      </c>
      <c r="E92">
        <v>18</v>
      </c>
      <c r="F92">
        <v>39</v>
      </c>
      <c r="G92">
        <v>15</v>
      </c>
      <c r="H92">
        <v>0</v>
      </c>
      <c r="I92">
        <v>1</v>
      </c>
      <c r="J92">
        <v>0</v>
      </c>
      <c r="K92">
        <f>IF(SUM(dane_medale4[[#This Row],[Zloty_1]:[Brazowy_3]])=0,1,0)</f>
        <v>0</v>
      </c>
      <c r="L92">
        <f>IF(SUM(dane_medale4[[#This Row],[Zloty]:[Brazowy]])&gt;0,1,0)</f>
        <v>1</v>
      </c>
      <c r="M92">
        <f>IF(AND(dane_medale4[[#This Row],[jest dobry w lato]]=1,dane_medale4[[#This Row],[jest slabe w zime]]=1,dane_medale4[[#This Row],[OL_letnie]]&gt;0,dane_medale4[[#This Row],[OL_zimowe]]&gt;0),1,0)</f>
        <v>0</v>
      </c>
      <c r="N92">
        <f>IF(dane_medale4[[#This Row],[aha]]=1,SUM(dane_medale4[[#This Row],[Zloty]:[Brazowy]]),0)</f>
        <v>0</v>
      </c>
      <c r="O92">
        <f>SUM(dane_medale4[[#This Row],[Zloty]:[Brazowy]])</f>
        <v>99</v>
      </c>
      <c r="P92">
        <f>SUM(dane_medale4[[#This Row],[Zloty_1]:[Brazowy_3]])</f>
        <v>1</v>
      </c>
      <c r="Q92">
        <f>IF(dane_medale4[[#This Row],[OL_letnie]]&gt;0,1,0)</f>
        <v>1</v>
      </c>
      <c r="R92">
        <f>IF(dane_medale4[[#This Row],[OL_zimowe]]&gt;0,1,0)</f>
        <v>1</v>
      </c>
      <c r="S92">
        <f>IF(dane_medale4[[#This Row],[Zloty]]+dane_medale4[[#This Row],[Zloty_1]]&gt;SUM(dane_medale4[[#This Row],[Srebrny]:[Brazowy]])+SUM(dane_medale4[[#This Row],[Srebrny_2]:[Brazowy_3]]),1,0)</f>
        <v>0</v>
      </c>
      <c r="T92">
        <f>SUM(dane_medale4[[#This Row],[laczne_punkty_letnie]:[laczne_punkty_zimowe]])</f>
        <v>100</v>
      </c>
    </row>
    <row r="93" spans="1:20" x14ac:dyDescent="0.25">
      <c r="A93" t="s">
        <v>106</v>
      </c>
      <c r="B93" t="s">
        <v>11</v>
      </c>
      <c r="C93">
        <v>16</v>
      </c>
      <c r="D93">
        <v>3</v>
      </c>
      <c r="E93">
        <v>3</v>
      </c>
      <c r="F93">
        <v>4</v>
      </c>
      <c r="G93">
        <v>2</v>
      </c>
      <c r="H93">
        <v>0</v>
      </c>
      <c r="I93">
        <v>0</v>
      </c>
      <c r="J93">
        <v>0</v>
      </c>
      <c r="K93">
        <f>IF(SUM(dane_medale4[[#This Row],[Zloty_1]:[Brazowy_3]])=0,1,0)</f>
        <v>1</v>
      </c>
      <c r="L93">
        <f>IF(SUM(dane_medale4[[#This Row],[Zloty]:[Brazowy]])&gt;0,1,0)</f>
        <v>1</v>
      </c>
      <c r="M93">
        <f>IF(AND(dane_medale4[[#This Row],[jest dobry w lato]]=1,dane_medale4[[#This Row],[jest slabe w zime]]=1,dane_medale4[[#This Row],[OL_letnie]]&gt;0,dane_medale4[[#This Row],[OL_zimowe]]&gt;0),1,0)</f>
        <v>1</v>
      </c>
      <c r="N93">
        <f>IF(dane_medale4[[#This Row],[aha]]=1,SUM(dane_medale4[[#This Row],[Zloty]:[Brazowy]]),0)</f>
        <v>10</v>
      </c>
      <c r="O93">
        <f>SUM(dane_medale4[[#This Row],[Zloty]:[Brazowy]])</f>
        <v>10</v>
      </c>
      <c r="P93">
        <f>SUM(dane_medale4[[#This Row],[Zloty_1]:[Brazowy_3]])</f>
        <v>0</v>
      </c>
      <c r="Q93">
        <f>IF(dane_medale4[[#This Row],[OL_letnie]]&gt;0,1,0)</f>
        <v>1</v>
      </c>
      <c r="R93">
        <f>IF(dane_medale4[[#This Row],[OL_zimowe]]&gt;0,1,0)</f>
        <v>1</v>
      </c>
      <c r="S93">
        <f>IF(dane_medale4[[#This Row],[Zloty]]+dane_medale4[[#This Row],[Zloty_1]]&gt;SUM(dane_medale4[[#This Row],[Srebrny]:[Brazowy]])+SUM(dane_medale4[[#This Row],[Srebrny_2]:[Brazowy_3]]),1,0)</f>
        <v>0</v>
      </c>
      <c r="T93">
        <f>SUM(dane_medale4[[#This Row],[laczne_punkty_letnie]:[laczne_punkty_zimowe]])</f>
        <v>10</v>
      </c>
    </row>
    <row r="94" spans="1:20" x14ac:dyDescent="0.25">
      <c r="A94" t="s">
        <v>107</v>
      </c>
      <c r="B94" t="s">
        <v>15</v>
      </c>
      <c r="C94">
        <v>16</v>
      </c>
      <c r="D94">
        <v>1</v>
      </c>
      <c r="E94">
        <v>0</v>
      </c>
      <c r="F94">
        <v>2</v>
      </c>
      <c r="G94">
        <v>0</v>
      </c>
      <c r="H94">
        <v>0</v>
      </c>
      <c r="I94">
        <v>0</v>
      </c>
      <c r="J94">
        <v>0</v>
      </c>
      <c r="K94">
        <f>IF(SUM(dane_medale4[[#This Row],[Zloty_1]:[Brazowy_3]])=0,1,0)</f>
        <v>1</v>
      </c>
      <c r="L94">
        <f>IF(SUM(dane_medale4[[#This Row],[Zloty]:[Brazowy]])&gt;0,1,0)</f>
        <v>1</v>
      </c>
      <c r="M94">
        <f>IF(AND(dane_medale4[[#This Row],[jest dobry w lato]]=1,dane_medale4[[#This Row],[jest slabe w zime]]=1,dane_medale4[[#This Row],[OL_letnie]]&gt;0,dane_medale4[[#This Row],[OL_zimowe]]&gt;0),1,0)</f>
        <v>0</v>
      </c>
      <c r="N94">
        <f>IF(dane_medale4[[#This Row],[aha]]=1,SUM(dane_medale4[[#This Row],[Zloty]:[Brazowy]]),0)</f>
        <v>0</v>
      </c>
      <c r="O94">
        <f>SUM(dane_medale4[[#This Row],[Zloty]:[Brazowy]])</f>
        <v>3</v>
      </c>
      <c r="P94">
        <f>SUM(dane_medale4[[#This Row],[Zloty_1]:[Brazowy_3]])</f>
        <v>0</v>
      </c>
      <c r="Q94">
        <f>IF(dane_medale4[[#This Row],[OL_letnie]]&gt;0,1,0)</f>
        <v>1</v>
      </c>
      <c r="R94">
        <f>IF(dane_medale4[[#This Row],[OL_zimowe]]&gt;0,1,0)</f>
        <v>0</v>
      </c>
      <c r="S94">
        <f>IF(dane_medale4[[#This Row],[Zloty]]+dane_medale4[[#This Row],[Zloty_1]]&gt;SUM(dane_medale4[[#This Row],[Srebrny]:[Brazowy]])+SUM(dane_medale4[[#This Row],[Srebrny_2]:[Brazowy_3]]),1,0)</f>
        <v>0</v>
      </c>
      <c r="T94">
        <f>SUM(dane_medale4[[#This Row],[laczne_punkty_letnie]:[laczne_punkty_zimowe]])</f>
        <v>3</v>
      </c>
    </row>
    <row r="95" spans="1:20" x14ac:dyDescent="0.25">
      <c r="A95" t="s">
        <v>108</v>
      </c>
      <c r="B95" t="s">
        <v>15</v>
      </c>
      <c r="C95">
        <v>11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f>IF(SUM(dane_medale4[[#This Row],[Zloty_1]:[Brazowy_3]])=0,1,0)</f>
        <v>1</v>
      </c>
      <c r="L95">
        <f>IF(SUM(dane_medale4[[#This Row],[Zloty]:[Brazowy]])&gt;0,1,0)</f>
        <v>1</v>
      </c>
      <c r="M95">
        <f>IF(AND(dane_medale4[[#This Row],[jest dobry w lato]]=1,dane_medale4[[#This Row],[jest slabe w zime]]=1,dane_medale4[[#This Row],[OL_letnie]]&gt;0,dane_medale4[[#This Row],[OL_zimowe]]&gt;0),1,0)</f>
        <v>1</v>
      </c>
      <c r="N95">
        <f>IF(dane_medale4[[#This Row],[aha]]=1,SUM(dane_medale4[[#This Row],[Zloty]:[Brazowy]]),0)</f>
        <v>1</v>
      </c>
      <c r="O95">
        <f>SUM(dane_medale4[[#This Row],[Zloty]:[Brazowy]])</f>
        <v>1</v>
      </c>
      <c r="P95">
        <f>SUM(dane_medale4[[#This Row],[Zloty_1]:[Brazowy_3]])</f>
        <v>0</v>
      </c>
      <c r="Q95">
        <f>IF(dane_medale4[[#This Row],[OL_letnie]]&gt;0,1,0)</f>
        <v>1</v>
      </c>
      <c r="R95">
        <f>IF(dane_medale4[[#This Row],[OL_zimowe]]&gt;0,1,0)</f>
        <v>1</v>
      </c>
      <c r="S95">
        <f>IF(dane_medale4[[#This Row],[Zloty]]+dane_medale4[[#This Row],[Zloty_1]]&gt;SUM(dane_medale4[[#This Row],[Srebrny]:[Brazowy]])+SUM(dane_medale4[[#This Row],[Srebrny_2]:[Brazowy_3]]),1,0)</f>
        <v>0</v>
      </c>
      <c r="T95">
        <f>SUM(dane_medale4[[#This Row],[laczne_punkty_letnie]:[laczne_punkty_zimowe]])</f>
        <v>1</v>
      </c>
    </row>
    <row r="96" spans="1:20" x14ac:dyDescent="0.25">
      <c r="A96" t="s">
        <v>109</v>
      </c>
      <c r="B96" t="s">
        <v>15</v>
      </c>
      <c r="C96">
        <v>17</v>
      </c>
      <c r="D96">
        <v>1</v>
      </c>
      <c r="E96">
        <v>3</v>
      </c>
      <c r="F96">
        <v>0</v>
      </c>
      <c r="G96">
        <v>2</v>
      </c>
      <c r="H96">
        <v>0</v>
      </c>
      <c r="I96">
        <v>0</v>
      </c>
      <c r="J96">
        <v>0</v>
      </c>
      <c r="K96">
        <f>IF(SUM(dane_medale4[[#This Row],[Zloty_1]:[Brazowy_3]])=0,1,0)</f>
        <v>1</v>
      </c>
      <c r="L96">
        <f>IF(SUM(dane_medale4[[#This Row],[Zloty]:[Brazowy]])&gt;0,1,0)</f>
        <v>1</v>
      </c>
      <c r="M96">
        <f>IF(AND(dane_medale4[[#This Row],[jest dobry w lato]]=1,dane_medale4[[#This Row],[jest slabe w zime]]=1,dane_medale4[[#This Row],[OL_letnie]]&gt;0,dane_medale4[[#This Row],[OL_zimowe]]&gt;0),1,0)</f>
        <v>1</v>
      </c>
      <c r="N96">
        <f>IF(dane_medale4[[#This Row],[aha]]=1,SUM(dane_medale4[[#This Row],[Zloty]:[Brazowy]]),0)</f>
        <v>4</v>
      </c>
      <c r="O96">
        <f>SUM(dane_medale4[[#This Row],[Zloty]:[Brazowy]])</f>
        <v>4</v>
      </c>
      <c r="P96">
        <f>SUM(dane_medale4[[#This Row],[Zloty_1]:[Brazowy_3]])</f>
        <v>0</v>
      </c>
      <c r="Q96">
        <f>IF(dane_medale4[[#This Row],[OL_letnie]]&gt;0,1,0)</f>
        <v>1</v>
      </c>
      <c r="R96">
        <f>IF(dane_medale4[[#This Row],[OL_zimowe]]&gt;0,1,0)</f>
        <v>1</v>
      </c>
      <c r="S96">
        <f>IF(dane_medale4[[#This Row],[Zloty]]+dane_medale4[[#This Row],[Zloty_1]]&gt;SUM(dane_medale4[[#This Row],[Srebrny]:[Brazowy]])+SUM(dane_medale4[[#This Row],[Srebrny_2]:[Brazowy_3]]),1,0)</f>
        <v>0</v>
      </c>
      <c r="T96">
        <f>SUM(dane_medale4[[#This Row],[laczne_punkty_letnie]:[laczne_punkty_zimowe]])</f>
        <v>4</v>
      </c>
    </row>
    <row r="97" spans="1:20" x14ac:dyDescent="0.25">
      <c r="A97" t="s">
        <v>110</v>
      </c>
      <c r="B97" t="s">
        <v>22</v>
      </c>
      <c r="C97">
        <v>20</v>
      </c>
      <c r="D97">
        <v>64</v>
      </c>
      <c r="E97">
        <v>82</v>
      </c>
      <c r="F97">
        <v>125</v>
      </c>
      <c r="G97">
        <v>22</v>
      </c>
      <c r="H97">
        <v>6</v>
      </c>
      <c r="I97">
        <v>7</v>
      </c>
      <c r="J97">
        <v>7</v>
      </c>
      <c r="K97">
        <f>IF(SUM(dane_medale4[[#This Row],[Zloty_1]:[Brazowy_3]])=0,1,0)</f>
        <v>0</v>
      </c>
      <c r="L97">
        <f>IF(SUM(dane_medale4[[#This Row],[Zloty]:[Brazowy]])&gt;0,1,0)</f>
        <v>1</v>
      </c>
      <c r="M97">
        <f>IF(AND(dane_medale4[[#This Row],[jest dobry w lato]]=1,dane_medale4[[#This Row],[jest slabe w zime]]=1,dane_medale4[[#This Row],[OL_letnie]]&gt;0,dane_medale4[[#This Row],[OL_zimowe]]&gt;0),1,0)</f>
        <v>0</v>
      </c>
      <c r="N97">
        <f>IF(dane_medale4[[#This Row],[aha]]=1,SUM(dane_medale4[[#This Row],[Zloty]:[Brazowy]]),0)</f>
        <v>0</v>
      </c>
      <c r="O97">
        <f>SUM(dane_medale4[[#This Row],[Zloty]:[Brazowy]])</f>
        <v>271</v>
      </c>
      <c r="P97">
        <f>SUM(dane_medale4[[#This Row],[Zloty_1]:[Brazowy_3]])</f>
        <v>20</v>
      </c>
      <c r="Q97">
        <f>IF(dane_medale4[[#This Row],[OL_letnie]]&gt;0,1,0)</f>
        <v>1</v>
      </c>
      <c r="R97">
        <f>IF(dane_medale4[[#This Row],[OL_zimowe]]&gt;0,1,0)</f>
        <v>1</v>
      </c>
      <c r="S97">
        <f>IF(dane_medale4[[#This Row],[Zloty]]+dane_medale4[[#This Row],[Zloty_1]]&gt;SUM(dane_medale4[[#This Row],[Srebrny]:[Brazowy]])+SUM(dane_medale4[[#This Row],[Srebrny_2]:[Brazowy_3]]),1,0)</f>
        <v>0</v>
      </c>
      <c r="T97">
        <f>SUM(dane_medale4[[#This Row],[laczne_punkty_letnie]:[laczne_punkty_zimowe]])</f>
        <v>291</v>
      </c>
    </row>
    <row r="98" spans="1:20" x14ac:dyDescent="0.25">
      <c r="A98" t="s">
        <v>111</v>
      </c>
      <c r="B98" t="s">
        <v>25</v>
      </c>
      <c r="C98">
        <v>17</v>
      </c>
      <c r="D98">
        <v>0</v>
      </c>
      <c r="E98">
        <v>2</v>
      </c>
      <c r="F98">
        <v>6</v>
      </c>
      <c r="G98">
        <v>6</v>
      </c>
      <c r="H98">
        <v>0</v>
      </c>
      <c r="I98">
        <v>0</v>
      </c>
      <c r="J98">
        <v>0</v>
      </c>
      <c r="K98">
        <f>IF(SUM(dane_medale4[[#This Row],[Zloty_1]:[Brazowy_3]])=0,1,0)</f>
        <v>1</v>
      </c>
      <c r="L98">
        <f>IF(SUM(dane_medale4[[#This Row],[Zloty]:[Brazowy]])&gt;0,1,0)</f>
        <v>1</v>
      </c>
      <c r="M98">
        <f>IF(AND(dane_medale4[[#This Row],[jest dobry w lato]]=1,dane_medale4[[#This Row],[jest slabe w zime]]=1,dane_medale4[[#This Row],[OL_letnie]]&gt;0,dane_medale4[[#This Row],[OL_zimowe]]&gt;0),1,0)</f>
        <v>1</v>
      </c>
      <c r="N98">
        <f>IF(dane_medale4[[#This Row],[aha]]=1,SUM(dane_medale4[[#This Row],[Zloty]:[Brazowy]]),0)</f>
        <v>8</v>
      </c>
      <c r="O98">
        <f>SUM(dane_medale4[[#This Row],[Zloty]:[Brazowy]])</f>
        <v>8</v>
      </c>
      <c r="P98">
        <f>SUM(dane_medale4[[#This Row],[Zloty_1]:[Brazowy_3]])</f>
        <v>0</v>
      </c>
      <c r="Q98">
        <f>IF(dane_medale4[[#This Row],[OL_letnie]]&gt;0,1,0)</f>
        <v>1</v>
      </c>
      <c r="R98">
        <f>IF(dane_medale4[[#This Row],[OL_zimowe]]&gt;0,1,0)</f>
        <v>1</v>
      </c>
      <c r="S98">
        <f>IF(dane_medale4[[#This Row],[Zloty]]+dane_medale4[[#This Row],[Zloty_1]]&gt;SUM(dane_medale4[[#This Row],[Srebrny]:[Brazowy]])+SUM(dane_medale4[[#This Row],[Srebrny_2]:[Brazowy_3]]),1,0)</f>
        <v>0</v>
      </c>
      <c r="T98">
        <f>SUM(dane_medale4[[#This Row],[laczne_punkty_letnie]:[laczne_punkty_zimowe]])</f>
        <v>8</v>
      </c>
    </row>
    <row r="99" spans="1:20" x14ac:dyDescent="0.25">
      <c r="A99" t="s">
        <v>112</v>
      </c>
      <c r="B99" t="s">
        <v>22</v>
      </c>
      <c r="C99">
        <v>23</v>
      </c>
      <c r="D99">
        <v>4</v>
      </c>
      <c r="E99">
        <v>8</v>
      </c>
      <c r="F99">
        <v>11</v>
      </c>
      <c r="G99">
        <v>7</v>
      </c>
      <c r="H99">
        <v>0</v>
      </c>
      <c r="I99">
        <v>0</v>
      </c>
      <c r="J99">
        <v>0</v>
      </c>
      <c r="K99">
        <f>IF(SUM(dane_medale4[[#This Row],[Zloty_1]:[Brazowy_3]])=0,1,0)</f>
        <v>1</v>
      </c>
      <c r="L99">
        <f>IF(SUM(dane_medale4[[#This Row],[Zloty]:[Brazowy]])&gt;0,1,0)</f>
        <v>1</v>
      </c>
      <c r="M99">
        <f>IF(AND(dane_medale4[[#This Row],[jest dobry w lato]]=1,dane_medale4[[#This Row],[jest slabe w zime]]=1,dane_medale4[[#This Row],[OL_letnie]]&gt;0,dane_medale4[[#This Row],[OL_zimowe]]&gt;0),1,0)</f>
        <v>1</v>
      </c>
      <c r="N99">
        <f>IF(dane_medale4[[#This Row],[aha]]=1,SUM(dane_medale4[[#This Row],[Zloty]:[Brazowy]]),0)</f>
        <v>23</v>
      </c>
      <c r="O99">
        <f>SUM(dane_medale4[[#This Row],[Zloty]:[Brazowy]])</f>
        <v>23</v>
      </c>
      <c r="P99">
        <f>SUM(dane_medale4[[#This Row],[Zloty_1]:[Brazowy_3]])</f>
        <v>0</v>
      </c>
      <c r="Q99">
        <f>IF(dane_medale4[[#This Row],[OL_letnie]]&gt;0,1,0)</f>
        <v>1</v>
      </c>
      <c r="R99">
        <f>IF(dane_medale4[[#This Row],[OL_zimowe]]&gt;0,1,0)</f>
        <v>1</v>
      </c>
      <c r="S99">
        <f>IF(dane_medale4[[#This Row],[Zloty]]+dane_medale4[[#This Row],[Zloty_1]]&gt;SUM(dane_medale4[[#This Row],[Srebrny]:[Brazowy]])+SUM(dane_medale4[[#This Row],[Srebrny_2]:[Brazowy_3]]),1,0)</f>
        <v>0</v>
      </c>
      <c r="T99">
        <f>SUM(dane_medale4[[#This Row],[laczne_punkty_letnie]:[laczne_punkty_zimowe]])</f>
        <v>23</v>
      </c>
    </row>
    <row r="100" spans="1:20" x14ac:dyDescent="0.25">
      <c r="A100" t="s">
        <v>113</v>
      </c>
      <c r="B100" t="s">
        <v>13</v>
      </c>
      <c r="C100">
        <v>18</v>
      </c>
      <c r="D100">
        <v>23</v>
      </c>
      <c r="E100">
        <v>26</v>
      </c>
      <c r="F100">
        <v>27</v>
      </c>
      <c r="G100">
        <v>6</v>
      </c>
      <c r="H100">
        <v>0</v>
      </c>
      <c r="I100">
        <v>0</v>
      </c>
      <c r="J100">
        <v>0</v>
      </c>
      <c r="K100">
        <f>IF(SUM(dane_medale4[[#This Row],[Zloty_1]:[Brazowy_3]])=0,1,0)</f>
        <v>1</v>
      </c>
      <c r="L100">
        <f>IF(SUM(dane_medale4[[#This Row],[Zloty]:[Brazowy]])&gt;0,1,0)</f>
        <v>1</v>
      </c>
      <c r="M100">
        <f>IF(AND(dane_medale4[[#This Row],[jest dobry w lato]]=1,dane_medale4[[#This Row],[jest slabe w zime]]=1,dane_medale4[[#This Row],[OL_letnie]]&gt;0,dane_medale4[[#This Row],[OL_zimowe]]&gt;0),1,0)</f>
        <v>1</v>
      </c>
      <c r="N100">
        <f>IF(dane_medale4[[#This Row],[aha]]=1,SUM(dane_medale4[[#This Row],[Zloty]:[Brazowy]]),0)</f>
        <v>76</v>
      </c>
      <c r="O100">
        <f>SUM(dane_medale4[[#This Row],[Zloty]:[Brazowy]])</f>
        <v>76</v>
      </c>
      <c r="P100">
        <f>SUM(dane_medale4[[#This Row],[Zloty_1]:[Brazowy_3]])</f>
        <v>0</v>
      </c>
      <c r="Q100">
        <f>IF(dane_medale4[[#This Row],[OL_letnie]]&gt;0,1,0)</f>
        <v>1</v>
      </c>
      <c r="R100">
        <f>IF(dane_medale4[[#This Row],[OL_zimowe]]&gt;0,1,0)</f>
        <v>1</v>
      </c>
      <c r="S100">
        <f>IF(dane_medale4[[#This Row],[Zloty]]+dane_medale4[[#This Row],[Zloty_1]]&gt;SUM(dane_medale4[[#This Row],[Srebrny]:[Brazowy]])+SUM(dane_medale4[[#This Row],[Srebrny_2]:[Brazowy_3]]),1,0)</f>
        <v>0</v>
      </c>
      <c r="T100">
        <f>SUM(dane_medale4[[#This Row],[laczne_punkty_letnie]:[laczne_punkty_zimowe]])</f>
        <v>76</v>
      </c>
    </row>
    <row r="101" spans="1:20" x14ac:dyDescent="0.25">
      <c r="A101" t="s">
        <v>114</v>
      </c>
      <c r="B101" t="s">
        <v>22</v>
      </c>
      <c r="C101">
        <v>5</v>
      </c>
      <c r="D101">
        <v>133</v>
      </c>
      <c r="E101">
        <v>122</v>
      </c>
      <c r="F101">
        <v>142</v>
      </c>
      <c r="G101">
        <v>6</v>
      </c>
      <c r="H101">
        <v>49</v>
      </c>
      <c r="I101">
        <v>40</v>
      </c>
      <c r="J101">
        <v>35</v>
      </c>
      <c r="K101">
        <f>IF(SUM(dane_medale4[[#This Row],[Zloty_1]:[Brazowy_3]])=0,1,0)</f>
        <v>0</v>
      </c>
      <c r="L101">
        <f>IF(SUM(dane_medale4[[#This Row],[Zloty]:[Brazowy]])&gt;0,1,0)</f>
        <v>1</v>
      </c>
      <c r="M101">
        <f>IF(AND(dane_medale4[[#This Row],[jest dobry w lato]]=1,dane_medale4[[#This Row],[jest slabe w zime]]=1,dane_medale4[[#This Row],[OL_letnie]]&gt;0,dane_medale4[[#This Row],[OL_zimowe]]&gt;0),1,0)</f>
        <v>0</v>
      </c>
      <c r="N101">
        <f>IF(dane_medale4[[#This Row],[aha]]=1,SUM(dane_medale4[[#This Row],[Zloty]:[Brazowy]]),0)</f>
        <v>0</v>
      </c>
      <c r="O101">
        <f>SUM(dane_medale4[[#This Row],[Zloty]:[Brazowy]])</f>
        <v>397</v>
      </c>
      <c r="P101">
        <f>SUM(dane_medale4[[#This Row],[Zloty_1]:[Brazowy_3]])</f>
        <v>124</v>
      </c>
      <c r="Q101">
        <f>IF(dane_medale4[[#This Row],[OL_letnie]]&gt;0,1,0)</f>
        <v>1</v>
      </c>
      <c r="R101">
        <f>IF(dane_medale4[[#This Row],[OL_zimowe]]&gt;0,1,0)</f>
        <v>1</v>
      </c>
      <c r="S101">
        <f>IF(dane_medale4[[#This Row],[Zloty]]+dane_medale4[[#This Row],[Zloty_1]]&gt;SUM(dane_medale4[[#This Row],[Srebrny]:[Brazowy]])+SUM(dane_medale4[[#This Row],[Srebrny_2]:[Brazowy_3]]),1,0)</f>
        <v>0</v>
      </c>
      <c r="T101">
        <f>SUM(dane_medale4[[#This Row],[laczne_punkty_letnie]:[laczne_punkty_zimowe]])</f>
        <v>521</v>
      </c>
    </row>
    <row r="102" spans="1:20" x14ac:dyDescent="0.25">
      <c r="A102" t="s">
        <v>115</v>
      </c>
      <c r="B102" t="s">
        <v>22</v>
      </c>
      <c r="C102">
        <v>3</v>
      </c>
      <c r="D102">
        <v>1</v>
      </c>
      <c r="E102">
        <v>4</v>
      </c>
      <c r="F102">
        <v>3</v>
      </c>
      <c r="G102">
        <v>0</v>
      </c>
      <c r="H102">
        <v>0</v>
      </c>
      <c r="I102">
        <v>0</v>
      </c>
      <c r="J102">
        <v>0</v>
      </c>
      <c r="K102">
        <f>IF(SUM(dane_medale4[[#This Row],[Zloty_1]:[Brazowy_3]])=0,1,0)</f>
        <v>1</v>
      </c>
      <c r="L102">
        <f>IF(SUM(dane_medale4[[#This Row],[Zloty]:[Brazowy]])&gt;0,1,0)</f>
        <v>1</v>
      </c>
      <c r="M102">
        <f>IF(AND(dane_medale4[[#This Row],[jest dobry w lato]]=1,dane_medale4[[#This Row],[jest slabe w zime]]=1,dane_medale4[[#This Row],[OL_letnie]]&gt;0,dane_medale4[[#This Row],[OL_zimowe]]&gt;0),1,0)</f>
        <v>0</v>
      </c>
      <c r="N102">
        <f>IF(dane_medale4[[#This Row],[aha]]=1,SUM(dane_medale4[[#This Row],[Zloty]:[Brazowy]]),0)</f>
        <v>0</v>
      </c>
      <c r="O102">
        <f>SUM(dane_medale4[[#This Row],[Zloty]:[Brazowy]])</f>
        <v>8</v>
      </c>
      <c r="P102">
        <f>SUM(dane_medale4[[#This Row],[Zloty_1]:[Brazowy_3]])</f>
        <v>0</v>
      </c>
      <c r="Q102">
        <f>IF(dane_medale4[[#This Row],[OL_letnie]]&gt;0,1,0)</f>
        <v>1</v>
      </c>
      <c r="R102">
        <f>IF(dane_medale4[[#This Row],[OL_zimowe]]&gt;0,1,0)</f>
        <v>0</v>
      </c>
      <c r="S102">
        <f>IF(dane_medale4[[#This Row],[Zloty]]+dane_medale4[[#This Row],[Zloty_1]]&gt;SUM(dane_medale4[[#This Row],[Srebrny]:[Brazowy]])+SUM(dane_medale4[[#This Row],[Srebrny_2]:[Brazowy_3]]),1,0)</f>
        <v>0</v>
      </c>
      <c r="T102">
        <f>SUM(dane_medale4[[#This Row],[laczne_punkty_letnie]:[laczne_punkty_zimowe]])</f>
        <v>8</v>
      </c>
    </row>
    <row r="103" spans="1:20" x14ac:dyDescent="0.25">
      <c r="A103" t="s">
        <v>116</v>
      </c>
      <c r="B103" t="s">
        <v>22</v>
      </c>
      <c r="C103">
        <v>20</v>
      </c>
      <c r="D103">
        <v>88</v>
      </c>
      <c r="E103">
        <v>94</v>
      </c>
      <c r="F103">
        <v>119</v>
      </c>
      <c r="G103">
        <v>20</v>
      </c>
      <c r="H103">
        <v>0</v>
      </c>
      <c r="I103">
        <v>0</v>
      </c>
      <c r="J103">
        <v>1</v>
      </c>
      <c r="K103">
        <f>IF(SUM(dane_medale4[[#This Row],[Zloty_1]:[Brazowy_3]])=0,1,0)</f>
        <v>0</v>
      </c>
      <c r="L103">
        <f>IF(SUM(dane_medale4[[#This Row],[Zloty]:[Brazowy]])&gt;0,1,0)</f>
        <v>1</v>
      </c>
      <c r="M103">
        <f>IF(AND(dane_medale4[[#This Row],[jest dobry w lato]]=1,dane_medale4[[#This Row],[jest slabe w zime]]=1,dane_medale4[[#This Row],[OL_letnie]]&gt;0,dane_medale4[[#This Row],[OL_zimowe]]&gt;0),1,0)</f>
        <v>0</v>
      </c>
      <c r="N103">
        <f>IF(dane_medale4[[#This Row],[aha]]=1,SUM(dane_medale4[[#This Row],[Zloty]:[Brazowy]]),0)</f>
        <v>0</v>
      </c>
      <c r="O103">
        <f>SUM(dane_medale4[[#This Row],[Zloty]:[Brazowy]])</f>
        <v>301</v>
      </c>
      <c r="P103">
        <f>SUM(dane_medale4[[#This Row],[Zloty_1]:[Brazowy_3]])</f>
        <v>1</v>
      </c>
      <c r="Q103">
        <f>IF(dane_medale4[[#This Row],[OL_letnie]]&gt;0,1,0)</f>
        <v>1</v>
      </c>
      <c r="R103">
        <f>IF(dane_medale4[[#This Row],[OL_zimowe]]&gt;0,1,0)</f>
        <v>1</v>
      </c>
      <c r="S103">
        <f>IF(dane_medale4[[#This Row],[Zloty]]+dane_medale4[[#This Row],[Zloty_1]]&gt;SUM(dane_medale4[[#This Row],[Srebrny]:[Brazowy]])+SUM(dane_medale4[[#This Row],[Srebrny_2]:[Brazowy_3]]),1,0)</f>
        <v>0</v>
      </c>
      <c r="T103">
        <f>SUM(dane_medale4[[#This Row],[laczne_punkty_letnie]:[laczne_punkty_zimowe]])</f>
        <v>302</v>
      </c>
    </row>
    <row r="104" spans="1:20" x14ac:dyDescent="0.25">
      <c r="A104" t="s">
        <v>117</v>
      </c>
      <c r="B104" t="s">
        <v>13</v>
      </c>
      <c r="C104">
        <v>13</v>
      </c>
      <c r="D104">
        <v>0</v>
      </c>
      <c r="E104">
        <v>1</v>
      </c>
      <c r="F104">
        <v>0</v>
      </c>
      <c r="G104">
        <v>5</v>
      </c>
      <c r="H104">
        <v>0</v>
      </c>
      <c r="I104">
        <v>0</v>
      </c>
      <c r="J104">
        <v>0</v>
      </c>
      <c r="K104">
        <f>IF(SUM(dane_medale4[[#This Row],[Zloty_1]:[Brazowy_3]])=0,1,0)</f>
        <v>1</v>
      </c>
      <c r="L104">
        <f>IF(SUM(dane_medale4[[#This Row],[Zloty]:[Brazowy]])&gt;0,1,0)</f>
        <v>1</v>
      </c>
      <c r="M104">
        <f>IF(AND(dane_medale4[[#This Row],[jest dobry w lato]]=1,dane_medale4[[#This Row],[jest slabe w zime]]=1,dane_medale4[[#This Row],[OL_letnie]]&gt;0,dane_medale4[[#This Row],[OL_zimowe]]&gt;0),1,0)</f>
        <v>1</v>
      </c>
      <c r="N104">
        <f>IF(dane_medale4[[#This Row],[aha]]=1,SUM(dane_medale4[[#This Row],[Zloty]:[Brazowy]]),0)</f>
        <v>1</v>
      </c>
      <c r="O104">
        <f>SUM(dane_medale4[[#This Row],[Zloty]:[Brazowy]])</f>
        <v>1</v>
      </c>
      <c r="P104">
        <f>SUM(dane_medale4[[#This Row],[Zloty_1]:[Brazowy_3]])</f>
        <v>0</v>
      </c>
      <c r="Q104">
        <f>IF(dane_medale4[[#This Row],[OL_letnie]]&gt;0,1,0)</f>
        <v>1</v>
      </c>
      <c r="R104">
        <f>IF(dane_medale4[[#This Row],[OL_zimowe]]&gt;0,1,0)</f>
        <v>1</v>
      </c>
      <c r="S104">
        <f>IF(dane_medale4[[#This Row],[Zloty]]+dane_medale4[[#This Row],[Zloty_1]]&gt;SUM(dane_medale4[[#This Row],[Srebrny]:[Brazowy]])+SUM(dane_medale4[[#This Row],[Srebrny_2]:[Brazowy_3]]),1,0)</f>
        <v>0</v>
      </c>
      <c r="T104">
        <f>SUM(dane_medale4[[#This Row],[laczne_punkty_letnie]:[laczne_punkty_zimowe]])</f>
        <v>1</v>
      </c>
    </row>
    <row r="105" spans="1:20" x14ac:dyDescent="0.25">
      <c r="A105" t="s">
        <v>118</v>
      </c>
      <c r="B105" t="s">
        <v>22</v>
      </c>
      <c r="C105">
        <v>3</v>
      </c>
      <c r="D105">
        <v>1</v>
      </c>
      <c r="E105">
        <v>2</v>
      </c>
      <c r="F105">
        <v>4</v>
      </c>
      <c r="G105">
        <v>2</v>
      </c>
      <c r="H105">
        <v>0</v>
      </c>
      <c r="I105">
        <v>0</v>
      </c>
      <c r="J105">
        <v>0</v>
      </c>
      <c r="K105">
        <f>IF(SUM(dane_medale4[[#This Row],[Zloty_1]:[Brazowy_3]])=0,1,0)</f>
        <v>1</v>
      </c>
      <c r="L105">
        <f>IF(SUM(dane_medale4[[#This Row],[Zloty]:[Brazowy]])&gt;0,1,0)</f>
        <v>1</v>
      </c>
      <c r="M105">
        <f>IF(AND(dane_medale4[[#This Row],[jest dobry w lato]]=1,dane_medale4[[#This Row],[jest slabe w zime]]=1,dane_medale4[[#This Row],[OL_letnie]]&gt;0,dane_medale4[[#This Row],[OL_zimowe]]&gt;0),1,0)</f>
        <v>1</v>
      </c>
      <c r="N105">
        <f>IF(dane_medale4[[#This Row],[aha]]=1,SUM(dane_medale4[[#This Row],[Zloty]:[Brazowy]]),0)</f>
        <v>7</v>
      </c>
      <c r="O105">
        <f>SUM(dane_medale4[[#This Row],[Zloty]:[Brazowy]])</f>
        <v>7</v>
      </c>
      <c r="P105">
        <f>SUM(dane_medale4[[#This Row],[Zloty_1]:[Brazowy_3]])</f>
        <v>0</v>
      </c>
      <c r="Q105">
        <f>IF(dane_medale4[[#This Row],[OL_letnie]]&gt;0,1,0)</f>
        <v>1</v>
      </c>
      <c r="R105">
        <f>IF(dane_medale4[[#This Row],[OL_zimowe]]&gt;0,1,0)</f>
        <v>1</v>
      </c>
      <c r="S105">
        <f>IF(dane_medale4[[#This Row],[Zloty]]+dane_medale4[[#This Row],[Zloty_1]]&gt;SUM(dane_medale4[[#This Row],[Srebrny]:[Brazowy]])+SUM(dane_medale4[[#This Row],[Srebrny_2]:[Brazowy_3]]),1,0)</f>
        <v>0</v>
      </c>
      <c r="T105">
        <f>SUM(dane_medale4[[#This Row],[laczne_punkty_letnie]:[laczne_punkty_zimowe]])</f>
        <v>7</v>
      </c>
    </row>
    <row r="106" spans="1:20" x14ac:dyDescent="0.25">
      <c r="A106" t="s">
        <v>119</v>
      </c>
      <c r="B106" t="s">
        <v>22</v>
      </c>
      <c r="C106">
        <v>1</v>
      </c>
      <c r="D106">
        <v>0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>
        <f>IF(SUM(dane_medale4[[#This Row],[Zloty_1]:[Brazowy_3]])=0,1,0)</f>
        <v>1</v>
      </c>
      <c r="L106">
        <f>IF(SUM(dane_medale4[[#This Row],[Zloty]:[Brazowy]])&gt;0,1,0)</f>
        <v>1</v>
      </c>
      <c r="M106">
        <f>IF(AND(dane_medale4[[#This Row],[jest dobry w lato]]=1,dane_medale4[[#This Row],[jest slabe w zime]]=1,dane_medale4[[#This Row],[OL_letnie]]&gt;0,dane_medale4[[#This Row],[OL_zimowe]]&gt;0),1,0)</f>
        <v>1</v>
      </c>
      <c r="N106">
        <f>IF(dane_medale4[[#This Row],[aha]]=1,SUM(dane_medale4[[#This Row],[Zloty]:[Brazowy]]),0)</f>
        <v>2</v>
      </c>
      <c r="O106">
        <f>SUM(dane_medale4[[#This Row],[Zloty]:[Brazowy]])</f>
        <v>2</v>
      </c>
      <c r="P106">
        <f>SUM(dane_medale4[[#This Row],[Zloty_1]:[Brazowy_3]])</f>
        <v>0</v>
      </c>
      <c r="Q106">
        <f>IF(dane_medale4[[#This Row],[OL_letnie]]&gt;0,1,0)</f>
        <v>1</v>
      </c>
      <c r="R106">
        <f>IF(dane_medale4[[#This Row],[OL_zimowe]]&gt;0,1,0)</f>
        <v>1</v>
      </c>
      <c r="S106">
        <f>IF(dane_medale4[[#This Row],[Zloty]]+dane_medale4[[#This Row],[Zloty_1]]&gt;SUM(dane_medale4[[#This Row],[Srebrny]:[Brazowy]])+SUM(dane_medale4[[#This Row],[Srebrny_2]:[Brazowy_3]]),1,0)</f>
        <v>0</v>
      </c>
      <c r="T106">
        <f>SUM(dane_medale4[[#This Row],[laczne_punkty_letnie]:[laczne_punkty_zimowe]])</f>
        <v>2</v>
      </c>
    </row>
    <row r="107" spans="1:20" x14ac:dyDescent="0.25">
      <c r="A107" t="s">
        <v>120</v>
      </c>
      <c r="B107" t="s">
        <v>11</v>
      </c>
      <c r="C107">
        <v>15</v>
      </c>
      <c r="D107">
        <v>0</v>
      </c>
      <c r="E107">
        <v>2</v>
      </c>
      <c r="F107">
        <v>2</v>
      </c>
      <c r="G107">
        <v>0</v>
      </c>
      <c r="H107">
        <v>0</v>
      </c>
      <c r="I107">
        <v>0</v>
      </c>
      <c r="J107">
        <v>0</v>
      </c>
      <c r="K107">
        <f>IF(SUM(dane_medale4[[#This Row],[Zloty_1]:[Brazowy_3]])=0,1,0)</f>
        <v>1</v>
      </c>
      <c r="L107">
        <f>IF(SUM(dane_medale4[[#This Row],[Zloty]:[Brazowy]])&gt;0,1,0)</f>
        <v>1</v>
      </c>
      <c r="M107">
        <f>IF(AND(dane_medale4[[#This Row],[jest dobry w lato]]=1,dane_medale4[[#This Row],[jest slabe w zime]]=1,dane_medale4[[#This Row],[OL_letnie]]&gt;0,dane_medale4[[#This Row],[OL_zimowe]]&gt;0),1,0)</f>
        <v>0</v>
      </c>
      <c r="N107">
        <f>IF(dane_medale4[[#This Row],[aha]]=1,SUM(dane_medale4[[#This Row],[Zloty]:[Brazowy]]),0)</f>
        <v>0</v>
      </c>
      <c r="O107">
        <f>SUM(dane_medale4[[#This Row],[Zloty]:[Brazowy]])</f>
        <v>4</v>
      </c>
      <c r="P107">
        <f>SUM(dane_medale4[[#This Row],[Zloty_1]:[Brazowy_3]])</f>
        <v>0</v>
      </c>
      <c r="Q107">
        <f>IF(dane_medale4[[#This Row],[OL_letnie]]&gt;0,1,0)</f>
        <v>1</v>
      </c>
      <c r="R107">
        <f>IF(dane_medale4[[#This Row],[OL_zimowe]]&gt;0,1,0)</f>
        <v>0</v>
      </c>
      <c r="S107">
        <f>IF(dane_medale4[[#This Row],[Zloty]]+dane_medale4[[#This Row],[Zloty_1]]&gt;SUM(dane_medale4[[#This Row],[Srebrny]:[Brazowy]])+SUM(dane_medale4[[#This Row],[Srebrny_2]:[Brazowy_3]]),1,0)</f>
        <v>0</v>
      </c>
      <c r="T107">
        <f>SUM(dane_medale4[[#This Row],[laczne_punkty_letnie]:[laczne_punkty_zimowe]])</f>
        <v>4</v>
      </c>
    </row>
    <row r="108" spans="1:20" x14ac:dyDescent="0.25">
      <c r="A108" t="s">
        <v>121</v>
      </c>
      <c r="B108" t="s">
        <v>22</v>
      </c>
      <c r="C108">
        <v>5</v>
      </c>
      <c r="D108">
        <v>7</v>
      </c>
      <c r="E108">
        <v>9</v>
      </c>
      <c r="F108">
        <v>8</v>
      </c>
      <c r="G108">
        <v>6</v>
      </c>
      <c r="H108">
        <v>2</v>
      </c>
      <c r="I108">
        <v>2</v>
      </c>
      <c r="J108">
        <v>1</v>
      </c>
      <c r="K108">
        <f>IF(SUM(dane_medale4[[#This Row],[Zloty_1]:[Brazowy_3]])=0,1,0)</f>
        <v>0</v>
      </c>
      <c r="L108">
        <f>IF(SUM(dane_medale4[[#This Row],[Zloty]:[Brazowy]])&gt;0,1,0)</f>
        <v>1</v>
      </c>
      <c r="M108">
        <f>IF(AND(dane_medale4[[#This Row],[jest dobry w lato]]=1,dane_medale4[[#This Row],[jest slabe w zime]]=1,dane_medale4[[#This Row],[OL_letnie]]&gt;0,dane_medale4[[#This Row],[OL_zimowe]]&gt;0),1,0)</f>
        <v>0</v>
      </c>
      <c r="N108">
        <f>IF(dane_medale4[[#This Row],[aha]]=1,SUM(dane_medale4[[#This Row],[Zloty]:[Brazowy]]),0)</f>
        <v>0</v>
      </c>
      <c r="O108">
        <f>SUM(dane_medale4[[#This Row],[Zloty]:[Brazowy]])</f>
        <v>24</v>
      </c>
      <c r="P108">
        <f>SUM(dane_medale4[[#This Row],[Zloty_1]:[Brazowy_3]])</f>
        <v>5</v>
      </c>
      <c r="Q108">
        <f>IF(dane_medale4[[#This Row],[OL_letnie]]&gt;0,1,0)</f>
        <v>1</v>
      </c>
      <c r="R108">
        <f>IF(dane_medale4[[#This Row],[OL_zimowe]]&gt;0,1,0)</f>
        <v>1</v>
      </c>
      <c r="S108">
        <f>IF(dane_medale4[[#This Row],[Zloty]]+dane_medale4[[#This Row],[Zloty_1]]&gt;SUM(dane_medale4[[#This Row],[Srebrny]:[Brazowy]])+SUM(dane_medale4[[#This Row],[Srebrny_2]:[Brazowy_3]]),1,0)</f>
        <v>0</v>
      </c>
      <c r="T108">
        <f>SUM(dane_medale4[[#This Row],[laczne_punkty_letnie]:[laczne_punkty_zimowe]])</f>
        <v>29</v>
      </c>
    </row>
    <row r="109" spans="1:20" x14ac:dyDescent="0.25">
      <c r="A109" t="s">
        <v>122</v>
      </c>
      <c r="B109" t="s">
        <v>22</v>
      </c>
      <c r="C109">
        <v>6</v>
      </c>
      <c r="D109">
        <v>4</v>
      </c>
      <c r="E109">
        <v>6</v>
      </c>
      <c r="F109">
        <v>9</v>
      </c>
      <c r="G109">
        <v>7</v>
      </c>
      <c r="H109">
        <v>2</v>
      </c>
      <c r="I109">
        <v>4</v>
      </c>
      <c r="J109">
        <v>9</v>
      </c>
      <c r="K109">
        <f>IF(SUM(dane_medale4[[#This Row],[Zloty_1]:[Brazowy_3]])=0,1,0)</f>
        <v>0</v>
      </c>
      <c r="L109">
        <f>IF(SUM(dane_medale4[[#This Row],[Zloty]:[Brazowy]])&gt;0,1,0)</f>
        <v>1</v>
      </c>
      <c r="M109">
        <f>IF(AND(dane_medale4[[#This Row],[jest dobry w lato]]=1,dane_medale4[[#This Row],[jest slabe w zime]]=1,dane_medale4[[#This Row],[OL_letnie]]&gt;0,dane_medale4[[#This Row],[OL_zimowe]]&gt;0),1,0)</f>
        <v>0</v>
      </c>
      <c r="N109">
        <f>IF(dane_medale4[[#This Row],[aha]]=1,SUM(dane_medale4[[#This Row],[Zloty]:[Brazowy]]),0)</f>
        <v>0</v>
      </c>
      <c r="O109">
        <f>SUM(dane_medale4[[#This Row],[Zloty]:[Brazowy]])</f>
        <v>19</v>
      </c>
      <c r="P109">
        <f>SUM(dane_medale4[[#This Row],[Zloty_1]:[Brazowy_3]])</f>
        <v>15</v>
      </c>
      <c r="Q109">
        <f>IF(dane_medale4[[#This Row],[OL_letnie]]&gt;0,1,0)</f>
        <v>1</v>
      </c>
      <c r="R109">
        <f>IF(dane_medale4[[#This Row],[OL_zimowe]]&gt;0,1,0)</f>
        <v>1</v>
      </c>
      <c r="S109">
        <f>IF(dane_medale4[[#This Row],[Zloty]]+dane_medale4[[#This Row],[Zloty_1]]&gt;SUM(dane_medale4[[#This Row],[Srebrny]:[Brazowy]])+SUM(dane_medale4[[#This Row],[Srebrny_2]:[Brazowy_3]]),1,0)</f>
        <v>0</v>
      </c>
      <c r="T109">
        <f>SUM(dane_medale4[[#This Row],[laczne_punkty_letnie]:[laczne_punkty_zimowe]])</f>
        <v>34</v>
      </c>
    </row>
    <row r="110" spans="1:20" x14ac:dyDescent="0.25">
      <c r="A110" t="s">
        <v>123</v>
      </c>
      <c r="B110" t="s">
        <v>11</v>
      </c>
      <c r="C110">
        <v>16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>IF(SUM(dane_medale4[[#This Row],[Zloty_1]:[Brazowy_3]])=0,1,0)</f>
        <v>1</v>
      </c>
      <c r="L110">
        <f>IF(SUM(dane_medale4[[#This Row],[Zloty]:[Brazowy]])&gt;0,1,0)</f>
        <v>1</v>
      </c>
      <c r="M110">
        <f>IF(AND(dane_medale4[[#This Row],[jest dobry w lato]]=1,dane_medale4[[#This Row],[jest slabe w zime]]=1,dane_medale4[[#This Row],[OL_letnie]]&gt;0,dane_medale4[[#This Row],[OL_zimowe]]&gt;0),1,0)</f>
        <v>0</v>
      </c>
      <c r="N110">
        <f>IF(dane_medale4[[#This Row],[aha]]=1,SUM(dane_medale4[[#This Row],[Zloty]:[Brazowy]]),0)</f>
        <v>0</v>
      </c>
      <c r="O110">
        <f>SUM(dane_medale4[[#This Row],[Zloty]:[Brazowy]])</f>
        <v>2</v>
      </c>
      <c r="P110">
        <f>SUM(dane_medale4[[#This Row],[Zloty_1]:[Brazowy_3]])</f>
        <v>0</v>
      </c>
      <c r="Q110">
        <f>IF(dane_medale4[[#This Row],[OL_letnie]]&gt;0,1,0)</f>
        <v>1</v>
      </c>
      <c r="R110">
        <f>IF(dane_medale4[[#This Row],[OL_zimowe]]&gt;0,1,0)</f>
        <v>0</v>
      </c>
      <c r="S110">
        <f>IF(dane_medale4[[#This Row],[Zloty]]+dane_medale4[[#This Row],[Zloty_1]]&gt;SUM(dane_medale4[[#This Row],[Srebrny]:[Brazowy]])+SUM(dane_medale4[[#This Row],[Srebrny_2]:[Brazowy_3]]),1,0)</f>
        <v>0</v>
      </c>
      <c r="T110">
        <f>SUM(dane_medale4[[#This Row],[laczne_punkty_letnie]:[laczne_punkty_zimowe]])</f>
        <v>2</v>
      </c>
    </row>
    <row r="111" spans="1:20" x14ac:dyDescent="0.25">
      <c r="A111" t="s">
        <v>124</v>
      </c>
      <c r="B111" t="s">
        <v>25</v>
      </c>
      <c r="C111">
        <v>26</v>
      </c>
      <c r="D111">
        <v>976</v>
      </c>
      <c r="E111">
        <v>758</v>
      </c>
      <c r="F111">
        <v>666</v>
      </c>
      <c r="G111">
        <v>22</v>
      </c>
      <c r="H111">
        <v>96</v>
      </c>
      <c r="I111">
        <v>102</v>
      </c>
      <c r="J111">
        <v>83</v>
      </c>
      <c r="K111">
        <f>IF(SUM(dane_medale4[[#This Row],[Zloty_1]:[Brazowy_3]])=0,1,0)</f>
        <v>0</v>
      </c>
      <c r="L111">
        <f>IF(SUM(dane_medale4[[#This Row],[Zloty]:[Brazowy]])&gt;0,1,0)</f>
        <v>1</v>
      </c>
      <c r="M111">
        <f>IF(AND(dane_medale4[[#This Row],[jest dobry w lato]]=1,dane_medale4[[#This Row],[jest slabe w zime]]=1,dane_medale4[[#This Row],[OL_letnie]]&gt;0,dane_medale4[[#This Row],[OL_zimowe]]&gt;0),1,0)</f>
        <v>0</v>
      </c>
      <c r="N111">
        <f>IF(dane_medale4[[#This Row],[aha]]=1,SUM(dane_medale4[[#This Row],[Zloty]:[Brazowy]]),0)</f>
        <v>0</v>
      </c>
      <c r="O111">
        <f>SUM(dane_medale4[[#This Row],[Zloty]:[Brazowy]])</f>
        <v>2400</v>
      </c>
      <c r="P111">
        <f>SUM(dane_medale4[[#This Row],[Zloty_1]:[Brazowy_3]])</f>
        <v>281</v>
      </c>
      <c r="Q111">
        <f>IF(dane_medale4[[#This Row],[OL_letnie]]&gt;0,1,0)</f>
        <v>1</v>
      </c>
      <c r="R111">
        <f>IF(dane_medale4[[#This Row],[OL_zimowe]]&gt;0,1,0)</f>
        <v>1</v>
      </c>
      <c r="S111">
        <f>IF(dane_medale4[[#This Row],[Zloty]]+dane_medale4[[#This Row],[Zloty_1]]&gt;SUM(dane_medale4[[#This Row],[Srebrny]:[Brazowy]])+SUM(dane_medale4[[#This Row],[Srebrny_2]:[Brazowy_3]]),1,0)</f>
        <v>0</v>
      </c>
      <c r="T111">
        <f>SUM(dane_medale4[[#This Row],[laczne_punkty_letnie]:[laczne_punkty_zimowe]])</f>
        <v>2681</v>
      </c>
    </row>
    <row r="112" spans="1:20" x14ac:dyDescent="0.25">
      <c r="A112" t="s">
        <v>125</v>
      </c>
      <c r="B112" t="s">
        <v>13</v>
      </c>
      <c r="C112">
        <v>11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>IF(SUM(dane_medale4[[#This Row],[Zloty_1]:[Brazowy_3]])=0,1,0)</f>
        <v>1</v>
      </c>
      <c r="L112">
        <f>IF(SUM(dane_medale4[[#This Row],[Zloty]:[Brazowy]])&gt;0,1,0)</f>
        <v>1</v>
      </c>
      <c r="M112">
        <f>IF(AND(dane_medale4[[#This Row],[jest dobry w lato]]=1,dane_medale4[[#This Row],[jest slabe w zime]]=1,dane_medale4[[#This Row],[OL_letnie]]&gt;0,dane_medale4[[#This Row],[OL_zimowe]]&gt;0),1,0)</f>
        <v>0</v>
      </c>
      <c r="N112">
        <f>IF(dane_medale4[[#This Row],[aha]]=1,SUM(dane_medale4[[#This Row],[Zloty]:[Brazowy]]),0)</f>
        <v>0</v>
      </c>
      <c r="O112">
        <f>SUM(dane_medale4[[#This Row],[Zloty]:[Brazowy]])</f>
        <v>1</v>
      </c>
      <c r="P112">
        <f>SUM(dane_medale4[[#This Row],[Zloty_1]:[Brazowy_3]])</f>
        <v>0</v>
      </c>
      <c r="Q112">
        <f>IF(dane_medale4[[#This Row],[OL_letnie]]&gt;0,1,0)</f>
        <v>1</v>
      </c>
      <c r="R112">
        <f>IF(dane_medale4[[#This Row],[OL_zimowe]]&gt;0,1,0)</f>
        <v>0</v>
      </c>
      <c r="S112">
        <f>IF(dane_medale4[[#This Row],[Zloty]]+dane_medale4[[#This Row],[Zloty_1]]&gt;SUM(dane_medale4[[#This Row],[Srebrny]:[Brazowy]])+SUM(dane_medale4[[#This Row],[Srebrny_2]:[Brazowy_3]]),1,0)</f>
        <v>0</v>
      </c>
      <c r="T112">
        <f>SUM(dane_medale4[[#This Row],[laczne_punkty_letnie]:[laczne_punkty_zimowe]])</f>
        <v>1</v>
      </c>
    </row>
    <row r="113" spans="1:20" x14ac:dyDescent="0.25">
      <c r="A113" t="s">
        <v>126</v>
      </c>
      <c r="B113" t="s">
        <v>15</v>
      </c>
      <c r="C113">
        <v>11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>IF(SUM(dane_medale4[[#This Row],[Zloty_1]:[Brazowy_3]])=0,1,0)</f>
        <v>1</v>
      </c>
      <c r="L113">
        <f>IF(SUM(dane_medale4[[#This Row],[Zloty]:[Brazowy]])&gt;0,1,0)</f>
        <v>1</v>
      </c>
      <c r="M113">
        <f>IF(AND(dane_medale4[[#This Row],[jest dobry w lato]]=1,dane_medale4[[#This Row],[jest slabe w zime]]=1,dane_medale4[[#This Row],[OL_letnie]]&gt;0,dane_medale4[[#This Row],[OL_zimowe]]&gt;0),1,0)</f>
        <v>0</v>
      </c>
      <c r="N113">
        <f>IF(dane_medale4[[#This Row],[aha]]=1,SUM(dane_medale4[[#This Row],[Zloty]:[Brazowy]]),0)</f>
        <v>0</v>
      </c>
      <c r="O113">
        <f>SUM(dane_medale4[[#This Row],[Zloty]:[Brazowy]])</f>
        <v>2</v>
      </c>
      <c r="P113">
        <f>SUM(dane_medale4[[#This Row],[Zloty_1]:[Brazowy_3]])</f>
        <v>0</v>
      </c>
      <c r="Q113">
        <f>IF(dane_medale4[[#This Row],[OL_letnie]]&gt;0,1,0)</f>
        <v>1</v>
      </c>
      <c r="R113">
        <f>IF(dane_medale4[[#This Row],[OL_zimowe]]&gt;0,1,0)</f>
        <v>0</v>
      </c>
      <c r="S113">
        <f>IF(dane_medale4[[#This Row],[Zloty]]+dane_medale4[[#This Row],[Zloty_1]]&gt;SUM(dane_medale4[[#This Row],[Srebrny]:[Brazowy]])+SUM(dane_medale4[[#This Row],[Srebrny_2]:[Brazowy_3]]),1,0)</f>
        <v>0</v>
      </c>
      <c r="T113">
        <f>SUM(dane_medale4[[#This Row],[laczne_punkty_letnie]:[laczne_punkty_zimowe]])</f>
        <v>2</v>
      </c>
    </row>
    <row r="114" spans="1:20" x14ac:dyDescent="0.25">
      <c r="A114" t="s">
        <v>127</v>
      </c>
      <c r="B114" t="s">
        <v>11</v>
      </c>
      <c r="C114">
        <v>12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f>IF(SUM(dane_medale4[[#This Row],[Zloty_1]:[Brazowy_3]])=0,1,0)</f>
        <v>1</v>
      </c>
      <c r="L114">
        <f>IF(SUM(dane_medale4[[#This Row],[Zloty]:[Brazowy]])&gt;0,1,0)</f>
        <v>1</v>
      </c>
      <c r="M114">
        <f>IF(AND(dane_medale4[[#This Row],[jest dobry w lato]]=1,dane_medale4[[#This Row],[jest slabe w zime]]=1,dane_medale4[[#This Row],[OL_letnie]]&gt;0,dane_medale4[[#This Row],[OL_zimowe]]&gt;0),1,0)</f>
        <v>0</v>
      </c>
      <c r="N114">
        <f>IF(dane_medale4[[#This Row],[aha]]=1,SUM(dane_medale4[[#This Row],[Zloty]:[Brazowy]]),0)</f>
        <v>0</v>
      </c>
      <c r="O114">
        <f>SUM(dane_medale4[[#This Row],[Zloty]:[Brazowy]])</f>
        <v>3</v>
      </c>
      <c r="P114">
        <f>SUM(dane_medale4[[#This Row],[Zloty_1]:[Brazowy_3]])</f>
        <v>0</v>
      </c>
      <c r="Q114">
        <f>IF(dane_medale4[[#This Row],[OL_letnie]]&gt;0,1,0)</f>
        <v>1</v>
      </c>
      <c r="R114">
        <f>IF(dane_medale4[[#This Row],[OL_zimowe]]&gt;0,1,0)</f>
        <v>0</v>
      </c>
      <c r="S114">
        <f>IF(dane_medale4[[#This Row],[Zloty]]+dane_medale4[[#This Row],[Zloty_1]]&gt;SUM(dane_medale4[[#This Row],[Srebrny]:[Brazowy]])+SUM(dane_medale4[[#This Row],[Srebrny_2]:[Brazowy_3]]),1,0)</f>
        <v>0</v>
      </c>
      <c r="T114">
        <f>SUM(dane_medale4[[#This Row],[laczne_punkty_letnie]:[laczne_punkty_zimowe]])</f>
        <v>3</v>
      </c>
    </row>
    <row r="115" spans="1:20" x14ac:dyDescent="0.25">
      <c r="A115" t="s">
        <v>128</v>
      </c>
      <c r="B115" t="s">
        <v>22</v>
      </c>
      <c r="C115">
        <v>27</v>
      </c>
      <c r="D115">
        <v>47</v>
      </c>
      <c r="E115">
        <v>73</v>
      </c>
      <c r="F115">
        <v>65</v>
      </c>
      <c r="G115">
        <v>22</v>
      </c>
      <c r="H115">
        <v>50</v>
      </c>
      <c r="I115">
        <v>40</v>
      </c>
      <c r="J115">
        <v>48</v>
      </c>
      <c r="K115">
        <f>IF(SUM(dane_medale4[[#This Row],[Zloty_1]:[Brazowy_3]])=0,1,0)</f>
        <v>0</v>
      </c>
      <c r="L115">
        <f>IF(SUM(dane_medale4[[#This Row],[Zloty]:[Brazowy]])&gt;0,1,0)</f>
        <v>1</v>
      </c>
      <c r="M115">
        <f>IF(AND(dane_medale4[[#This Row],[jest dobry w lato]]=1,dane_medale4[[#This Row],[jest slabe w zime]]=1,dane_medale4[[#This Row],[OL_letnie]]&gt;0,dane_medale4[[#This Row],[OL_zimowe]]&gt;0),1,0)</f>
        <v>0</v>
      </c>
      <c r="N115">
        <f>IF(dane_medale4[[#This Row],[aha]]=1,SUM(dane_medale4[[#This Row],[Zloty]:[Brazowy]]),0)</f>
        <v>0</v>
      </c>
      <c r="O115">
        <f>SUM(dane_medale4[[#This Row],[Zloty]:[Brazowy]])</f>
        <v>185</v>
      </c>
      <c r="P115">
        <f>SUM(dane_medale4[[#This Row],[Zloty_1]:[Brazowy_3]])</f>
        <v>138</v>
      </c>
      <c r="Q115">
        <f>IF(dane_medale4[[#This Row],[OL_letnie]]&gt;0,1,0)</f>
        <v>1</v>
      </c>
      <c r="R115">
        <f>IF(dane_medale4[[#This Row],[OL_zimowe]]&gt;0,1,0)</f>
        <v>1</v>
      </c>
      <c r="S115">
        <f>IF(dane_medale4[[#This Row],[Zloty]]+dane_medale4[[#This Row],[Zloty_1]]&gt;SUM(dane_medale4[[#This Row],[Srebrny]:[Brazowy]])+SUM(dane_medale4[[#This Row],[Srebrny_2]:[Brazowy_3]]),1,0)</f>
        <v>0</v>
      </c>
      <c r="T115">
        <f>SUM(dane_medale4[[#This Row],[laczne_punkty_letnie]:[laczne_punkty_zimowe]])</f>
        <v>323</v>
      </c>
    </row>
    <row r="116" spans="1:20" x14ac:dyDescent="0.25">
      <c r="A116" t="s">
        <v>129</v>
      </c>
      <c r="B116" t="s">
        <v>22</v>
      </c>
      <c r="C116">
        <v>26</v>
      </c>
      <c r="D116">
        <v>143</v>
      </c>
      <c r="E116">
        <v>164</v>
      </c>
      <c r="F116">
        <v>176</v>
      </c>
      <c r="G116">
        <v>22</v>
      </c>
      <c r="H116">
        <v>50</v>
      </c>
      <c r="I116">
        <v>40</v>
      </c>
      <c r="J116">
        <v>54</v>
      </c>
      <c r="K116">
        <f>IF(SUM(dane_medale4[[#This Row],[Zloty_1]:[Brazowy_3]])=0,1,0)</f>
        <v>0</v>
      </c>
      <c r="L116">
        <f>IF(SUM(dane_medale4[[#This Row],[Zloty]:[Brazowy]])&gt;0,1,0)</f>
        <v>1</v>
      </c>
      <c r="M116">
        <f>IF(AND(dane_medale4[[#This Row],[jest dobry w lato]]=1,dane_medale4[[#This Row],[jest slabe w zime]]=1,dane_medale4[[#This Row],[OL_letnie]]&gt;0,dane_medale4[[#This Row],[OL_zimowe]]&gt;0),1,0)</f>
        <v>0</v>
      </c>
      <c r="N116">
        <f>IF(dane_medale4[[#This Row],[aha]]=1,SUM(dane_medale4[[#This Row],[Zloty]:[Brazowy]]),0)</f>
        <v>0</v>
      </c>
      <c r="O116">
        <f>SUM(dane_medale4[[#This Row],[Zloty]:[Brazowy]])</f>
        <v>483</v>
      </c>
      <c r="P116">
        <f>SUM(dane_medale4[[#This Row],[Zloty_1]:[Brazowy_3]])</f>
        <v>144</v>
      </c>
      <c r="Q116">
        <f>IF(dane_medale4[[#This Row],[OL_letnie]]&gt;0,1,0)</f>
        <v>1</v>
      </c>
      <c r="R116">
        <f>IF(dane_medale4[[#This Row],[OL_zimowe]]&gt;0,1,0)</f>
        <v>1</v>
      </c>
      <c r="S116">
        <f>IF(dane_medale4[[#This Row],[Zloty]]+dane_medale4[[#This Row],[Zloty_1]]&gt;SUM(dane_medale4[[#This Row],[Srebrny]:[Brazowy]])+SUM(dane_medale4[[#This Row],[Srebrny_2]:[Brazowy_3]]),1,0)</f>
        <v>0</v>
      </c>
      <c r="T116">
        <f>SUM(dane_medale4[[#This Row],[laczne_punkty_letnie]:[laczne_punkty_zimowe]])</f>
        <v>627</v>
      </c>
    </row>
    <row r="117" spans="1:20" x14ac:dyDescent="0.25">
      <c r="A117" t="s">
        <v>130</v>
      </c>
      <c r="B117" t="s">
        <v>11</v>
      </c>
      <c r="C117">
        <v>5</v>
      </c>
      <c r="D117">
        <v>0</v>
      </c>
      <c r="E117">
        <v>1</v>
      </c>
      <c r="F117">
        <v>2</v>
      </c>
      <c r="G117">
        <v>4</v>
      </c>
      <c r="H117">
        <v>0</v>
      </c>
      <c r="I117">
        <v>0</v>
      </c>
      <c r="J117">
        <v>0</v>
      </c>
      <c r="K117">
        <f>IF(SUM(dane_medale4[[#This Row],[Zloty_1]:[Brazowy_3]])=0,1,0)</f>
        <v>1</v>
      </c>
      <c r="L117">
        <f>IF(SUM(dane_medale4[[#This Row],[Zloty]:[Brazowy]])&gt;0,1,0)</f>
        <v>1</v>
      </c>
      <c r="M117">
        <f>IF(AND(dane_medale4[[#This Row],[jest dobry w lato]]=1,dane_medale4[[#This Row],[jest slabe w zime]]=1,dane_medale4[[#This Row],[OL_letnie]]&gt;0,dane_medale4[[#This Row],[OL_zimowe]]&gt;0),1,0)</f>
        <v>1</v>
      </c>
      <c r="N117">
        <f>IF(dane_medale4[[#This Row],[aha]]=1,SUM(dane_medale4[[#This Row],[Zloty]:[Brazowy]]),0)</f>
        <v>3</v>
      </c>
      <c r="O117">
        <f>SUM(dane_medale4[[#This Row],[Zloty]:[Brazowy]])</f>
        <v>3</v>
      </c>
      <c r="P117">
        <f>SUM(dane_medale4[[#This Row],[Zloty_1]:[Brazowy_3]])</f>
        <v>0</v>
      </c>
      <c r="Q117">
        <f>IF(dane_medale4[[#This Row],[OL_letnie]]&gt;0,1,0)</f>
        <v>1</v>
      </c>
      <c r="R117">
        <f>IF(dane_medale4[[#This Row],[OL_zimowe]]&gt;0,1,0)</f>
        <v>1</v>
      </c>
      <c r="S117">
        <f>IF(dane_medale4[[#This Row],[Zloty]]+dane_medale4[[#This Row],[Zloty_1]]&gt;SUM(dane_medale4[[#This Row],[Srebrny]:[Brazowy]])+SUM(dane_medale4[[#This Row],[Srebrny_2]:[Brazowy_3]]),1,0)</f>
        <v>0</v>
      </c>
      <c r="T117">
        <f>SUM(dane_medale4[[#This Row],[laczne_punkty_letnie]:[laczne_punkty_zimowe]])</f>
        <v>3</v>
      </c>
    </row>
    <row r="118" spans="1:20" x14ac:dyDescent="0.25">
      <c r="A118" t="s">
        <v>131</v>
      </c>
      <c r="B118" t="s">
        <v>11</v>
      </c>
      <c r="C118">
        <v>15</v>
      </c>
      <c r="D118">
        <v>7</v>
      </c>
      <c r="E118">
        <v>6</v>
      </c>
      <c r="F118">
        <v>11</v>
      </c>
      <c r="G118">
        <v>3</v>
      </c>
      <c r="H118">
        <v>0</v>
      </c>
      <c r="I118">
        <v>0</v>
      </c>
      <c r="J118">
        <v>0</v>
      </c>
      <c r="K118">
        <f>IF(SUM(dane_medale4[[#This Row],[Zloty_1]:[Brazowy_3]])=0,1,0)</f>
        <v>1</v>
      </c>
      <c r="L118">
        <f>IF(SUM(dane_medale4[[#This Row],[Zloty]:[Brazowy]])&gt;0,1,0)</f>
        <v>1</v>
      </c>
      <c r="M118">
        <f>IF(AND(dane_medale4[[#This Row],[jest dobry w lato]]=1,dane_medale4[[#This Row],[jest slabe w zime]]=1,dane_medale4[[#This Row],[OL_letnie]]&gt;0,dane_medale4[[#This Row],[OL_zimowe]]&gt;0),1,0)</f>
        <v>1</v>
      </c>
      <c r="N118">
        <f>IF(dane_medale4[[#This Row],[aha]]=1,SUM(dane_medale4[[#This Row],[Zloty]:[Brazowy]]),0)</f>
        <v>24</v>
      </c>
      <c r="O118">
        <f>SUM(dane_medale4[[#This Row],[Zloty]:[Brazowy]])</f>
        <v>24</v>
      </c>
      <c r="P118">
        <f>SUM(dane_medale4[[#This Row],[Zloty_1]:[Brazowy_3]])</f>
        <v>0</v>
      </c>
      <c r="Q118">
        <f>IF(dane_medale4[[#This Row],[OL_letnie]]&gt;0,1,0)</f>
        <v>1</v>
      </c>
      <c r="R118">
        <f>IF(dane_medale4[[#This Row],[OL_zimowe]]&gt;0,1,0)</f>
        <v>1</v>
      </c>
      <c r="S118">
        <f>IF(dane_medale4[[#This Row],[Zloty]]+dane_medale4[[#This Row],[Zloty_1]]&gt;SUM(dane_medale4[[#This Row],[Srebrny]:[Brazowy]])+SUM(dane_medale4[[#This Row],[Srebrny_2]:[Brazowy_3]]),1,0)</f>
        <v>0</v>
      </c>
      <c r="T118">
        <f>SUM(dane_medale4[[#This Row],[laczne_punkty_letnie]:[laczne_punkty_zimowe]])</f>
        <v>24</v>
      </c>
    </row>
    <row r="119" spans="1:20" x14ac:dyDescent="0.25">
      <c r="A119" t="s">
        <v>132</v>
      </c>
      <c r="B119" t="s">
        <v>13</v>
      </c>
      <c r="C119">
        <v>12</v>
      </c>
      <c r="D119">
        <v>0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>IF(SUM(dane_medale4[[#This Row],[Zloty_1]:[Brazowy_3]])=0,1,0)</f>
        <v>1</v>
      </c>
      <c r="L119">
        <f>IF(SUM(dane_medale4[[#This Row],[Zloty]:[Brazowy]])&gt;0,1,0)</f>
        <v>1</v>
      </c>
      <c r="M119">
        <f>IF(AND(dane_medale4[[#This Row],[jest dobry w lato]]=1,dane_medale4[[#This Row],[jest slabe w zime]]=1,dane_medale4[[#This Row],[OL_letnie]]&gt;0,dane_medale4[[#This Row],[OL_zimowe]]&gt;0),1,0)</f>
        <v>0</v>
      </c>
      <c r="N119">
        <f>IF(dane_medale4[[#This Row],[aha]]=1,SUM(dane_medale4[[#This Row],[Zloty]:[Brazowy]]),0)</f>
        <v>0</v>
      </c>
      <c r="O119">
        <f>SUM(dane_medale4[[#This Row],[Zloty]:[Brazowy]])</f>
        <v>2</v>
      </c>
      <c r="P119">
        <f>SUM(dane_medale4[[#This Row],[Zloty_1]:[Brazowy_3]])</f>
        <v>0</v>
      </c>
      <c r="Q119">
        <f>IF(dane_medale4[[#This Row],[OL_letnie]]&gt;0,1,0)</f>
        <v>1</v>
      </c>
      <c r="R119">
        <f>IF(dane_medale4[[#This Row],[OL_zimowe]]&gt;0,1,0)</f>
        <v>0</v>
      </c>
      <c r="S119">
        <f>IF(dane_medale4[[#This Row],[Zloty]]+dane_medale4[[#This Row],[Zloty_1]]&gt;SUM(dane_medale4[[#This Row],[Srebrny]:[Brazowy]])+SUM(dane_medale4[[#This Row],[Srebrny_2]:[Brazowy_3]]),1,0)</f>
        <v>0</v>
      </c>
      <c r="T119">
        <f>SUM(dane_medale4[[#This Row],[laczne_punkty_letnie]:[laczne_punkty_zimowe]])</f>
        <v>2</v>
      </c>
    </row>
    <row r="120" spans="1:20" x14ac:dyDescent="0.25">
      <c r="A120" t="s">
        <v>133</v>
      </c>
      <c r="B120" t="s">
        <v>13</v>
      </c>
      <c r="C120">
        <v>9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f>IF(SUM(dane_medale4[[#This Row],[Zloty_1]:[Brazowy_3]])=0,1,0)</f>
        <v>1</v>
      </c>
      <c r="L120">
        <f>IF(SUM(dane_medale4[[#This Row],[Zloty]:[Brazowy]])&gt;0,1,0)</f>
        <v>1</v>
      </c>
      <c r="M120">
        <f>IF(AND(dane_medale4[[#This Row],[jest dobry w lato]]=1,dane_medale4[[#This Row],[jest slabe w zime]]=1,dane_medale4[[#This Row],[OL_letnie]]&gt;0,dane_medale4[[#This Row],[OL_zimowe]]&gt;0),1,0)</f>
        <v>1</v>
      </c>
      <c r="N120">
        <f>IF(dane_medale4[[#This Row],[aha]]=1,SUM(dane_medale4[[#This Row],[Zloty]:[Brazowy]]),0)</f>
        <v>1</v>
      </c>
      <c r="O120">
        <f>SUM(dane_medale4[[#This Row],[Zloty]:[Brazowy]])</f>
        <v>1</v>
      </c>
      <c r="P120">
        <f>SUM(dane_medale4[[#This Row],[Zloty_1]:[Brazowy_3]])</f>
        <v>0</v>
      </c>
      <c r="Q120">
        <f>IF(dane_medale4[[#This Row],[OL_letnie]]&gt;0,1,0)</f>
        <v>1</v>
      </c>
      <c r="R120">
        <f>IF(dane_medale4[[#This Row],[OL_zimowe]]&gt;0,1,0)</f>
        <v>1</v>
      </c>
      <c r="S120">
        <f>IF(dane_medale4[[#This Row],[Zloty]]+dane_medale4[[#This Row],[Zloty_1]]&gt;SUM(dane_medale4[[#This Row],[Srebrny]:[Brazowy]])+SUM(dane_medale4[[#This Row],[Srebrny_2]:[Brazowy_3]]),1,0)</f>
        <v>0</v>
      </c>
      <c r="T120">
        <f>SUM(dane_medale4[[#This Row],[laczne_punkty_letnie]:[laczne_punkty_zimowe]])</f>
        <v>1</v>
      </c>
    </row>
    <row r="121" spans="1:20" x14ac:dyDescent="0.25">
      <c r="A121" t="s">
        <v>134</v>
      </c>
      <c r="B121" t="s">
        <v>20</v>
      </c>
      <c r="C121">
        <v>8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f>IF(SUM(dane_medale4[[#This Row],[Zloty_1]:[Brazowy_3]])=0,1,0)</f>
        <v>1</v>
      </c>
      <c r="L121">
        <f>IF(SUM(dane_medale4[[#This Row],[Zloty]:[Brazowy]])&gt;0,1,0)</f>
        <v>1</v>
      </c>
      <c r="M121">
        <f>IF(AND(dane_medale4[[#This Row],[jest dobry w lato]]=1,dane_medale4[[#This Row],[jest slabe w zime]]=1,dane_medale4[[#This Row],[OL_letnie]]&gt;0,dane_medale4[[#This Row],[OL_zimowe]]&gt;0),1,0)</f>
        <v>1</v>
      </c>
      <c r="N121">
        <f>IF(dane_medale4[[#This Row],[aha]]=1,SUM(dane_medale4[[#This Row],[Zloty]:[Brazowy]]),0)</f>
        <v>1</v>
      </c>
      <c r="O121">
        <f>SUM(dane_medale4[[#This Row],[Zloty]:[Brazowy]])</f>
        <v>1</v>
      </c>
      <c r="P121">
        <f>SUM(dane_medale4[[#This Row],[Zloty_1]:[Brazowy_3]])</f>
        <v>0</v>
      </c>
      <c r="Q121">
        <f>IF(dane_medale4[[#This Row],[OL_letnie]]&gt;0,1,0)</f>
        <v>1</v>
      </c>
      <c r="R121">
        <f>IF(dane_medale4[[#This Row],[OL_zimowe]]&gt;0,1,0)</f>
        <v>1</v>
      </c>
      <c r="S121">
        <f>IF(dane_medale4[[#This Row],[Zloty]]+dane_medale4[[#This Row],[Zloty_1]]&gt;SUM(dane_medale4[[#This Row],[Srebrny]:[Brazowy]])+SUM(dane_medale4[[#This Row],[Srebrny_2]:[Brazowy_3]]),1,0)</f>
        <v>0</v>
      </c>
      <c r="T121">
        <f>SUM(dane_medale4[[#This Row],[laczne_punkty_letnie]:[laczne_punkty_zimowe]])</f>
        <v>1</v>
      </c>
    </row>
    <row r="122" spans="1:20" x14ac:dyDescent="0.25">
      <c r="A122" t="s">
        <v>135</v>
      </c>
      <c r="B122" t="s">
        <v>25</v>
      </c>
      <c r="C122">
        <v>16</v>
      </c>
      <c r="D122">
        <v>2</v>
      </c>
      <c r="E122">
        <v>5</v>
      </c>
      <c r="F122">
        <v>11</v>
      </c>
      <c r="G122">
        <v>3</v>
      </c>
      <c r="H122">
        <v>0</v>
      </c>
      <c r="I122">
        <v>0</v>
      </c>
      <c r="J122">
        <v>0</v>
      </c>
      <c r="K122">
        <f>IF(SUM(dane_medale4[[#This Row],[Zloty_1]:[Brazowy_3]])=0,1,0)</f>
        <v>1</v>
      </c>
      <c r="L122">
        <f>IF(SUM(dane_medale4[[#This Row],[Zloty]:[Brazowy]])&gt;0,1,0)</f>
        <v>1</v>
      </c>
      <c r="M122">
        <f>IF(AND(dane_medale4[[#This Row],[jest dobry w lato]]=1,dane_medale4[[#This Row],[jest slabe w zime]]=1,dane_medale4[[#This Row],[OL_letnie]]&gt;0,dane_medale4[[#This Row],[OL_zimowe]]&gt;0),1,0)</f>
        <v>1</v>
      </c>
      <c r="N122">
        <f>IF(dane_medale4[[#This Row],[aha]]=1,SUM(dane_medale4[[#This Row],[Zloty]:[Brazowy]]),0)</f>
        <v>18</v>
      </c>
      <c r="O122">
        <f>SUM(dane_medale4[[#This Row],[Zloty]:[Brazowy]])</f>
        <v>18</v>
      </c>
      <c r="P122">
        <f>SUM(dane_medale4[[#This Row],[Zloty_1]:[Brazowy_3]])</f>
        <v>0</v>
      </c>
      <c r="Q122">
        <f>IF(dane_medale4[[#This Row],[OL_letnie]]&gt;0,1,0)</f>
        <v>1</v>
      </c>
      <c r="R122">
        <f>IF(dane_medale4[[#This Row],[OL_zimowe]]&gt;0,1,0)</f>
        <v>1</v>
      </c>
      <c r="S122">
        <f>IF(dane_medale4[[#This Row],[Zloty]]+dane_medale4[[#This Row],[Zloty_1]]&gt;SUM(dane_medale4[[#This Row],[Srebrny]:[Brazowy]])+SUM(dane_medale4[[#This Row],[Srebrny_2]:[Brazowy_3]]),1,0)</f>
        <v>0</v>
      </c>
      <c r="T122">
        <f>SUM(dane_medale4[[#This Row],[laczne_punkty_letnie]:[laczne_punkty_zimowe]])</f>
        <v>18</v>
      </c>
    </row>
    <row r="123" spans="1:20" x14ac:dyDescent="0.25">
      <c r="A123" t="s">
        <v>136</v>
      </c>
      <c r="B123" t="s">
        <v>13</v>
      </c>
      <c r="C123">
        <v>13</v>
      </c>
      <c r="D123">
        <v>3</v>
      </c>
      <c r="E123">
        <v>3</v>
      </c>
      <c r="F123">
        <v>4</v>
      </c>
      <c r="G123">
        <v>0</v>
      </c>
      <c r="H123">
        <v>0</v>
      </c>
      <c r="I123">
        <v>0</v>
      </c>
      <c r="J123">
        <v>0</v>
      </c>
      <c r="K123">
        <f>IF(SUM(dane_medale4[[#This Row],[Zloty_1]:[Brazowy_3]])=0,1,0)</f>
        <v>1</v>
      </c>
      <c r="L123">
        <f>IF(SUM(dane_medale4[[#This Row],[Zloty]:[Brazowy]])&gt;0,1,0)</f>
        <v>1</v>
      </c>
      <c r="M123">
        <f>IF(AND(dane_medale4[[#This Row],[jest dobry w lato]]=1,dane_medale4[[#This Row],[jest slabe w zime]]=1,dane_medale4[[#This Row],[OL_letnie]]&gt;0,dane_medale4[[#This Row],[OL_zimowe]]&gt;0),1,0)</f>
        <v>0</v>
      </c>
      <c r="N123">
        <f>IF(dane_medale4[[#This Row],[aha]]=1,SUM(dane_medale4[[#This Row],[Zloty]:[Brazowy]]),0)</f>
        <v>0</v>
      </c>
      <c r="O123">
        <f>SUM(dane_medale4[[#This Row],[Zloty]:[Brazowy]])</f>
        <v>10</v>
      </c>
      <c r="P123">
        <f>SUM(dane_medale4[[#This Row],[Zloty_1]:[Brazowy_3]])</f>
        <v>0</v>
      </c>
      <c r="Q123">
        <f>IF(dane_medale4[[#This Row],[OL_letnie]]&gt;0,1,0)</f>
        <v>1</v>
      </c>
      <c r="R123">
        <f>IF(dane_medale4[[#This Row],[OL_zimowe]]&gt;0,1,0)</f>
        <v>0</v>
      </c>
      <c r="S123">
        <f>IF(dane_medale4[[#This Row],[Zloty]]+dane_medale4[[#This Row],[Zloty_1]]&gt;SUM(dane_medale4[[#This Row],[Srebrny]:[Brazowy]])+SUM(dane_medale4[[#This Row],[Srebrny_2]:[Brazowy_3]]),1,0)</f>
        <v>0</v>
      </c>
      <c r="T123">
        <f>SUM(dane_medale4[[#This Row],[laczne_punkty_letnie]:[laczne_punkty_zimowe]])</f>
        <v>10</v>
      </c>
    </row>
    <row r="124" spans="1:20" x14ac:dyDescent="0.25">
      <c r="A124" t="s">
        <v>137</v>
      </c>
      <c r="B124" t="s">
        <v>11</v>
      </c>
      <c r="C124">
        <v>21</v>
      </c>
      <c r="D124">
        <v>39</v>
      </c>
      <c r="E124">
        <v>25</v>
      </c>
      <c r="F124">
        <v>24</v>
      </c>
      <c r="G124">
        <v>16</v>
      </c>
      <c r="H124">
        <v>0</v>
      </c>
      <c r="I124">
        <v>0</v>
      </c>
      <c r="J124">
        <v>0</v>
      </c>
      <c r="K124">
        <f>IF(SUM(dane_medale4[[#This Row],[Zloty_1]:[Brazowy_3]])=0,1,0)</f>
        <v>1</v>
      </c>
      <c r="L124">
        <f>IF(SUM(dane_medale4[[#This Row],[Zloty]:[Brazowy]])&gt;0,1,0)</f>
        <v>1</v>
      </c>
      <c r="M124">
        <f>IF(AND(dane_medale4[[#This Row],[jest dobry w lato]]=1,dane_medale4[[#This Row],[jest slabe w zime]]=1,dane_medale4[[#This Row],[OL_letnie]]&gt;0,dane_medale4[[#This Row],[OL_zimowe]]&gt;0),1,0)</f>
        <v>1</v>
      </c>
      <c r="N124">
        <f>IF(dane_medale4[[#This Row],[aha]]=1,SUM(dane_medale4[[#This Row],[Zloty]:[Brazowy]]),0)</f>
        <v>88</v>
      </c>
      <c r="O124">
        <f>SUM(dane_medale4[[#This Row],[Zloty]:[Brazowy]])</f>
        <v>88</v>
      </c>
      <c r="P124">
        <f>SUM(dane_medale4[[#This Row],[Zloty_1]:[Brazowy_3]])</f>
        <v>0</v>
      </c>
      <c r="Q124">
        <f>IF(dane_medale4[[#This Row],[OL_letnie]]&gt;0,1,0)</f>
        <v>1</v>
      </c>
      <c r="R124">
        <f>IF(dane_medale4[[#This Row],[OL_zimowe]]&gt;0,1,0)</f>
        <v>1</v>
      </c>
      <c r="S124">
        <f>IF(dane_medale4[[#This Row],[Zloty]]+dane_medale4[[#This Row],[Zloty_1]]&gt;SUM(dane_medale4[[#This Row],[Srebrny]:[Brazowy]])+SUM(dane_medale4[[#This Row],[Srebrny_2]:[Brazowy_3]]),1,0)</f>
        <v>0</v>
      </c>
      <c r="T124">
        <f>SUM(dane_medale4[[#This Row],[laczne_punkty_letnie]:[laczne_punkty_zimowe]])</f>
        <v>88</v>
      </c>
    </row>
    <row r="125" spans="1:20" x14ac:dyDescent="0.25">
      <c r="A125" t="s">
        <v>138</v>
      </c>
      <c r="B125" t="s">
        <v>13</v>
      </c>
      <c r="C125">
        <v>14</v>
      </c>
      <c r="D125">
        <v>2</v>
      </c>
      <c r="E125">
        <v>3</v>
      </c>
      <c r="F125">
        <v>2</v>
      </c>
      <c r="G125">
        <v>0</v>
      </c>
      <c r="H125">
        <v>0</v>
      </c>
      <c r="I125">
        <v>0</v>
      </c>
      <c r="J125">
        <v>0</v>
      </c>
      <c r="K125">
        <f>IF(SUM(dane_medale4[[#This Row],[Zloty_1]:[Brazowy_3]])=0,1,0)</f>
        <v>1</v>
      </c>
      <c r="L125">
        <f>IF(SUM(dane_medale4[[#This Row],[Zloty]:[Brazowy]])&gt;0,1,0)</f>
        <v>1</v>
      </c>
      <c r="M125">
        <f>IF(AND(dane_medale4[[#This Row],[jest dobry w lato]]=1,dane_medale4[[#This Row],[jest slabe w zime]]=1,dane_medale4[[#This Row],[OL_letnie]]&gt;0,dane_medale4[[#This Row],[OL_zimowe]]&gt;0),1,0)</f>
        <v>0</v>
      </c>
      <c r="N125">
        <f>IF(dane_medale4[[#This Row],[aha]]=1,SUM(dane_medale4[[#This Row],[Zloty]:[Brazowy]]),0)</f>
        <v>0</v>
      </c>
      <c r="O125">
        <f>SUM(dane_medale4[[#This Row],[Zloty]:[Brazowy]])</f>
        <v>7</v>
      </c>
      <c r="P125">
        <f>SUM(dane_medale4[[#This Row],[Zloty_1]:[Brazowy_3]])</f>
        <v>0</v>
      </c>
      <c r="Q125">
        <f>IF(dane_medale4[[#This Row],[OL_letnie]]&gt;0,1,0)</f>
        <v>1</v>
      </c>
      <c r="R125">
        <f>IF(dane_medale4[[#This Row],[OL_zimowe]]&gt;0,1,0)</f>
        <v>0</v>
      </c>
      <c r="S125">
        <f>IF(dane_medale4[[#This Row],[Zloty]]+dane_medale4[[#This Row],[Zloty_1]]&gt;SUM(dane_medale4[[#This Row],[Srebrny]:[Brazowy]])+SUM(dane_medale4[[#This Row],[Srebrny_2]:[Brazowy_3]]),1,0)</f>
        <v>0</v>
      </c>
      <c r="T125">
        <f>SUM(dane_medale4[[#This Row],[laczne_punkty_letnie]:[laczne_punkty_zimowe]])</f>
        <v>7</v>
      </c>
    </row>
    <row r="126" spans="1:20" x14ac:dyDescent="0.25">
      <c r="A126" t="s">
        <v>139</v>
      </c>
      <c r="B126" t="s">
        <v>22</v>
      </c>
      <c r="C126">
        <v>5</v>
      </c>
      <c r="D126">
        <v>33</v>
      </c>
      <c r="E126">
        <v>27</v>
      </c>
      <c r="F126">
        <v>55</v>
      </c>
      <c r="G126">
        <v>6</v>
      </c>
      <c r="H126">
        <v>2</v>
      </c>
      <c r="I126">
        <v>1</v>
      </c>
      <c r="J126">
        <v>4</v>
      </c>
      <c r="K126">
        <f>IF(SUM(dane_medale4[[#This Row],[Zloty_1]:[Brazowy_3]])=0,1,0)</f>
        <v>0</v>
      </c>
      <c r="L126">
        <f>IF(SUM(dane_medale4[[#This Row],[Zloty]:[Brazowy]])&gt;0,1,0)</f>
        <v>1</v>
      </c>
      <c r="M126">
        <f>IF(AND(dane_medale4[[#This Row],[jest dobry w lato]]=1,dane_medale4[[#This Row],[jest slabe w zime]]=1,dane_medale4[[#This Row],[OL_letnie]]&gt;0,dane_medale4[[#This Row],[OL_zimowe]]&gt;0),1,0)</f>
        <v>0</v>
      </c>
      <c r="N126">
        <f>IF(dane_medale4[[#This Row],[aha]]=1,SUM(dane_medale4[[#This Row],[Zloty]:[Brazowy]]),0)</f>
        <v>0</v>
      </c>
      <c r="O126">
        <f>SUM(dane_medale4[[#This Row],[Zloty]:[Brazowy]])</f>
        <v>115</v>
      </c>
      <c r="P126">
        <f>SUM(dane_medale4[[#This Row],[Zloty_1]:[Brazowy_3]])</f>
        <v>7</v>
      </c>
      <c r="Q126">
        <f>IF(dane_medale4[[#This Row],[OL_letnie]]&gt;0,1,0)</f>
        <v>1</v>
      </c>
      <c r="R126">
        <f>IF(dane_medale4[[#This Row],[OL_zimowe]]&gt;0,1,0)</f>
        <v>1</v>
      </c>
      <c r="S126">
        <f>IF(dane_medale4[[#This Row],[Zloty]]+dane_medale4[[#This Row],[Zloty_1]]&gt;SUM(dane_medale4[[#This Row],[Srebrny]:[Brazowy]])+SUM(dane_medale4[[#This Row],[Srebrny_2]:[Brazowy_3]]),1,0)</f>
        <v>0</v>
      </c>
      <c r="T126">
        <f>SUM(dane_medale4[[#This Row],[laczne_punkty_letnie]:[laczne_punkty_zimowe]])</f>
        <v>122</v>
      </c>
    </row>
    <row r="127" spans="1:20" x14ac:dyDescent="0.25">
      <c r="A127" t="s">
        <v>140</v>
      </c>
      <c r="B127" t="s">
        <v>15</v>
      </c>
      <c r="C127">
        <v>20</v>
      </c>
      <c r="D127">
        <v>2</v>
      </c>
      <c r="E127">
        <v>2</v>
      </c>
      <c r="F127">
        <v>6</v>
      </c>
      <c r="G127">
        <v>1</v>
      </c>
      <c r="H127">
        <v>0</v>
      </c>
      <c r="I127">
        <v>0</v>
      </c>
      <c r="J127">
        <v>0</v>
      </c>
      <c r="K127">
        <f>IF(SUM(dane_medale4[[#This Row],[Zloty_1]:[Brazowy_3]])=0,1,0)</f>
        <v>1</v>
      </c>
      <c r="L127">
        <f>IF(SUM(dane_medale4[[#This Row],[Zloty]:[Brazowy]])&gt;0,1,0)</f>
        <v>1</v>
      </c>
      <c r="M127">
        <f>IF(AND(dane_medale4[[#This Row],[jest dobry w lato]]=1,dane_medale4[[#This Row],[jest slabe w zime]]=1,dane_medale4[[#This Row],[OL_letnie]]&gt;0,dane_medale4[[#This Row],[OL_zimowe]]&gt;0),1,0)</f>
        <v>1</v>
      </c>
      <c r="N127">
        <f>IF(dane_medale4[[#This Row],[aha]]=1,SUM(dane_medale4[[#This Row],[Zloty]:[Brazowy]]),0)</f>
        <v>10</v>
      </c>
      <c r="O127">
        <f>SUM(dane_medale4[[#This Row],[Zloty]:[Brazowy]])</f>
        <v>10</v>
      </c>
      <c r="P127">
        <f>SUM(dane_medale4[[#This Row],[Zloty_1]:[Brazowy_3]])</f>
        <v>0</v>
      </c>
      <c r="Q127">
        <f>IF(dane_medale4[[#This Row],[OL_letnie]]&gt;0,1,0)</f>
        <v>1</v>
      </c>
      <c r="R127">
        <f>IF(dane_medale4[[#This Row],[OL_zimowe]]&gt;0,1,0)</f>
        <v>1</v>
      </c>
      <c r="S127">
        <f>IF(dane_medale4[[#This Row],[Zloty]]+dane_medale4[[#This Row],[Zloty_1]]&gt;SUM(dane_medale4[[#This Row],[Srebrny]:[Brazowy]])+SUM(dane_medale4[[#This Row],[Srebrny_2]:[Brazowy_3]]),1,0)</f>
        <v>0</v>
      </c>
      <c r="T127">
        <f>SUM(dane_medale4[[#This Row],[laczne_punkty_letnie]:[laczne_punkty_zimowe]])</f>
        <v>10</v>
      </c>
    </row>
    <row r="128" spans="1:20" x14ac:dyDescent="0.25">
      <c r="A128" t="s">
        <v>141</v>
      </c>
      <c r="B128" t="s">
        <v>11</v>
      </c>
      <c r="C128">
        <v>5</v>
      </c>
      <c r="D128">
        <v>5</v>
      </c>
      <c r="E128">
        <v>5</v>
      </c>
      <c r="F128">
        <v>10</v>
      </c>
      <c r="G128">
        <v>6</v>
      </c>
      <c r="H128">
        <v>1</v>
      </c>
      <c r="I128">
        <v>0</v>
      </c>
      <c r="J128">
        <v>0</v>
      </c>
      <c r="K128">
        <f>IF(SUM(dane_medale4[[#This Row],[Zloty_1]:[Brazowy_3]])=0,1,0)</f>
        <v>0</v>
      </c>
      <c r="L128">
        <f>IF(SUM(dane_medale4[[#This Row],[Zloty]:[Brazowy]])&gt;0,1,0)</f>
        <v>1</v>
      </c>
      <c r="M128">
        <f>IF(AND(dane_medale4[[#This Row],[jest dobry w lato]]=1,dane_medale4[[#This Row],[jest slabe w zime]]=1,dane_medale4[[#This Row],[OL_letnie]]&gt;0,dane_medale4[[#This Row],[OL_zimowe]]&gt;0),1,0)</f>
        <v>0</v>
      </c>
      <c r="N128">
        <f>IF(dane_medale4[[#This Row],[aha]]=1,SUM(dane_medale4[[#This Row],[Zloty]:[Brazowy]]),0)</f>
        <v>0</v>
      </c>
      <c r="O128">
        <f>SUM(dane_medale4[[#This Row],[Zloty]:[Brazowy]])</f>
        <v>20</v>
      </c>
      <c r="P128">
        <f>SUM(dane_medale4[[#This Row],[Zloty_1]:[Brazowy_3]])</f>
        <v>1</v>
      </c>
      <c r="Q128">
        <f>IF(dane_medale4[[#This Row],[OL_letnie]]&gt;0,1,0)</f>
        <v>1</v>
      </c>
      <c r="R128">
        <f>IF(dane_medale4[[#This Row],[OL_zimowe]]&gt;0,1,0)</f>
        <v>1</v>
      </c>
      <c r="S128">
        <f>IF(dane_medale4[[#This Row],[Zloty]]+dane_medale4[[#This Row],[Zloty_1]]&gt;SUM(dane_medale4[[#This Row],[Srebrny]:[Brazowy]])+SUM(dane_medale4[[#This Row],[Srebrny_2]:[Brazowy_3]]),1,0)</f>
        <v>0</v>
      </c>
      <c r="T128">
        <f>SUM(dane_medale4[[#This Row],[laczne_punkty_letnie]:[laczne_punkty_zimowe]])</f>
        <v>21</v>
      </c>
    </row>
    <row r="129" spans="1:20" x14ac:dyDescent="0.25">
      <c r="A129" t="s">
        <v>142</v>
      </c>
      <c r="B129" t="s">
        <v>15</v>
      </c>
      <c r="C129">
        <v>17</v>
      </c>
      <c r="D129">
        <v>2</v>
      </c>
      <c r="E129">
        <v>2</v>
      </c>
      <c r="F129">
        <v>8</v>
      </c>
      <c r="G129">
        <v>4</v>
      </c>
      <c r="H129">
        <v>0</v>
      </c>
      <c r="I129">
        <v>0</v>
      </c>
      <c r="J129">
        <v>0</v>
      </c>
      <c r="K129">
        <f>IF(SUM(dane_medale4[[#This Row],[Zloty_1]:[Brazowy_3]])=0,1,0)</f>
        <v>1</v>
      </c>
      <c r="L129">
        <f>IF(SUM(dane_medale4[[#This Row],[Zloty]:[Brazowy]])&gt;0,1,0)</f>
        <v>1</v>
      </c>
      <c r="M129">
        <f>IF(AND(dane_medale4[[#This Row],[jest dobry w lato]]=1,dane_medale4[[#This Row],[jest slabe w zime]]=1,dane_medale4[[#This Row],[OL_letnie]]&gt;0,dane_medale4[[#This Row],[OL_zimowe]]&gt;0),1,0)</f>
        <v>1</v>
      </c>
      <c r="N129">
        <f>IF(dane_medale4[[#This Row],[aha]]=1,SUM(dane_medale4[[#This Row],[Zloty]:[Brazowy]]),0)</f>
        <v>12</v>
      </c>
      <c r="O129">
        <f>SUM(dane_medale4[[#This Row],[Zloty]:[Brazowy]])</f>
        <v>12</v>
      </c>
      <c r="P129">
        <f>SUM(dane_medale4[[#This Row],[Zloty_1]:[Brazowy_3]])</f>
        <v>0</v>
      </c>
      <c r="Q129">
        <f>IF(dane_medale4[[#This Row],[OL_letnie]]&gt;0,1,0)</f>
        <v>1</v>
      </c>
      <c r="R129">
        <f>IF(dane_medale4[[#This Row],[OL_zimowe]]&gt;0,1,0)</f>
        <v>1</v>
      </c>
      <c r="S129">
        <f>IF(dane_medale4[[#This Row],[Zloty]]+dane_medale4[[#This Row],[Zloty_1]]&gt;SUM(dane_medale4[[#This Row],[Srebrny]:[Brazowy]])+SUM(dane_medale4[[#This Row],[Srebrny_2]:[Brazowy_3]]),1,0)</f>
        <v>0</v>
      </c>
      <c r="T129">
        <f>SUM(dane_medale4[[#This Row],[laczne_punkty_letnie]:[laczne_punkty_zimowe]])</f>
        <v>12</v>
      </c>
    </row>
    <row r="130" spans="1:20" x14ac:dyDescent="0.25">
      <c r="A130" t="s">
        <v>143</v>
      </c>
      <c r="B130" t="s">
        <v>22</v>
      </c>
      <c r="C130">
        <v>25</v>
      </c>
      <c r="D130">
        <v>167</v>
      </c>
      <c r="E130">
        <v>144</v>
      </c>
      <c r="F130">
        <v>165</v>
      </c>
      <c r="G130">
        <v>22</v>
      </c>
      <c r="H130">
        <v>0</v>
      </c>
      <c r="I130">
        <v>2</v>
      </c>
      <c r="J130">
        <v>4</v>
      </c>
      <c r="K130">
        <f>IF(SUM(dane_medale4[[#This Row],[Zloty_1]:[Brazowy_3]])=0,1,0)</f>
        <v>0</v>
      </c>
      <c r="L130">
        <f>IF(SUM(dane_medale4[[#This Row],[Zloty]:[Brazowy]])&gt;0,1,0)</f>
        <v>1</v>
      </c>
      <c r="M130">
        <f>IF(AND(dane_medale4[[#This Row],[jest dobry w lato]]=1,dane_medale4[[#This Row],[jest slabe w zime]]=1,dane_medale4[[#This Row],[OL_letnie]]&gt;0,dane_medale4[[#This Row],[OL_zimowe]]&gt;0),1,0)</f>
        <v>0</v>
      </c>
      <c r="N130">
        <f>IF(dane_medale4[[#This Row],[aha]]=1,SUM(dane_medale4[[#This Row],[Zloty]:[Brazowy]]),0)</f>
        <v>0</v>
      </c>
      <c r="O130">
        <f>SUM(dane_medale4[[#This Row],[Zloty]:[Brazowy]])</f>
        <v>476</v>
      </c>
      <c r="P130">
        <f>SUM(dane_medale4[[#This Row],[Zloty_1]:[Brazowy_3]])</f>
        <v>6</v>
      </c>
      <c r="Q130">
        <f>IF(dane_medale4[[#This Row],[OL_letnie]]&gt;0,1,0)</f>
        <v>1</v>
      </c>
      <c r="R130">
        <f>IF(dane_medale4[[#This Row],[OL_zimowe]]&gt;0,1,0)</f>
        <v>1</v>
      </c>
      <c r="S130">
        <f>IF(dane_medale4[[#This Row],[Zloty]]+dane_medale4[[#This Row],[Zloty_1]]&gt;SUM(dane_medale4[[#This Row],[Srebrny]:[Brazowy]])+SUM(dane_medale4[[#This Row],[Srebrny_2]:[Brazowy_3]]),1,0)</f>
        <v>0</v>
      </c>
      <c r="T130">
        <f>SUM(dane_medale4[[#This Row],[laczne_punkty_letnie]:[laczne_punkty_zimowe]])</f>
        <v>482</v>
      </c>
    </row>
    <row r="131" spans="1:20" x14ac:dyDescent="0.25">
      <c r="A131" t="s">
        <v>144</v>
      </c>
      <c r="B131" t="s">
        <v>22</v>
      </c>
      <c r="C131">
        <v>27</v>
      </c>
      <c r="D131">
        <v>236</v>
      </c>
      <c r="E131">
        <v>272</v>
      </c>
      <c r="F131">
        <v>272</v>
      </c>
      <c r="G131">
        <v>22</v>
      </c>
      <c r="H131">
        <v>10</v>
      </c>
      <c r="I131">
        <v>4</v>
      </c>
      <c r="J131">
        <v>12</v>
      </c>
      <c r="K131">
        <f>IF(SUM(dane_medale4[[#This Row],[Zloty_1]:[Brazowy_3]])=0,1,0)</f>
        <v>0</v>
      </c>
      <c r="L131">
        <f>IF(SUM(dane_medale4[[#This Row],[Zloty]:[Brazowy]])&gt;0,1,0)</f>
        <v>1</v>
      </c>
      <c r="M131">
        <f>IF(AND(dane_medale4[[#This Row],[jest dobry w lato]]=1,dane_medale4[[#This Row],[jest slabe w zime]]=1,dane_medale4[[#This Row],[OL_letnie]]&gt;0,dane_medale4[[#This Row],[OL_zimowe]]&gt;0),1,0)</f>
        <v>0</v>
      </c>
      <c r="N131">
        <f>IF(dane_medale4[[#This Row],[aha]]=1,SUM(dane_medale4[[#This Row],[Zloty]:[Brazowy]]),0)</f>
        <v>0</v>
      </c>
      <c r="O131">
        <f>SUM(dane_medale4[[#This Row],[Zloty]:[Brazowy]])</f>
        <v>780</v>
      </c>
      <c r="P131">
        <f>SUM(dane_medale4[[#This Row],[Zloty_1]:[Brazowy_3]])</f>
        <v>26</v>
      </c>
      <c r="Q131">
        <f>IF(dane_medale4[[#This Row],[OL_letnie]]&gt;0,1,0)</f>
        <v>1</v>
      </c>
      <c r="R131">
        <f>IF(dane_medale4[[#This Row],[OL_zimowe]]&gt;0,1,0)</f>
        <v>1</v>
      </c>
      <c r="S131">
        <f>IF(dane_medale4[[#This Row],[Zloty]]+dane_medale4[[#This Row],[Zloty_1]]&gt;SUM(dane_medale4[[#This Row],[Srebrny]:[Brazowy]])+SUM(dane_medale4[[#This Row],[Srebrny_2]:[Brazowy_3]]),1,0)</f>
        <v>0</v>
      </c>
      <c r="T131">
        <f>SUM(dane_medale4[[#This Row],[laczne_punkty_letnie]:[laczne_punkty_zimowe]])</f>
        <v>806</v>
      </c>
    </row>
    <row r="132" spans="1:20" x14ac:dyDescent="0.25">
      <c r="A132" t="s">
        <v>145</v>
      </c>
      <c r="B132" t="s">
        <v>11</v>
      </c>
      <c r="C132">
        <v>14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>IF(SUM(dane_medale4[[#This Row],[Zloty_1]:[Brazowy_3]])=0,1,0)</f>
        <v>1</v>
      </c>
      <c r="L132">
        <f>IF(SUM(dane_medale4[[#This Row],[Zloty]:[Brazowy]])&gt;0,1,0)</f>
        <v>1</v>
      </c>
      <c r="M132">
        <f>IF(AND(dane_medale4[[#This Row],[jest dobry w lato]]=1,dane_medale4[[#This Row],[jest slabe w zime]]=1,dane_medale4[[#This Row],[OL_letnie]]&gt;0,dane_medale4[[#This Row],[OL_zimowe]]&gt;0),1,0)</f>
        <v>0</v>
      </c>
      <c r="N132">
        <f>IF(dane_medale4[[#This Row],[aha]]=1,SUM(dane_medale4[[#This Row],[Zloty]:[Brazowy]]),0)</f>
        <v>0</v>
      </c>
      <c r="O132">
        <f>SUM(dane_medale4[[#This Row],[Zloty]:[Brazowy]])</f>
        <v>2</v>
      </c>
      <c r="P132">
        <f>SUM(dane_medale4[[#This Row],[Zloty_1]:[Brazowy_3]])</f>
        <v>0</v>
      </c>
      <c r="Q132">
        <f>IF(dane_medale4[[#This Row],[OL_letnie]]&gt;0,1,0)</f>
        <v>1</v>
      </c>
      <c r="R132">
        <f>IF(dane_medale4[[#This Row],[OL_zimowe]]&gt;0,1,0)</f>
        <v>0</v>
      </c>
      <c r="S132">
        <f>IF(dane_medale4[[#This Row],[Zloty]]+dane_medale4[[#This Row],[Zloty_1]]&gt;SUM(dane_medale4[[#This Row],[Srebrny]:[Brazowy]])+SUM(dane_medale4[[#This Row],[Srebrny_2]:[Brazowy_3]]),1,0)</f>
        <v>0</v>
      </c>
      <c r="T132">
        <f>SUM(dane_medale4[[#This Row],[laczne_punkty_letnie]:[laczne_punkty_zimowe]])</f>
        <v>2</v>
      </c>
    </row>
    <row r="133" spans="1:20" x14ac:dyDescent="0.25">
      <c r="A133" t="s">
        <v>146</v>
      </c>
      <c r="B133" t="s">
        <v>22</v>
      </c>
      <c r="C133">
        <v>26</v>
      </c>
      <c r="D133">
        <v>198</v>
      </c>
      <c r="E133">
        <v>166</v>
      </c>
      <c r="F133">
        <v>185</v>
      </c>
      <c r="G133">
        <v>22</v>
      </c>
      <c r="H133">
        <v>37</v>
      </c>
      <c r="I133">
        <v>34</v>
      </c>
      <c r="J133">
        <v>43</v>
      </c>
      <c r="K133">
        <f>IF(SUM(dane_medale4[[#This Row],[Zloty_1]:[Brazowy_3]])=0,1,0)</f>
        <v>0</v>
      </c>
      <c r="L133">
        <f>IF(SUM(dane_medale4[[#This Row],[Zloty]:[Brazowy]])&gt;0,1,0)</f>
        <v>1</v>
      </c>
      <c r="M133">
        <f>IF(AND(dane_medale4[[#This Row],[jest dobry w lato]]=1,dane_medale4[[#This Row],[jest slabe w zime]]=1,dane_medale4[[#This Row],[OL_letnie]]&gt;0,dane_medale4[[#This Row],[OL_zimowe]]&gt;0),1,0)</f>
        <v>0</v>
      </c>
      <c r="N133">
        <f>IF(dane_medale4[[#This Row],[aha]]=1,SUM(dane_medale4[[#This Row],[Zloty]:[Brazowy]]),0)</f>
        <v>0</v>
      </c>
      <c r="O133">
        <f>SUM(dane_medale4[[#This Row],[Zloty]:[Brazowy]])</f>
        <v>549</v>
      </c>
      <c r="P133">
        <f>SUM(dane_medale4[[#This Row],[Zloty_1]:[Brazowy_3]])</f>
        <v>114</v>
      </c>
      <c r="Q133">
        <f>IF(dane_medale4[[#This Row],[OL_letnie]]&gt;0,1,0)</f>
        <v>1</v>
      </c>
      <c r="R133">
        <f>IF(dane_medale4[[#This Row],[OL_zimowe]]&gt;0,1,0)</f>
        <v>1</v>
      </c>
      <c r="S133">
        <f>IF(dane_medale4[[#This Row],[Zloty]]+dane_medale4[[#This Row],[Zloty_1]]&gt;SUM(dane_medale4[[#This Row],[Srebrny]:[Brazowy]])+SUM(dane_medale4[[#This Row],[Srebrny_2]:[Brazowy_3]]),1,0)</f>
        <v>0</v>
      </c>
      <c r="T133">
        <f>SUM(dane_medale4[[#This Row],[laczne_punkty_letnie]:[laczne_punkty_zimowe]])</f>
        <v>663</v>
      </c>
    </row>
    <row r="134" spans="1:20" x14ac:dyDescent="0.25">
      <c r="A134" t="s">
        <v>147</v>
      </c>
      <c r="B134" t="s">
        <v>22</v>
      </c>
      <c r="C134">
        <v>1</v>
      </c>
      <c r="D134">
        <v>45</v>
      </c>
      <c r="E134">
        <v>38</v>
      </c>
      <c r="F134">
        <v>29</v>
      </c>
      <c r="G134">
        <v>1</v>
      </c>
      <c r="H134">
        <v>9</v>
      </c>
      <c r="I134">
        <v>6</v>
      </c>
      <c r="J134">
        <v>8</v>
      </c>
      <c r="K134">
        <f>IF(SUM(dane_medale4[[#This Row],[Zloty_1]:[Brazowy_3]])=0,1,0)</f>
        <v>0</v>
      </c>
      <c r="L134">
        <f>IF(SUM(dane_medale4[[#This Row],[Zloty]:[Brazowy]])&gt;0,1,0)</f>
        <v>1</v>
      </c>
      <c r="M134">
        <f>IF(AND(dane_medale4[[#This Row],[jest dobry w lato]]=1,dane_medale4[[#This Row],[jest slabe w zime]]=1,dane_medale4[[#This Row],[OL_letnie]]&gt;0,dane_medale4[[#This Row],[OL_zimowe]]&gt;0),1,0)</f>
        <v>0</v>
      </c>
      <c r="N134">
        <f>IF(dane_medale4[[#This Row],[aha]]=1,SUM(dane_medale4[[#This Row],[Zloty]:[Brazowy]]),0)</f>
        <v>0</v>
      </c>
      <c r="O134">
        <f>SUM(dane_medale4[[#This Row],[Zloty]:[Brazowy]])</f>
        <v>112</v>
      </c>
      <c r="P134">
        <f>SUM(dane_medale4[[#This Row],[Zloty_1]:[Brazowy_3]])</f>
        <v>23</v>
      </c>
      <c r="Q134">
        <f>IF(dane_medale4[[#This Row],[OL_letnie]]&gt;0,1,0)</f>
        <v>1</v>
      </c>
      <c r="R134">
        <f>IF(dane_medale4[[#This Row],[OL_zimowe]]&gt;0,1,0)</f>
        <v>1</v>
      </c>
      <c r="S134">
        <f>IF(dane_medale4[[#This Row],[Zloty]]+dane_medale4[[#This Row],[Zloty_1]]&gt;SUM(dane_medale4[[#This Row],[Srebrny]:[Brazowy]])+SUM(dane_medale4[[#This Row],[Srebrny_2]:[Brazowy_3]]),1,0)</f>
        <v>0</v>
      </c>
      <c r="T134">
        <f>SUM(dane_medale4[[#This Row],[laczne_punkty_letnie]:[laczne_punkty_zimowe]])</f>
        <v>135</v>
      </c>
    </row>
    <row r="135" spans="1:20" x14ac:dyDescent="0.25">
      <c r="A135" t="s">
        <v>148</v>
      </c>
      <c r="B135" t="s">
        <v>13</v>
      </c>
      <c r="C135">
        <v>12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>IF(SUM(dane_medale4[[#This Row],[Zloty_1]:[Brazowy_3]])=0,1,0)</f>
        <v>1</v>
      </c>
      <c r="L135">
        <f>IF(SUM(dane_medale4[[#This Row],[Zloty]:[Brazowy]])&gt;0,1,0)</f>
        <v>1</v>
      </c>
      <c r="M135">
        <f>IF(AND(dane_medale4[[#This Row],[jest dobry w lato]]=1,dane_medale4[[#This Row],[jest slabe w zime]]=1,dane_medale4[[#This Row],[OL_letnie]]&gt;0,dane_medale4[[#This Row],[OL_zimowe]]&gt;0),1,0)</f>
        <v>0</v>
      </c>
      <c r="N135">
        <f>IF(dane_medale4[[#This Row],[aha]]=1,SUM(dane_medale4[[#This Row],[Zloty]:[Brazowy]]),0)</f>
        <v>0</v>
      </c>
      <c r="O135">
        <f>SUM(dane_medale4[[#This Row],[Zloty]:[Brazowy]])</f>
        <v>1</v>
      </c>
      <c r="P135">
        <f>SUM(dane_medale4[[#This Row],[Zloty_1]:[Brazowy_3]])</f>
        <v>0</v>
      </c>
      <c r="Q135">
        <f>IF(dane_medale4[[#This Row],[OL_letnie]]&gt;0,1,0)</f>
        <v>1</v>
      </c>
      <c r="R135">
        <f>IF(dane_medale4[[#This Row],[OL_zimowe]]&gt;0,1,0)</f>
        <v>0</v>
      </c>
      <c r="S135">
        <f>IF(dane_medale4[[#This Row],[Zloty]]+dane_medale4[[#This Row],[Zloty_1]]&gt;SUM(dane_medale4[[#This Row],[Srebrny]:[Brazowy]])+SUM(dane_medale4[[#This Row],[Srebrny_2]:[Brazowy_3]]),1,0)</f>
        <v>0</v>
      </c>
      <c r="T135">
        <f>SUM(dane_medale4[[#This Row],[laczne_punkty_letnie]:[laczne_punkty_zimowe]])</f>
        <v>1</v>
      </c>
    </row>
    <row r="136" spans="1:20" x14ac:dyDescent="0.25">
      <c r="A136" t="s">
        <v>149</v>
      </c>
      <c r="B136" t="s">
        <v>25</v>
      </c>
      <c r="C136">
        <v>11</v>
      </c>
      <c r="D136">
        <v>0</v>
      </c>
      <c r="E136">
        <v>1</v>
      </c>
      <c r="F136">
        <v>0</v>
      </c>
      <c r="G136">
        <v>7</v>
      </c>
      <c r="H136">
        <v>0</v>
      </c>
      <c r="I136">
        <v>0</v>
      </c>
      <c r="J136">
        <v>0</v>
      </c>
      <c r="K136">
        <f>IF(SUM(dane_medale4[[#This Row],[Zloty_1]:[Brazowy_3]])=0,1,0)</f>
        <v>1</v>
      </c>
      <c r="L136">
        <f>IF(SUM(dane_medale4[[#This Row],[Zloty]:[Brazowy]])&gt;0,1,0)</f>
        <v>1</v>
      </c>
      <c r="M136">
        <f>IF(AND(dane_medale4[[#This Row],[jest dobry w lato]]=1,dane_medale4[[#This Row],[jest slabe w zime]]=1,dane_medale4[[#This Row],[OL_letnie]]&gt;0,dane_medale4[[#This Row],[OL_zimowe]]&gt;0),1,0)</f>
        <v>1</v>
      </c>
      <c r="N136">
        <f>IF(dane_medale4[[#This Row],[aha]]=1,SUM(dane_medale4[[#This Row],[Zloty]:[Brazowy]]),0)</f>
        <v>1</v>
      </c>
      <c r="O136">
        <f>SUM(dane_medale4[[#This Row],[Zloty]:[Brazowy]])</f>
        <v>1</v>
      </c>
      <c r="P136">
        <f>SUM(dane_medale4[[#This Row],[Zloty_1]:[Brazowy_3]])</f>
        <v>0</v>
      </c>
      <c r="Q136">
        <f>IF(dane_medale4[[#This Row],[OL_letnie]]&gt;0,1,0)</f>
        <v>1</v>
      </c>
      <c r="R136">
        <f>IF(dane_medale4[[#This Row],[OL_zimowe]]&gt;0,1,0)</f>
        <v>1</v>
      </c>
      <c r="S136">
        <f>IF(dane_medale4[[#This Row],[Zloty]]+dane_medale4[[#This Row],[Zloty_1]]&gt;SUM(dane_medale4[[#This Row],[Srebrny]:[Brazowy]])+SUM(dane_medale4[[#This Row],[Srebrny_2]:[Brazowy_3]]),1,0)</f>
        <v>0</v>
      </c>
      <c r="T136">
        <f>SUM(dane_medale4[[#This Row],[laczne_punkty_letnie]:[laczne_punkty_zimowe]])</f>
        <v>1</v>
      </c>
    </row>
    <row r="137" spans="1:20" x14ac:dyDescent="0.25">
      <c r="A137" t="s">
        <v>150</v>
      </c>
      <c r="B137" t="s">
        <v>13</v>
      </c>
      <c r="C137">
        <v>12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f>IF(SUM(dane_medale4[[#This Row],[Zloty_1]:[Brazowy_3]])=0,1,0)</f>
        <v>1</v>
      </c>
      <c r="L137">
        <f>IF(SUM(dane_medale4[[#This Row],[Zloty]:[Brazowy]])&gt;0,1,0)</f>
        <v>1</v>
      </c>
      <c r="M137">
        <f>IF(AND(dane_medale4[[#This Row],[jest dobry w lato]]=1,dane_medale4[[#This Row],[jest slabe w zime]]=1,dane_medale4[[#This Row],[OL_letnie]]&gt;0,dane_medale4[[#This Row],[OL_zimowe]]&gt;0),1,0)</f>
        <v>0</v>
      </c>
      <c r="N137">
        <f>IF(dane_medale4[[#This Row],[aha]]=1,SUM(dane_medale4[[#This Row],[Zloty]:[Brazowy]]),0)</f>
        <v>0</v>
      </c>
      <c r="O137">
        <f>SUM(dane_medale4[[#This Row],[Zloty]:[Brazowy]])</f>
        <v>2</v>
      </c>
      <c r="P137">
        <f>SUM(dane_medale4[[#This Row],[Zloty_1]:[Brazowy_3]])</f>
        <v>0</v>
      </c>
      <c r="Q137">
        <f>IF(dane_medale4[[#This Row],[OL_letnie]]&gt;0,1,0)</f>
        <v>1</v>
      </c>
      <c r="R137">
        <f>IF(dane_medale4[[#This Row],[OL_zimowe]]&gt;0,1,0)</f>
        <v>0</v>
      </c>
      <c r="S137">
        <f>IF(dane_medale4[[#This Row],[Zloty]]+dane_medale4[[#This Row],[Zloty_1]]&gt;SUM(dane_medale4[[#This Row],[Srebrny]:[Brazowy]])+SUM(dane_medale4[[#This Row],[Srebrny_2]:[Brazowy_3]]),1,0)</f>
        <v>0</v>
      </c>
      <c r="T137">
        <f>SUM(dane_medale4[[#This Row],[laczne_punkty_letnie]:[laczne_punkty_zimowe]])</f>
        <v>2</v>
      </c>
    </row>
    <row r="138" spans="1:20" x14ac:dyDescent="0.25">
      <c r="A138" t="s">
        <v>151</v>
      </c>
      <c r="B138" t="s">
        <v>13</v>
      </c>
      <c r="C138">
        <v>12</v>
      </c>
      <c r="D138">
        <v>3</v>
      </c>
      <c r="E138">
        <v>4</v>
      </c>
      <c r="F138">
        <v>1</v>
      </c>
      <c r="G138">
        <v>1</v>
      </c>
      <c r="H138">
        <v>0</v>
      </c>
      <c r="I138">
        <v>0</v>
      </c>
      <c r="J138">
        <v>0</v>
      </c>
      <c r="K138">
        <f>IF(SUM(dane_medale4[[#This Row],[Zloty_1]:[Brazowy_3]])=0,1,0)</f>
        <v>1</v>
      </c>
      <c r="L138">
        <f>IF(SUM(dane_medale4[[#This Row],[Zloty]:[Brazowy]])&gt;0,1,0)</f>
        <v>1</v>
      </c>
      <c r="M138">
        <f>IF(AND(dane_medale4[[#This Row],[jest dobry w lato]]=1,dane_medale4[[#This Row],[jest slabe w zime]]=1,dane_medale4[[#This Row],[OL_letnie]]&gt;0,dane_medale4[[#This Row],[OL_zimowe]]&gt;0),1,0)</f>
        <v>1</v>
      </c>
      <c r="N138">
        <f>IF(dane_medale4[[#This Row],[aha]]=1,SUM(dane_medale4[[#This Row],[Zloty]:[Brazowy]]),0)</f>
        <v>8</v>
      </c>
      <c r="O138">
        <f>SUM(dane_medale4[[#This Row],[Zloty]:[Brazowy]])</f>
        <v>8</v>
      </c>
      <c r="P138">
        <f>SUM(dane_medale4[[#This Row],[Zloty_1]:[Brazowy_3]])</f>
        <v>0</v>
      </c>
      <c r="Q138">
        <f>IF(dane_medale4[[#This Row],[OL_letnie]]&gt;0,1,0)</f>
        <v>1</v>
      </c>
      <c r="R138">
        <f>IF(dane_medale4[[#This Row],[OL_zimowe]]&gt;0,1,0)</f>
        <v>1</v>
      </c>
      <c r="S138">
        <f>IF(dane_medale4[[#This Row],[Zloty]]+dane_medale4[[#This Row],[Zloty_1]]&gt;SUM(dane_medale4[[#This Row],[Srebrny]:[Brazowy]])+SUM(dane_medale4[[#This Row],[Srebrny_2]:[Brazowy_3]]),1,0)</f>
        <v>0</v>
      </c>
      <c r="T138">
        <f>SUM(dane_medale4[[#This Row],[laczne_punkty_letnie]:[laczne_punkty_zimowe]])</f>
        <v>8</v>
      </c>
    </row>
    <row r="139" spans="1:20" x14ac:dyDescent="0.25">
      <c r="A139" t="s">
        <v>153</v>
      </c>
      <c r="B139" t="s">
        <v>22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>IF(SUM(dane_medale4[[#This Row],[Zloty_1]:[Brazowy_3]])=0,1,0)</f>
        <v>0</v>
      </c>
      <c r="L139">
        <f>IF(SUM(dane_medale4[[#This Row],[Zloty]:[Brazowy]])&gt;0,1,0)</f>
        <v>1</v>
      </c>
      <c r="M139">
        <f>IF(AND(dane_medale4[[#This Row],[jest dobry w lato]]=1,dane_medale4[[#This Row],[jest slabe w zime]]=1,dane_medale4[[#This Row],[OL_letnie]]&gt;0,dane_medale4[[#This Row],[OL_zimowe]]&gt;0),1,0)</f>
        <v>0</v>
      </c>
      <c r="N139">
        <f>IF(dane_medale4[[#This Row],[aha]]=1,SUM(dane_medale4[[#This Row],[Zloty]:[Brazowy]]),0)</f>
        <v>0</v>
      </c>
      <c r="O139">
        <f>SUM(dane_medale4[[#This Row],[Zloty]:[Brazowy]])</f>
        <v>1010</v>
      </c>
      <c r="P139">
        <f>SUM(dane_medale4[[#This Row],[Zloty_1]:[Brazowy_3]])</f>
        <v>194</v>
      </c>
      <c r="Q139">
        <f>IF(dane_medale4[[#This Row],[OL_letnie]]&gt;0,1,0)</f>
        <v>1</v>
      </c>
      <c r="R139">
        <f>IF(dane_medale4[[#This Row],[OL_zimowe]]&gt;0,1,0)</f>
        <v>1</v>
      </c>
      <c r="S139">
        <f>IF(dane_medale4[[#This Row],[Zloty]]+dane_medale4[[#This Row],[Zloty_1]]&gt;SUM(dane_medale4[[#This Row],[Srebrny]:[Brazowy]])+SUM(dane_medale4[[#This Row],[Srebrny_2]:[Brazowy_3]]),1,0)</f>
        <v>0</v>
      </c>
      <c r="T139">
        <f>SUM(dane_medale4[[#This Row],[laczne_punkty_letnie]:[laczne_punkty_zimowe]])</f>
        <v>1204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i K N v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C I o 2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K N v V 7 a o i W i d A Q A A h g U A A B M A H A B G b 3 J t d W x h c y 9 T Z W N 0 a W 9 u M S 5 t I K I Y A C i g F A A A A A A A A A A A A A A A A A A A A A A A A A A A A O 1 S w W 4 T M R A 9 E y n / Y L m X j b R d k V C Q o N o D J C A q a C h K u L S L V k 5 2 C F Z t T 2 T P s t 2 N e u k v 9 V S p t y r / x Y Q g G t R E 4 s i h v t g z T z N v 5 v k F m J J G J 0 b r u 3 v Y b r V b 4 b v y U I h C O c g t F M q A S I U B a r c E n + W N v 7 s u l l f I y X 7 4 k Q x w W l p w F L 3 T B p I + O u I g R L L / K v s S w I d s o u 0 E s w G E c 8 J 5 d j Q e 7 q s Q 9 G x V E 7 J j R a V X W a O K l 7 1 s g z G h C 5 K d + G w A R l t N 4 F P 5 R M a i j 6 a 0 L q T d p 7 F 4 6 6 Z Y a D d L u 7 3 n H H 4 u k W B E t Y H 0 / p k M 0 c H X T r w e f U 8 O 1 W x 5 d X d d n W u B Y o 5 F V S 9 v Q 4 O u t h w 1 G q 0 G y X u N 1 Y R r T z x a b v Q e V M F 7 R H 8 W j 8 X Z b + i 1 M a O p M s q H l H y 5 S X T K n R w r i o L q + X 3 L s V c u f E N v 1 4 u M 6 z m E 6 N / G i h c L e c L V V C E L w V 1 B E F z Q Z S w W 8 g O r X j s W 9 A H y 6 W P O P + d W 9 e L I 0 Y u D Z M X 5 C z o 1 S P X D 9 M j D x L s t w B u v G q y 2 A M z R a I v V L o 6 8 u 5 M l 7 + 3 k y Z / 9 D V 1 2 2 i 3 t t u u 7 a d s 9 u W n c q N e R j + 5 9 d O 9 / 7 d 6 f U E s B A i 0 A F A A C A A g A i K N v V / 4 f 9 h + j A A A A 9 g A A A B I A A A A A A A A A A A A A A A A A A A A A A E N v b m Z p Z y 9 Q Y W N r Y W d l L n h t b F B L A Q I t A B Q A A g A I A I i j b 1 c P y u m r p A A A A O k A A A A T A A A A A A A A A A A A A A A A A O 8 A A A B b Q 2 9 u d G V u d F 9 U e X B l c 1 0 u e G 1 s U E s B A i 0 A F A A C A A g A i K N v V 7 a o i W i d A Q A A h g U A A B M A A A A A A A A A A A A A A A A A 4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o A A A A A A A C i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Z V 9 t Z W R h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4 O j M 1 O j M y L j U 3 M j k w M z d a I i A v P j x F b n R y e S B U e X B l P S J G a W x s Q 2 9 s d W 1 u V H l w Z X M i I F Z h b H V l P S J z Q m d Z R E F 3 T U R B d 0 1 E Q X c 9 P S I g L z 4 8 R W 5 0 c n k g V H l w Z T 0 i R m l s b E N v b H V t b k 5 h b W V z I i B W Y W x 1 Z T 0 i c 1 s m c X V v d D t Q Y W 5 z d H d v J n F 1 b 3 Q 7 L C Z x d W 9 0 O 0 t v b n R 5 b m V u d C Z x d W 9 0 O y w m c X V v d D t P T F 9 s Z X R u a W U m c X V v d D s s J n F 1 b 3 Q 7 W m x v d H k m c X V v d D s s J n F 1 b 3 Q 7 U 3 J l Y n J u e S Z x d W 9 0 O y w m c X V v d D t C c m F 6 b 3 d 5 J n F 1 b 3 Q 7 L C Z x d W 9 0 O 0 9 M X 3 p p b W 9 3 Z S Z x d W 9 0 O y w m c X V v d D t a b G 9 0 e V 8 x J n F 1 b 3 Q 7 L C Z x d W 9 0 O 1 N y Z W J y b n l f M i Z x d W 9 0 O y w m c X V v d D t C c m F 6 b 3 d 5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V 9 t Z W R h b G U v Q X V 0 b 1 J l b W 9 2 Z W R D b 2 x 1 b W 5 z M S 5 7 U G F u c 3 R 3 b y w w f S Z x d W 9 0 O y w m c X V v d D t T Z W N 0 a W 9 u M S 9 k Y W 5 l X 2 1 l Z G F s Z S 9 B d X R v U m V t b 3 Z l Z E N v b H V t b n M x L n t L b 2 5 0 e W 5 l b n Q s M X 0 m c X V v d D s s J n F 1 b 3 Q 7 U 2 V j d G l v b j E v Z G F u Z V 9 t Z W R h b G U v Q X V 0 b 1 J l b W 9 2 Z W R D b 2 x 1 b W 5 z M S 5 7 T 0 x f b G V 0 b m l l L D J 9 J n F 1 b 3 Q 7 L C Z x d W 9 0 O 1 N l Y 3 R p b 2 4 x L 2 R h b m V f b W V k Y W x l L 0 F 1 d G 9 S Z W 1 v d m V k Q 2 9 s d W 1 u c z E u e 1 p s b 3 R 5 L D N 9 J n F 1 b 3 Q 7 L C Z x d W 9 0 O 1 N l Y 3 R p b 2 4 x L 2 R h b m V f b W V k Y W x l L 0 F 1 d G 9 S Z W 1 v d m V k Q 2 9 s d W 1 u c z E u e 1 N y Z W J y b n k s N H 0 m c X V v d D s s J n F 1 b 3 Q 7 U 2 V j d G l v b j E v Z G F u Z V 9 t Z W R h b G U v Q X V 0 b 1 J l b W 9 2 Z W R D b 2 x 1 b W 5 z M S 5 7 Q n J h e m 9 3 e S w 1 f S Z x d W 9 0 O y w m c X V v d D t T Z W N 0 a W 9 u M S 9 k Y W 5 l X 2 1 l Z G F s Z S 9 B d X R v U m V t b 3 Z l Z E N v b H V t b n M x L n t P T F 9 6 a W 1 v d 2 U s N n 0 m c X V v d D s s J n F 1 b 3 Q 7 U 2 V j d G l v b j E v Z G F u Z V 9 t Z W R h b G U v Q X V 0 b 1 J l b W 9 2 Z W R D b 2 x 1 b W 5 z M S 5 7 W m x v d H l f M S w 3 f S Z x d W 9 0 O y w m c X V v d D t T Z W N 0 a W 9 u M S 9 k Y W 5 l X 2 1 l Z G F s Z S 9 B d X R v U m V t b 3 Z l Z E N v b H V t b n M x L n t T c m V i c m 5 5 X z I s O H 0 m c X V v d D s s J n F 1 b 3 Q 7 U 2 V j d G l v b j E v Z G F u Z V 9 t Z W R h b G U v Q X V 0 b 1 J l b W 9 2 Z W R D b 2 x 1 b W 5 z M S 5 7 Q n J h e m 9 3 e V 8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W 5 l X 2 1 l Z G F s Z S 9 B d X R v U m V t b 3 Z l Z E N v b H V t b n M x L n t Q Y W 5 z d H d v L D B 9 J n F 1 b 3 Q 7 L C Z x d W 9 0 O 1 N l Y 3 R p b 2 4 x L 2 R h b m V f b W V k Y W x l L 0 F 1 d G 9 S Z W 1 v d m V k Q 2 9 s d W 1 u c z E u e 0 t v b n R 5 b m V u d C w x f S Z x d W 9 0 O y w m c X V v d D t T Z W N 0 a W 9 u M S 9 k Y W 5 l X 2 1 l Z G F s Z S 9 B d X R v U m V t b 3 Z l Z E N v b H V t b n M x L n t P T F 9 s Z X R u a W U s M n 0 m c X V v d D s s J n F 1 b 3 Q 7 U 2 V j d G l v b j E v Z G F u Z V 9 t Z W R h b G U v Q X V 0 b 1 J l b W 9 2 Z W R D b 2 x 1 b W 5 z M S 5 7 W m x v d H k s M 3 0 m c X V v d D s s J n F 1 b 3 Q 7 U 2 V j d G l v b j E v Z G F u Z V 9 t Z W R h b G U v Q X V 0 b 1 J l b W 9 2 Z W R D b 2 x 1 b W 5 z M S 5 7 U 3 J l Y n J u e S w 0 f S Z x d W 9 0 O y w m c X V v d D t T Z W N 0 a W 9 u M S 9 k Y W 5 l X 2 1 l Z G F s Z S 9 B d X R v U m V t b 3 Z l Z E N v b H V t b n M x L n t C c m F 6 b 3 d 5 L D V 9 J n F 1 b 3 Q 7 L C Z x d W 9 0 O 1 N l Y 3 R p b 2 4 x L 2 R h b m V f b W V k Y W x l L 0 F 1 d G 9 S Z W 1 v d m V k Q 2 9 s d W 1 u c z E u e 0 9 M X 3 p p b W 9 3 Z S w 2 f S Z x d W 9 0 O y w m c X V v d D t T Z W N 0 a W 9 u M S 9 k Y W 5 l X 2 1 l Z G F s Z S 9 B d X R v U m V t b 3 Z l Z E N v b H V t b n M x L n t a b G 9 0 e V 8 x L D d 9 J n F 1 b 3 Q 7 L C Z x d W 9 0 O 1 N l Y 3 R p b 2 4 x L 2 R h b m V f b W V k Y W x l L 0 F 1 d G 9 S Z W 1 v d m V k Q 2 9 s d W 1 u c z E u e 1 N y Z W J y b n l f M i w 4 f S Z x d W 9 0 O y w m c X V v d D t T Z W N 0 a W 9 u M S 9 k Y W 5 l X 2 1 l Z G F s Z S 9 B d X R v U m V t b 3 Z l Z E N v b H V t b n M x L n t C c m F 6 b 3 d 5 X z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V f b W V k Y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5 l X 2 1 l Z G F s Z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V Q x O D o z N T o z M i 4 1 N z I 5 M D M 3 W i I g L z 4 8 R W 5 0 c n k g V H l w Z T 0 i R m l s b E N v b H V t b l R 5 c G V z I i B W Y W x 1 Z T 0 i c 0 J n W U R B d 0 1 E Q X d N R E F 3 P T 0 i I C 8 + P E V u d H J 5 I F R 5 c G U 9 I k Z p b G x D b 2 x 1 b W 5 O Y W 1 l c y I g V m F s d W U 9 I n N b J n F 1 b 3 Q 7 U G F u c 3 R 3 b y Z x d W 9 0 O y w m c X V v d D t L b 2 5 0 e W 5 l b n Q m c X V v d D s s J n F 1 b 3 Q 7 T 0 x f b G V 0 b m l l J n F 1 b 3 Q 7 L C Z x d W 9 0 O 1 p s b 3 R 5 J n F 1 b 3 Q 7 L C Z x d W 9 0 O 1 N y Z W J y b n k m c X V v d D s s J n F 1 b 3 Q 7 Q n J h e m 9 3 e S Z x d W 9 0 O y w m c X V v d D t P T F 9 6 a W 1 v d 2 U m c X V v d D s s J n F 1 b 3 Q 7 W m x v d H l f M S Z x d W 9 0 O y w m c X V v d D t T c m V i c m 5 5 X z I m c X V v d D s s J n F 1 b 3 Q 7 Q n J h e m 9 3 e V 8 z J n F 1 b 3 Q 7 X S I g L z 4 8 R W 5 0 c n k g V H l w Z T 0 i R m l s b F N 0 Y X R 1 c y I g V m F s d W U 9 I n N D b 2 1 w b G V 0 Z S I g L z 4 8 R W 5 0 c n k g V H l w Z T 0 i R m l s b E N v d W 5 0 I i B W Y W x 1 Z T 0 i b D E z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V f b W V k Y W x l L 0 F 1 d G 9 S Z W 1 v d m V k Q 2 9 s d W 1 u c z E u e 1 B h b n N 0 d 2 8 s M H 0 m c X V v d D s s J n F 1 b 3 Q 7 U 2 V j d G l v b j E v Z G F u Z V 9 t Z W R h b G U v Q X V 0 b 1 J l b W 9 2 Z W R D b 2 x 1 b W 5 z M S 5 7 S 2 9 u d H l u Z W 5 0 L D F 9 J n F 1 b 3 Q 7 L C Z x d W 9 0 O 1 N l Y 3 R p b 2 4 x L 2 R h b m V f b W V k Y W x l L 0 F 1 d G 9 S Z W 1 v d m V k Q 2 9 s d W 1 u c z E u e 0 9 M X 2 x l d G 5 p Z S w y f S Z x d W 9 0 O y w m c X V v d D t T Z W N 0 a W 9 u M S 9 k Y W 5 l X 2 1 l Z G F s Z S 9 B d X R v U m V t b 3 Z l Z E N v b H V t b n M x L n t a b G 9 0 e S w z f S Z x d W 9 0 O y w m c X V v d D t T Z W N 0 a W 9 u M S 9 k Y W 5 l X 2 1 l Z G F s Z S 9 B d X R v U m V t b 3 Z l Z E N v b H V t b n M x L n t T c m V i c m 5 5 L D R 9 J n F 1 b 3 Q 7 L C Z x d W 9 0 O 1 N l Y 3 R p b 2 4 x L 2 R h b m V f b W V k Y W x l L 0 F 1 d G 9 S Z W 1 v d m V k Q 2 9 s d W 1 u c z E u e 0 J y Y X p v d 3 k s N X 0 m c X V v d D s s J n F 1 b 3 Q 7 U 2 V j d G l v b j E v Z G F u Z V 9 t Z W R h b G U v Q X V 0 b 1 J l b W 9 2 Z W R D b 2 x 1 b W 5 z M S 5 7 T 0 x f e m l t b 3 d l L D Z 9 J n F 1 b 3 Q 7 L C Z x d W 9 0 O 1 N l Y 3 R p b 2 4 x L 2 R h b m V f b W V k Y W x l L 0 F 1 d G 9 S Z W 1 v d m V k Q 2 9 s d W 1 u c z E u e 1 p s b 3 R 5 X z E s N 3 0 m c X V v d D s s J n F 1 b 3 Q 7 U 2 V j d G l v b j E v Z G F u Z V 9 t Z W R h b G U v Q X V 0 b 1 J l b W 9 2 Z W R D b 2 x 1 b W 5 z M S 5 7 U 3 J l Y n J u e V 8 y L D h 9 J n F 1 b 3 Q 7 L C Z x d W 9 0 O 1 N l Y 3 R p b 2 4 x L 2 R h b m V f b W V k Y W x l L 0 F 1 d G 9 S Z W 1 v d m V k Q 2 9 s d W 1 u c z E u e 0 J y Y X p v d 3 l f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u Z V 9 t Z W R h b G U v Q X V 0 b 1 J l b W 9 2 Z W R D b 2 x 1 b W 5 z M S 5 7 U G F u c 3 R 3 b y w w f S Z x d W 9 0 O y w m c X V v d D t T Z W N 0 a W 9 u M S 9 k Y W 5 l X 2 1 l Z G F s Z S 9 B d X R v U m V t b 3 Z l Z E N v b H V t b n M x L n t L b 2 5 0 e W 5 l b n Q s M X 0 m c X V v d D s s J n F 1 b 3 Q 7 U 2 V j d G l v b j E v Z G F u Z V 9 t Z W R h b G U v Q X V 0 b 1 J l b W 9 2 Z W R D b 2 x 1 b W 5 z M S 5 7 T 0 x f b G V 0 b m l l L D J 9 J n F 1 b 3 Q 7 L C Z x d W 9 0 O 1 N l Y 3 R p b 2 4 x L 2 R h b m V f b W V k Y W x l L 0 F 1 d G 9 S Z W 1 v d m V k Q 2 9 s d W 1 u c z E u e 1 p s b 3 R 5 L D N 9 J n F 1 b 3 Q 7 L C Z x d W 9 0 O 1 N l Y 3 R p b 2 4 x L 2 R h b m V f b W V k Y W x l L 0 F 1 d G 9 S Z W 1 v d m V k Q 2 9 s d W 1 u c z E u e 1 N y Z W J y b n k s N H 0 m c X V v d D s s J n F 1 b 3 Q 7 U 2 V j d G l v b j E v Z G F u Z V 9 t Z W R h b G U v Q X V 0 b 1 J l b W 9 2 Z W R D b 2 x 1 b W 5 z M S 5 7 Q n J h e m 9 3 e S w 1 f S Z x d W 9 0 O y w m c X V v d D t T Z W N 0 a W 9 u M S 9 k Y W 5 l X 2 1 l Z G F s Z S 9 B d X R v U m V t b 3 Z l Z E N v b H V t b n M x L n t P T F 9 6 a W 1 v d 2 U s N n 0 m c X V v d D s s J n F 1 b 3 Q 7 U 2 V j d G l v b j E v Z G F u Z V 9 t Z W R h b G U v Q X V 0 b 1 J l b W 9 2 Z W R D b 2 x 1 b W 5 z M S 5 7 W m x v d H l f M S w 3 f S Z x d W 9 0 O y w m c X V v d D t T Z W N 0 a W 9 u M S 9 k Y W 5 l X 2 1 l Z G F s Z S 9 B d X R v U m V t b 3 Z l Z E N v b H V t b n M x L n t T c m V i c m 5 5 X z I s O H 0 m c X V v d D s s J n F 1 b 3 Q 7 U 2 V j d G l v b j E v Z G F u Z V 9 t Z W R h b G U v Q X V 0 b 1 J l b W 9 2 Z W R D b 2 x 1 b W 5 z M S 5 7 Q n J h e m 9 3 e V 8 z L D l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l X 2 1 l Z G F s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k t M Q k E 2 b T 6 b r o / 9 8 7 r m G A A A A A A I A A A A A A B B m A A A A A Q A A I A A A A I 3 E H s F w K w X 0 7 i 5 q S c S U O M 2 t p 1 v 9 d s y g L F 0 O h r f 3 O F E 7 A A A A A A 6 A A A A A A g A A I A A A A A r + S y T / + C 5 L X s 5 N 2 o 7 2 r t b v + L C P s K k U G c M T Q P j q 7 w 4 q U A A A A K l R x Y 2 5 T F 8 p T 3 P w R o C z o 3 t z f o + O p p 8 G u A n 4 d l R p f z t a 2 V 2 0 x e 5 I s 1 8 S J y R b Q V H 4 Z o K 8 j 3 j H G 0 4 P j j B Q g Z t R 3 Q K A B N F n u k U c m H 1 c a j v V L 0 B d Q A A A A B L q n c e z H t 3 2 5 g s 9 d P B 9 C 3 0 i g O b A H D h x L m L R m m x d c U 4 W N 6 F J A X O 0 B q S N b c i q L b n W d N j X L B h c r i C K 5 R e P M J D q l 7 A = < / D a t a M a s h u p > 
</file>

<file path=customXml/itemProps1.xml><?xml version="1.0" encoding="utf-8"?>
<ds:datastoreItem xmlns:ds="http://schemas.openxmlformats.org/officeDocument/2006/customXml" ds:itemID="{3229FDAD-62FB-44C1-B232-9F03AA6243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Arkusz4</vt:lpstr>
      <vt:lpstr>dane_medale</vt:lpstr>
      <vt:lpstr>Arkusz7</vt:lpstr>
      <vt:lpstr>Arkusz6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2023-11-15T20:08:37Z</dcterms:modified>
</cp:coreProperties>
</file>