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bimbo\Desktop\ITN-assigments\Matura\zad89\"/>
    </mc:Choice>
  </mc:AlternateContent>
  <xr:revisionPtr revIDLastSave="0" documentId="13_ncr:1_{7D90C10E-34DF-468E-8634-CCB19983469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unkty_rekrutacyjne" sheetId="2" r:id="rId1"/>
    <sheet name="Arkusz1" sheetId="1" r:id="rId2"/>
  </sheets>
  <definedNames>
    <definedName name="ExternalData_1" localSheetId="0" hidden="1">punkty_rekrutacyjne!$A$1:$M$515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2" i="2" l="1"/>
  <c r="AF3" i="2"/>
  <c r="AF4" i="2"/>
  <c r="AF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7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8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9" i="2"/>
  <c r="AF269" i="2"/>
  <c r="AF10" i="2"/>
  <c r="AF270" i="2"/>
  <c r="AF271" i="2"/>
  <c r="AF272" i="2"/>
  <c r="AF273" i="2"/>
  <c r="AF274" i="2"/>
  <c r="AF275" i="2"/>
  <c r="AF11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12" i="2"/>
  <c r="AF295" i="2"/>
  <c r="AF296" i="2"/>
  <c r="AF297" i="2"/>
  <c r="AF298" i="2"/>
  <c r="AF299" i="2"/>
  <c r="AF300" i="2"/>
  <c r="AF301" i="2"/>
  <c r="AF302" i="2"/>
  <c r="AF303" i="2"/>
  <c r="AF13" i="2"/>
  <c r="AF304" i="2"/>
  <c r="AF305" i="2"/>
  <c r="AF306" i="2"/>
  <c r="AF307" i="2"/>
  <c r="AF308" i="2"/>
  <c r="AF309" i="2"/>
  <c r="AF310" i="2"/>
  <c r="AF311" i="2"/>
  <c r="AF312" i="2"/>
  <c r="AF313" i="2"/>
  <c r="AF314" i="2"/>
  <c r="AF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15" i="2"/>
  <c r="AF341" i="2"/>
  <c r="AF342" i="2"/>
  <c r="AF343" i="2"/>
  <c r="AF344" i="2"/>
  <c r="AF16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17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18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19" i="2"/>
  <c r="AF396" i="2"/>
  <c r="AF20" i="2"/>
  <c r="AF397" i="2"/>
  <c r="AF398" i="2"/>
  <c r="AF399" i="2"/>
  <c r="AF400" i="2"/>
  <c r="AF401" i="2"/>
  <c r="AF402" i="2"/>
  <c r="AF403" i="2"/>
  <c r="AF404" i="2"/>
  <c r="AF405" i="2"/>
  <c r="AF406" i="2"/>
  <c r="AF407" i="2"/>
  <c r="AF408" i="2"/>
  <c r="AF409" i="2"/>
  <c r="AF21" i="2"/>
  <c r="AF410" i="2"/>
  <c r="AF411" i="2"/>
  <c r="AF412" i="2"/>
  <c r="AF413" i="2"/>
  <c r="AF414" i="2"/>
  <c r="AF415" i="2"/>
  <c r="AF416" i="2"/>
  <c r="AF417" i="2"/>
  <c r="AF418" i="2"/>
  <c r="AF419" i="2"/>
  <c r="AF420" i="2"/>
  <c r="AF421" i="2"/>
  <c r="AF422" i="2"/>
  <c r="AF423" i="2"/>
  <c r="AF424" i="2"/>
  <c r="AF425" i="2"/>
  <c r="AF426" i="2"/>
  <c r="AF427" i="2"/>
  <c r="AF428" i="2"/>
  <c r="AF429" i="2"/>
  <c r="AF430" i="2"/>
  <c r="AF431" i="2"/>
  <c r="AF432" i="2"/>
  <c r="AF433" i="2"/>
  <c r="AF434" i="2"/>
  <c r="AF435" i="2"/>
  <c r="AF436" i="2"/>
  <c r="AF437" i="2"/>
  <c r="AF22" i="2"/>
  <c r="AF438" i="2"/>
  <c r="AF439" i="2"/>
  <c r="AF440" i="2"/>
  <c r="AF441" i="2"/>
  <c r="AF442" i="2"/>
  <c r="AF443" i="2"/>
  <c r="AF444" i="2"/>
  <c r="AF445" i="2"/>
  <c r="AF446" i="2"/>
  <c r="AF447" i="2"/>
  <c r="AF448" i="2"/>
  <c r="AF449" i="2"/>
  <c r="AF450" i="2"/>
  <c r="AF451" i="2"/>
  <c r="AF452" i="2"/>
  <c r="AF453" i="2"/>
  <c r="AF454" i="2"/>
  <c r="AF455" i="2"/>
  <c r="AF456" i="2"/>
  <c r="AF457" i="2"/>
  <c r="AF458" i="2"/>
  <c r="AF459" i="2"/>
  <c r="AF460" i="2"/>
  <c r="AF461" i="2"/>
  <c r="AF462" i="2"/>
  <c r="AF463" i="2"/>
  <c r="AF464" i="2"/>
  <c r="AF465" i="2"/>
  <c r="AF466" i="2"/>
  <c r="AF467" i="2"/>
  <c r="AF468" i="2"/>
  <c r="AF469" i="2"/>
  <c r="AF470" i="2"/>
  <c r="AF471" i="2"/>
  <c r="AF472" i="2"/>
  <c r="AF473" i="2"/>
  <c r="AF474" i="2"/>
  <c r="AF475" i="2"/>
  <c r="AF476" i="2"/>
  <c r="AF477" i="2"/>
  <c r="AF478" i="2"/>
  <c r="AF479" i="2"/>
  <c r="AF480" i="2"/>
  <c r="AF481" i="2"/>
  <c r="AF482" i="2"/>
  <c r="AF483" i="2"/>
  <c r="AF484" i="2"/>
  <c r="AF485" i="2"/>
  <c r="AF486" i="2"/>
  <c r="AF487" i="2"/>
  <c r="AF488" i="2"/>
  <c r="AF489" i="2"/>
  <c r="AF490" i="2"/>
  <c r="AF491" i="2"/>
  <c r="AF6" i="2"/>
  <c r="AF492" i="2"/>
  <c r="AF23" i="2"/>
  <c r="AF493" i="2"/>
  <c r="AF494" i="2"/>
  <c r="AF495" i="2"/>
  <c r="AF496" i="2"/>
  <c r="AF497" i="2"/>
  <c r="AF498" i="2"/>
  <c r="AF499" i="2"/>
  <c r="AF500" i="2"/>
  <c r="AF24" i="2"/>
  <c r="AF501" i="2"/>
  <c r="AF25" i="2"/>
  <c r="AF502" i="2"/>
  <c r="AF503" i="2"/>
  <c r="AF504" i="2"/>
  <c r="AF505" i="2"/>
  <c r="AF506" i="2"/>
  <c r="AF507" i="2"/>
  <c r="AF508" i="2"/>
  <c r="AF509" i="2"/>
  <c r="AF510" i="2"/>
  <c r="AF511" i="2"/>
  <c r="AF512" i="2"/>
  <c r="AF513" i="2"/>
  <c r="AF514" i="2"/>
  <c r="AF515" i="2"/>
  <c r="AD2" i="2"/>
  <c r="AD3" i="2"/>
  <c r="AD4" i="2"/>
  <c r="AD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7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8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9" i="2"/>
  <c r="AD269" i="2"/>
  <c r="AD10" i="2"/>
  <c r="AD270" i="2"/>
  <c r="AD271" i="2"/>
  <c r="AD272" i="2"/>
  <c r="AD273" i="2"/>
  <c r="AD274" i="2"/>
  <c r="AD275" i="2"/>
  <c r="AD11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12" i="2"/>
  <c r="AD295" i="2"/>
  <c r="AD296" i="2"/>
  <c r="AD297" i="2"/>
  <c r="AD298" i="2"/>
  <c r="AD299" i="2"/>
  <c r="AD300" i="2"/>
  <c r="AD301" i="2"/>
  <c r="AD302" i="2"/>
  <c r="AD303" i="2"/>
  <c r="AD13" i="2"/>
  <c r="AD304" i="2"/>
  <c r="AD305" i="2"/>
  <c r="AD306" i="2"/>
  <c r="AD307" i="2"/>
  <c r="AD308" i="2"/>
  <c r="AD309" i="2"/>
  <c r="AD310" i="2"/>
  <c r="AD311" i="2"/>
  <c r="AD312" i="2"/>
  <c r="AD313" i="2"/>
  <c r="AD314" i="2"/>
  <c r="AD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15" i="2"/>
  <c r="AD341" i="2"/>
  <c r="AD342" i="2"/>
  <c r="AD343" i="2"/>
  <c r="AD344" i="2"/>
  <c r="AD16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17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18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19" i="2"/>
  <c r="AD396" i="2"/>
  <c r="AD20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21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22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6" i="2"/>
  <c r="AD492" i="2"/>
  <c r="AD23" i="2"/>
  <c r="AD493" i="2"/>
  <c r="AD494" i="2"/>
  <c r="AD495" i="2"/>
  <c r="AD496" i="2"/>
  <c r="AD497" i="2"/>
  <c r="AD498" i="2"/>
  <c r="AD499" i="2"/>
  <c r="AD500" i="2"/>
  <c r="AD24" i="2"/>
  <c r="AD501" i="2"/>
  <c r="AD25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F520" i="2"/>
  <c r="G520" i="2"/>
  <c r="H520" i="2"/>
  <c r="E520" i="2"/>
  <c r="X513" i="2"/>
  <c r="Y513" i="2"/>
  <c r="Z513" i="2"/>
  <c r="AA513" i="2"/>
  <c r="X27" i="2"/>
  <c r="Y27" i="2"/>
  <c r="Z27" i="2"/>
  <c r="AA27" i="2"/>
  <c r="X515" i="2"/>
  <c r="Y515" i="2"/>
  <c r="Z515" i="2"/>
  <c r="AA515" i="2"/>
  <c r="X30" i="2"/>
  <c r="Y30" i="2"/>
  <c r="Z30" i="2"/>
  <c r="AA30" i="2"/>
  <c r="X31" i="2"/>
  <c r="Y31" i="2"/>
  <c r="Z31" i="2"/>
  <c r="AA31" i="2"/>
  <c r="X32" i="2"/>
  <c r="Y32" i="2"/>
  <c r="Z32" i="2"/>
  <c r="AA32" i="2"/>
  <c r="X33" i="2"/>
  <c r="Y33" i="2"/>
  <c r="Z33" i="2"/>
  <c r="AA33" i="2"/>
  <c r="X34" i="2"/>
  <c r="Y34" i="2"/>
  <c r="Z34" i="2"/>
  <c r="AA34" i="2"/>
  <c r="X35" i="2"/>
  <c r="Y35" i="2"/>
  <c r="Z35" i="2"/>
  <c r="AA35" i="2"/>
  <c r="X36" i="2"/>
  <c r="Y36" i="2"/>
  <c r="Z36" i="2"/>
  <c r="AA36" i="2"/>
  <c r="X37" i="2"/>
  <c r="Y37" i="2"/>
  <c r="Z37" i="2"/>
  <c r="AA37" i="2"/>
  <c r="X38" i="2"/>
  <c r="Y38" i="2"/>
  <c r="Z38" i="2"/>
  <c r="AA38" i="2"/>
  <c r="X39" i="2"/>
  <c r="Y39" i="2"/>
  <c r="Z39" i="2"/>
  <c r="AA39" i="2"/>
  <c r="X40" i="2"/>
  <c r="Y40" i="2"/>
  <c r="Z40" i="2"/>
  <c r="AA40" i="2"/>
  <c r="X41" i="2"/>
  <c r="Y41" i="2"/>
  <c r="Z41" i="2"/>
  <c r="AA41" i="2"/>
  <c r="X42" i="2"/>
  <c r="Y42" i="2"/>
  <c r="Z42" i="2"/>
  <c r="AA42" i="2"/>
  <c r="X43" i="2"/>
  <c r="Y43" i="2"/>
  <c r="Z43" i="2"/>
  <c r="AA43" i="2"/>
  <c r="X44" i="2"/>
  <c r="Y44" i="2"/>
  <c r="Z44" i="2"/>
  <c r="AA44" i="2"/>
  <c r="X45" i="2"/>
  <c r="Y45" i="2"/>
  <c r="Z45" i="2"/>
  <c r="AA45" i="2"/>
  <c r="X46" i="2"/>
  <c r="Y46" i="2"/>
  <c r="Z46" i="2"/>
  <c r="AA46" i="2"/>
  <c r="X47" i="2"/>
  <c r="Y47" i="2"/>
  <c r="Z47" i="2"/>
  <c r="AA47" i="2"/>
  <c r="X48" i="2"/>
  <c r="Y48" i="2"/>
  <c r="Z48" i="2"/>
  <c r="AA48" i="2"/>
  <c r="X49" i="2"/>
  <c r="Y49" i="2"/>
  <c r="Z49" i="2"/>
  <c r="AA49" i="2"/>
  <c r="X50" i="2"/>
  <c r="Y50" i="2"/>
  <c r="Z50" i="2"/>
  <c r="AA50" i="2"/>
  <c r="X51" i="2"/>
  <c r="Y51" i="2"/>
  <c r="Z51" i="2"/>
  <c r="AA51" i="2"/>
  <c r="X52" i="2"/>
  <c r="Y52" i="2"/>
  <c r="Z52" i="2"/>
  <c r="AA52" i="2"/>
  <c r="X53" i="2"/>
  <c r="Y53" i="2"/>
  <c r="Z53" i="2"/>
  <c r="AA53" i="2"/>
  <c r="X54" i="2"/>
  <c r="Y54" i="2"/>
  <c r="Z54" i="2"/>
  <c r="AA54" i="2"/>
  <c r="X55" i="2"/>
  <c r="Y55" i="2"/>
  <c r="Z55" i="2"/>
  <c r="AA55" i="2"/>
  <c r="X56" i="2"/>
  <c r="Y56" i="2"/>
  <c r="Z56" i="2"/>
  <c r="AA56" i="2"/>
  <c r="X57" i="2"/>
  <c r="Y57" i="2"/>
  <c r="Z57" i="2"/>
  <c r="AA57" i="2"/>
  <c r="X58" i="2"/>
  <c r="Y58" i="2"/>
  <c r="Z58" i="2"/>
  <c r="AA58" i="2"/>
  <c r="X59" i="2"/>
  <c r="Y59" i="2"/>
  <c r="Z59" i="2"/>
  <c r="AA59" i="2"/>
  <c r="X60" i="2"/>
  <c r="Y60" i="2"/>
  <c r="Z60" i="2"/>
  <c r="AA60" i="2"/>
  <c r="X61" i="2"/>
  <c r="Y61" i="2"/>
  <c r="Z61" i="2"/>
  <c r="AA61" i="2"/>
  <c r="X62" i="2"/>
  <c r="Y62" i="2"/>
  <c r="Z62" i="2"/>
  <c r="AA62" i="2"/>
  <c r="X63" i="2"/>
  <c r="Y63" i="2"/>
  <c r="Z63" i="2"/>
  <c r="AA63" i="2"/>
  <c r="X64" i="2"/>
  <c r="Y64" i="2"/>
  <c r="Z64" i="2"/>
  <c r="AA64" i="2"/>
  <c r="X65" i="2"/>
  <c r="Y65" i="2"/>
  <c r="Z65" i="2"/>
  <c r="AA65" i="2"/>
  <c r="X66" i="2"/>
  <c r="Y66" i="2"/>
  <c r="Z66" i="2"/>
  <c r="AA66" i="2"/>
  <c r="X67" i="2"/>
  <c r="Y67" i="2"/>
  <c r="Z67" i="2"/>
  <c r="AA67" i="2"/>
  <c r="X68" i="2"/>
  <c r="Y68" i="2"/>
  <c r="Z68" i="2"/>
  <c r="AA68" i="2"/>
  <c r="X69" i="2"/>
  <c r="Y69" i="2"/>
  <c r="Z69" i="2"/>
  <c r="AA69" i="2"/>
  <c r="X70" i="2"/>
  <c r="Y70" i="2"/>
  <c r="Z70" i="2"/>
  <c r="AA70" i="2"/>
  <c r="X71" i="2"/>
  <c r="Y71" i="2"/>
  <c r="Z71" i="2"/>
  <c r="AA71" i="2"/>
  <c r="X72" i="2"/>
  <c r="Y72" i="2"/>
  <c r="Z72" i="2"/>
  <c r="AA72" i="2"/>
  <c r="X73" i="2"/>
  <c r="Y73" i="2"/>
  <c r="Z73" i="2"/>
  <c r="AA73" i="2"/>
  <c r="X74" i="2"/>
  <c r="Y74" i="2"/>
  <c r="Z74" i="2"/>
  <c r="AA74" i="2"/>
  <c r="X75" i="2"/>
  <c r="Y75" i="2"/>
  <c r="Z75" i="2"/>
  <c r="AA75" i="2"/>
  <c r="X76" i="2"/>
  <c r="Y76" i="2"/>
  <c r="Z76" i="2"/>
  <c r="AA76" i="2"/>
  <c r="X77" i="2"/>
  <c r="Y77" i="2"/>
  <c r="Z77" i="2"/>
  <c r="AA77" i="2"/>
  <c r="X78" i="2"/>
  <c r="Y78" i="2"/>
  <c r="Z78" i="2"/>
  <c r="AA78" i="2"/>
  <c r="X79" i="2"/>
  <c r="Y79" i="2"/>
  <c r="Z79" i="2"/>
  <c r="AA79" i="2"/>
  <c r="X80" i="2"/>
  <c r="Y80" i="2"/>
  <c r="Z80" i="2"/>
  <c r="AA80" i="2"/>
  <c r="X81" i="2"/>
  <c r="Y81" i="2"/>
  <c r="Z81" i="2"/>
  <c r="AA81" i="2"/>
  <c r="X82" i="2"/>
  <c r="Y82" i="2"/>
  <c r="Z82" i="2"/>
  <c r="AA82" i="2"/>
  <c r="X83" i="2"/>
  <c r="Y83" i="2"/>
  <c r="Z83" i="2"/>
  <c r="AA83" i="2"/>
  <c r="X84" i="2"/>
  <c r="Y84" i="2"/>
  <c r="Z84" i="2"/>
  <c r="AA84" i="2"/>
  <c r="X85" i="2"/>
  <c r="Y85" i="2"/>
  <c r="Z85" i="2"/>
  <c r="AA85" i="2"/>
  <c r="X86" i="2"/>
  <c r="Y86" i="2"/>
  <c r="Z86" i="2"/>
  <c r="AA86" i="2"/>
  <c r="X87" i="2"/>
  <c r="Y87" i="2"/>
  <c r="Z87" i="2"/>
  <c r="AA87" i="2"/>
  <c r="X88" i="2"/>
  <c r="Y88" i="2"/>
  <c r="Z88" i="2"/>
  <c r="AA88" i="2"/>
  <c r="X89" i="2"/>
  <c r="Y89" i="2"/>
  <c r="Z89" i="2"/>
  <c r="AA89" i="2"/>
  <c r="X90" i="2"/>
  <c r="Y90" i="2"/>
  <c r="Z90" i="2"/>
  <c r="AA90" i="2"/>
  <c r="X91" i="2"/>
  <c r="Y91" i="2"/>
  <c r="Z91" i="2"/>
  <c r="AA91" i="2"/>
  <c r="X92" i="2"/>
  <c r="Y92" i="2"/>
  <c r="Z92" i="2"/>
  <c r="AA92" i="2"/>
  <c r="X93" i="2"/>
  <c r="Y93" i="2"/>
  <c r="Z93" i="2"/>
  <c r="AA93" i="2"/>
  <c r="X94" i="2"/>
  <c r="Y94" i="2"/>
  <c r="Z94" i="2"/>
  <c r="AA94" i="2"/>
  <c r="X95" i="2"/>
  <c r="Y95" i="2"/>
  <c r="Z95" i="2"/>
  <c r="AA95" i="2"/>
  <c r="X96" i="2"/>
  <c r="Y96" i="2"/>
  <c r="Z96" i="2"/>
  <c r="AA96" i="2"/>
  <c r="X97" i="2"/>
  <c r="Y97" i="2"/>
  <c r="Z97" i="2"/>
  <c r="AA97" i="2"/>
  <c r="X98" i="2"/>
  <c r="Y98" i="2"/>
  <c r="Z98" i="2"/>
  <c r="AA98" i="2"/>
  <c r="X99" i="2"/>
  <c r="Y99" i="2"/>
  <c r="Z99" i="2"/>
  <c r="AA99" i="2"/>
  <c r="X100" i="2"/>
  <c r="Y100" i="2"/>
  <c r="Z100" i="2"/>
  <c r="AA100" i="2"/>
  <c r="X101" i="2"/>
  <c r="Y101" i="2"/>
  <c r="Z101" i="2"/>
  <c r="AA101" i="2"/>
  <c r="X102" i="2"/>
  <c r="Y102" i="2"/>
  <c r="Z102" i="2"/>
  <c r="AA102" i="2"/>
  <c r="X103" i="2"/>
  <c r="Y103" i="2"/>
  <c r="Z103" i="2"/>
  <c r="AA103" i="2"/>
  <c r="X104" i="2"/>
  <c r="Y104" i="2"/>
  <c r="Z104" i="2"/>
  <c r="AA104" i="2"/>
  <c r="X105" i="2"/>
  <c r="Y105" i="2"/>
  <c r="Z105" i="2"/>
  <c r="AA105" i="2"/>
  <c r="X106" i="2"/>
  <c r="Y106" i="2"/>
  <c r="Z106" i="2"/>
  <c r="AA106" i="2"/>
  <c r="X107" i="2"/>
  <c r="Y107" i="2"/>
  <c r="Z107" i="2"/>
  <c r="AA107" i="2"/>
  <c r="X108" i="2"/>
  <c r="Y108" i="2"/>
  <c r="Z108" i="2"/>
  <c r="AA108" i="2"/>
  <c r="X109" i="2"/>
  <c r="Y109" i="2"/>
  <c r="Z109" i="2"/>
  <c r="AA109" i="2"/>
  <c r="X110" i="2"/>
  <c r="Y110" i="2"/>
  <c r="Z110" i="2"/>
  <c r="AA110" i="2"/>
  <c r="X111" i="2"/>
  <c r="Y111" i="2"/>
  <c r="Z111" i="2"/>
  <c r="AA111" i="2"/>
  <c r="X112" i="2"/>
  <c r="Y112" i="2"/>
  <c r="Z112" i="2"/>
  <c r="AA112" i="2"/>
  <c r="X113" i="2"/>
  <c r="Y113" i="2"/>
  <c r="Z113" i="2"/>
  <c r="AA113" i="2"/>
  <c r="X114" i="2"/>
  <c r="Y114" i="2"/>
  <c r="Z114" i="2"/>
  <c r="AA114" i="2"/>
  <c r="X115" i="2"/>
  <c r="Y115" i="2"/>
  <c r="Z115" i="2"/>
  <c r="AA115" i="2"/>
  <c r="X116" i="2"/>
  <c r="Y116" i="2"/>
  <c r="Z116" i="2"/>
  <c r="AA116" i="2"/>
  <c r="X117" i="2"/>
  <c r="Y117" i="2"/>
  <c r="Z117" i="2"/>
  <c r="AA117" i="2"/>
  <c r="X118" i="2"/>
  <c r="Y118" i="2"/>
  <c r="Z118" i="2"/>
  <c r="AA118" i="2"/>
  <c r="X119" i="2"/>
  <c r="Y119" i="2"/>
  <c r="Z119" i="2"/>
  <c r="AA119" i="2"/>
  <c r="X120" i="2"/>
  <c r="Y120" i="2"/>
  <c r="Z120" i="2"/>
  <c r="AA120" i="2"/>
  <c r="X121" i="2"/>
  <c r="Y121" i="2"/>
  <c r="Z121" i="2"/>
  <c r="AA121" i="2"/>
  <c r="X122" i="2"/>
  <c r="Y122" i="2"/>
  <c r="Z122" i="2"/>
  <c r="AA122" i="2"/>
  <c r="X123" i="2"/>
  <c r="Y123" i="2"/>
  <c r="Z123" i="2"/>
  <c r="AA123" i="2"/>
  <c r="X124" i="2"/>
  <c r="Y124" i="2"/>
  <c r="Z124" i="2"/>
  <c r="AA124" i="2"/>
  <c r="X125" i="2"/>
  <c r="Y125" i="2"/>
  <c r="Z125" i="2"/>
  <c r="AA125" i="2"/>
  <c r="X126" i="2"/>
  <c r="Y126" i="2"/>
  <c r="Z126" i="2"/>
  <c r="AA126" i="2"/>
  <c r="X127" i="2"/>
  <c r="Y127" i="2"/>
  <c r="Z127" i="2"/>
  <c r="AA127" i="2"/>
  <c r="X128" i="2"/>
  <c r="Y128" i="2"/>
  <c r="Z128" i="2"/>
  <c r="AA128" i="2"/>
  <c r="X129" i="2"/>
  <c r="Y129" i="2"/>
  <c r="Z129" i="2"/>
  <c r="AA129" i="2"/>
  <c r="X130" i="2"/>
  <c r="Y130" i="2"/>
  <c r="Z130" i="2"/>
  <c r="AA130" i="2"/>
  <c r="X131" i="2"/>
  <c r="Y131" i="2"/>
  <c r="Z131" i="2"/>
  <c r="AA131" i="2"/>
  <c r="X132" i="2"/>
  <c r="Y132" i="2"/>
  <c r="Z132" i="2"/>
  <c r="AA132" i="2"/>
  <c r="X133" i="2"/>
  <c r="Y133" i="2"/>
  <c r="Z133" i="2"/>
  <c r="AA133" i="2"/>
  <c r="X134" i="2"/>
  <c r="Y134" i="2"/>
  <c r="Z134" i="2"/>
  <c r="AA134" i="2"/>
  <c r="X135" i="2"/>
  <c r="Y135" i="2"/>
  <c r="Z135" i="2"/>
  <c r="AA135" i="2"/>
  <c r="X136" i="2"/>
  <c r="Y136" i="2"/>
  <c r="Z136" i="2"/>
  <c r="AA136" i="2"/>
  <c r="X137" i="2"/>
  <c r="Y137" i="2"/>
  <c r="Z137" i="2"/>
  <c r="AA137" i="2"/>
  <c r="X138" i="2"/>
  <c r="Y138" i="2"/>
  <c r="Z138" i="2"/>
  <c r="AA138" i="2"/>
  <c r="X139" i="2"/>
  <c r="Y139" i="2"/>
  <c r="Z139" i="2"/>
  <c r="AA139" i="2"/>
  <c r="X140" i="2"/>
  <c r="Y140" i="2"/>
  <c r="Z140" i="2"/>
  <c r="AA140" i="2"/>
  <c r="X141" i="2"/>
  <c r="Y141" i="2"/>
  <c r="Z141" i="2"/>
  <c r="AA141" i="2"/>
  <c r="X142" i="2"/>
  <c r="Y142" i="2"/>
  <c r="Z142" i="2"/>
  <c r="AA142" i="2"/>
  <c r="X143" i="2"/>
  <c r="Y143" i="2"/>
  <c r="Z143" i="2"/>
  <c r="AA143" i="2"/>
  <c r="X144" i="2"/>
  <c r="Y144" i="2"/>
  <c r="Z144" i="2"/>
  <c r="AA144" i="2"/>
  <c r="X145" i="2"/>
  <c r="Y145" i="2"/>
  <c r="Z145" i="2"/>
  <c r="AA145" i="2"/>
  <c r="X146" i="2"/>
  <c r="Y146" i="2"/>
  <c r="Z146" i="2"/>
  <c r="AA146" i="2"/>
  <c r="X147" i="2"/>
  <c r="Y147" i="2"/>
  <c r="Z147" i="2"/>
  <c r="AA147" i="2"/>
  <c r="X148" i="2"/>
  <c r="Y148" i="2"/>
  <c r="Z148" i="2"/>
  <c r="AA148" i="2"/>
  <c r="X149" i="2"/>
  <c r="Y149" i="2"/>
  <c r="Z149" i="2"/>
  <c r="AA149" i="2"/>
  <c r="X150" i="2"/>
  <c r="Y150" i="2"/>
  <c r="Z150" i="2"/>
  <c r="AA150" i="2"/>
  <c r="X151" i="2"/>
  <c r="Y151" i="2"/>
  <c r="Z151" i="2"/>
  <c r="AA151" i="2"/>
  <c r="X152" i="2"/>
  <c r="Y152" i="2"/>
  <c r="Z152" i="2"/>
  <c r="AA152" i="2"/>
  <c r="X153" i="2"/>
  <c r="Y153" i="2"/>
  <c r="Z153" i="2"/>
  <c r="AA153" i="2"/>
  <c r="X154" i="2"/>
  <c r="Y154" i="2"/>
  <c r="Z154" i="2"/>
  <c r="AA154" i="2"/>
  <c r="X155" i="2"/>
  <c r="Y155" i="2"/>
  <c r="Z155" i="2"/>
  <c r="AA155" i="2"/>
  <c r="X156" i="2"/>
  <c r="Y156" i="2"/>
  <c r="Z156" i="2"/>
  <c r="AA156" i="2"/>
  <c r="X157" i="2"/>
  <c r="Y157" i="2"/>
  <c r="Z157" i="2"/>
  <c r="AA157" i="2"/>
  <c r="X158" i="2"/>
  <c r="Y158" i="2"/>
  <c r="Z158" i="2"/>
  <c r="AA158" i="2"/>
  <c r="X159" i="2"/>
  <c r="Y159" i="2"/>
  <c r="Z159" i="2"/>
  <c r="AA159" i="2"/>
  <c r="X160" i="2"/>
  <c r="Y160" i="2"/>
  <c r="Z160" i="2"/>
  <c r="AA160" i="2"/>
  <c r="X161" i="2"/>
  <c r="Y161" i="2"/>
  <c r="Z161" i="2"/>
  <c r="AA161" i="2"/>
  <c r="X162" i="2"/>
  <c r="Y162" i="2"/>
  <c r="Z162" i="2"/>
  <c r="AA162" i="2"/>
  <c r="X163" i="2"/>
  <c r="Y163" i="2"/>
  <c r="Z163" i="2"/>
  <c r="AA163" i="2"/>
  <c r="X164" i="2"/>
  <c r="Y164" i="2"/>
  <c r="Z164" i="2"/>
  <c r="AA164" i="2"/>
  <c r="X165" i="2"/>
  <c r="Y165" i="2"/>
  <c r="Z165" i="2"/>
  <c r="AA165" i="2"/>
  <c r="X166" i="2"/>
  <c r="Y166" i="2"/>
  <c r="Z166" i="2"/>
  <c r="AA166" i="2"/>
  <c r="X167" i="2"/>
  <c r="Y167" i="2"/>
  <c r="Z167" i="2"/>
  <c r="AA167" i="2"/>
  <c r="X168" i="2"/>
  <c r="Y168" i="2"/>
  <c r="Z168" i="2"/>
  <c r="AA168" i="2"/>
  <c r="X169" i="2"/>
  <c r="Y169" i="2"/>
  <c r="Z169" i="2"/>
  <c r="AA169" i="2"/>
  <c r="X170" i="2"/>
  <c r="Y170" i="2"/>
  <c r="Z170" i="2"/>
  <c r="AA170" i="2"/>
  <c r="X171" i="2"/>
  <c r="Y171" i="2"/>
  <c r="Z171" i="2"/>
  <c r="AA171" i="2"/>
  <c r="X172" i="2"/>
  <c r="Y172" i="2"/>
  <c r="Z172" i="2"/>
  <c r="AA172" i="2"/>
  <c r="X173" i="2"/>
  <c r="Y173" i="2"/>
  <c r="Z173" i="2"/>
  <c r="AA173" i="2"/>
  <c r="X174" i="2"/>
  <c r="Y174" i="2"/>
  <c r="Z174" i="2"/>
  <c r="AA174" i="2"/>
  <c r="X175" i="2"/>
  <c r="Y175" i="2"/>
  <c r="Z175" i="2"/>
  <c r="AA175" i="2"/>
  <c r="X176" i="2"/>
  <c r="Y176" i="2"/>
  <c r="Z176" i="2"/>
  <c r="AA176" i="2"/>
  <c r="X177" i="2"/>
  <c r="Y177" i="2"/>
  <c r="Z177" i="2"/>
  <c r="AA177" i="2"/>
  <c r="X178" i="2"/>
  <c r="Y178" i="2"/>
  <c r="Z178" i="2"/>
  <c r="AA178" i="2"/>
  <c r="X179" i="2"/>
  <c r="Y179" i="2"/>
  <c r="Z179" i="2"/>
  <c r="AA179" i="2"/>
  <c r="X180" i="2"/>
  <c r="Y180" i="2"/>
  <c r="Z180" i="2"/>
  <c r="AA180" i="2"/>
  <c r="X181" i="2"/>
  <c r="Y181" i="2"/>
  <c r="Z181" i="2"/>
  <c r="AA181" i="2"/>
  <c r="X182" i="2"/>
  <c r="Y182" i="2"/>
  <c r="Z182" i="2"/>
  <c r="AA182" i="2"/>
  <c r="X183" i="2"/>
  <c r="Y183" i="2"/>
  <c r="Z183" i="2"/>
  <c r="AA183" i="2"/>
  <c r="X184" i="2"/>
  <c r="Y184" i="2"/>
  <c r="Z184" i="2"/>
  <c r="AA184" i="2"/>
  <c r="X185" i="2"/>
  <c r="Y185" i="2"/>
  <c r="Z185" i="2"/>
  <c r="AA185" i="2"/>
  <c r="X186" i="2"/>
  <c r="Y186" i="2"/>
  <c r="Z186" i="2"/>
  <c r="AA186" i="2"/>
  <c r="X187" i="2"/>
  <c r="Y187" i="2"/>
  <c r="Z187" i="2"/>
  <c r="AA187" i="2"/>
  <c r="X188" i="2"/>
  <c r="Y188" i="2"/>
  <c r="Z188" i="2"/>
  <c r="AA188" i="2"/>
  <c r="X189" i="2"/>
  <c r="Y189" i="2"/>
  <c r="Z189" i="2"/>
  <c r="AA189" i="2"/>
  <c r="X190" i="2"/>
  <c r="Y190" i="2"/>
  <c r="Z190" i="2"/>
  <c r="AA190" i="2"/>
  <c r="X191" i="2"/>
  <c r="Y191" i="2"/>
  <c r="Z191" i="2"/>
  <c r="AA191" i="2"/>
  <c r="X192" i="2"/>
  <c r="Y192" i="2"/>
  <c r="Z192" i="2"/>
  <c r="AA192" i="2"/>
  <c r="X193" i="2"/>
  <c r="Y193" i="2"/>
  <c r="Z193" i="2"/>
  <c r="AA193" i="2"/>
  <c r="X194" i="2"/>
  <c r="Y194" i="2"/>
  <c r="Z194" i="2"/>
  <c r="AA194" i="2"/>
  <c r="X195" i="2"/>
  <c r="Y195" i="2"/>
  <c r="Z195" i="2"/>
  <c r="AA195" i="2"/>
  <c r="X196" i="2"/>
  <c r="Y196" i="2"/>
  <c r="Z196" i="2"/>
  <c r="AA196" i="2"/>
  <c r="X197" i="2"/>
  <c r="Y197" i="2"/>
  <c r="Z197" i="2"/>
  <c r="AA197" i="2"/>
  <c r="X198" i="2"/>
  <c r="Y198" i="2"/>
  <c r="Z198" i="2"/>
  <c r="AA198" i="2"/>
  <c r="X199" i="2"/>
  <c r="Y199" i="2"/>
  <c r="Z199" i="2"/>
  <c r="AA199" i="2"/>
  <c r="X200" i="2"/>
  <c r="Y200" i="2"/>
  <c r="Z200" i="2"/>
  <c r="AA200" i="2"/>
  <c r="X201" i="2"/>
  <c r="Y201" i="2"/>
  <c r="Z201" i="2"/>
  <c r="AA201" i="2"/>
  <c r="X202" i="2"/>
  <c r="Y202" i="2"/>
  <c r="Z202" i="2"/>
  <c r="AA202" i="2"/>
  <c r="X203" i="2"/>
  <c r="Y203" i="2"/>
  <c r="Z203" i="2"/>
  <c r="AA203" i="2"/>
  <c r="X204" i="2"/>
  <c r="Y204" i="2"/>
  <c r="Z204" i="2"/>
  <c r="AA204" i="2"/>
  <c r="X205" i="2"/>
  <c r="Y205" i="2"/>
  <c r="Z205" i="2"/>
  <c r="AA205" i="2"/>
  <c r="X206" i="2"/>
  <c r="Y206" i="2"/>
  <c r="Z206" i="2"/>
  <c r="AA206" i="2"/>
  <c r="X207" i="2"/>
  <c r="Y207" i="2"/>
  <c r="Z207" i="2"/>
  <c r="AA207" i="2"/>
  <c r="X208" i="2"/>
  <c r="Y208" i="2"/>
  <c r="Z208" i="2"/>
  <c r="AA208" i="2"/>
  <c r="X209" i="2"/>
  <c r="Y209" i="2"/>
  <c r="Z209" i="2"/>
  <c r="AA209" i="2"/>
  <c r="X210" i="2"/>
  <c r="Y210" i="2"/>
  <c r="Z210" i="2"/>
  <c r="AA210" i="2"/>
  <c r="X211" i="2"/>
  <c r="Y211" i="2"/>
  <c r="Z211" i="2"/>
  <c r="AA211" i="2"/>
  <c r="X212" i="2"/>
  <c r="Y212" i="2"/>
  <c r="Z212" i="2"/>
  <c r="AA212" i="2"/>
  <c r="X213" i="2"/>
  <c r="Y213" i="2"/>
  <c r="Z213" i="2"/>
  <c r="AA213" i="2"/>
  <c r="X214" i="2"/>
  <c r="Y214" i="2"/>
  <c r="Z214" i="2"/>
  <c r="AA214" i="2"/>
  <c r="X215" i="2"/>
  <c r="Y215" i="2"/>
  <c r="Z215" i="2"/>
  <c r="AA215" i="2"/>
  <c r="X216" i="2"/>
  <c r="Y216" i="2"/>
  <c r="Z216" i="2"/>
  <c r="AA216" i="2"/>
  <c r="X7" i="2"/>
  <c r="Y7" i="2"/>
  <c r="Z7" i="2"/>
  <c r="AA7" i="2"/>
  <c r="X217" i="2"/>
  <c r="Y217" i="2"/>
  <c r="Z217" i="2"/>
  <c r="AA217" i="2"/>
  <c r="X218" i="2"/>
  <c r="Y218" i="2"/>
  <c r="Z218" i="2"/>
  <c r="AA218" i="2"/>
  <c r="X219" i="2"/>
  <c r="Y219" i="2"/>
  <c r="Z219" i="2"/>
  <c r="AA219" i="2"/>
  <c r="X220" i="2"/>
  <c r="Y220" i="2"/>
  <c r="Z220" i="2"/>
  <c r="AA220" i="2"/>
  <c r="X221" i="2"/>
  <c r="Y221" i="2"/>
  <c r="Z221" i="2"/>
  <c r="AA221" i="2"/>
  <c r="X222" i="2"/>
  <c r="Y222" i="2"/>
  <c r="Z222" i="2"/>
  <c r="AA222" i="2"/>
  <c r="X223" i="2"/>
  <c r="Y223" i="2"/>
  <c r="Z223" i="2"/>
  <c r="AA223" i="2"/>
  <c r="X224" i="2"/>
  <c r="Y224" i="2"/>
  <c r="Z224" i="2"/>
  <c r="AA224" i="2"/>
  <c r="X225" i="2"/>
  <c r="Y225" i="2"/>
  <c r="Z225" i="2"/>
  <c r="AA225" i="2"/>
  <c r="X226" i="2"/>
  <c r="Y226" i="2"/>
  <c r="Z226" i="2"/>
  <c r="AA226" i="2"/>
  <c r="X227" i="2"/>
  <c r="Y227" i="2"/>
  <c r="Z227" i="2"/>
  <c r="AA227" i="2"/>
  <c r="X228" i="2"/>
  <c r="Y228" i="2"/>
  <c r="Z228" i="2"/>
  <c r="AA228" i="2"/>
  <c r="X229" i="2"/>
  <c r="Y229" i="2"/>
  <c r="Z229" i="2"/>
  <c r="AA229" i="2"/>
  <c r="X230" i="2"/>
  <c r="Y230" i="2"/>
  <c r="Z230" i="2"/>
  <c r="AA230" i="2"/>
  <c r="X231" i="2"/>
  <c r="Y231" i="2"/>
  <c r="Z231" i="2"/>
  <c r="AA231" i="2"/>
  <c r="X232" i="2"/>
  <c r="Y232" i="2"/>
  <c r="Z232" i="2"/>
  <c r="AA232" i="2"/>
  <c r="X233" i="2"/>
  <c r="Y233" i="2"/>
  <c r="Z233" i="2"/>
  <c r="AA233" i="2"/>
  <c r="X234" i="2"/>
  <c r="Y234" i="2"/>
  <c r="Z234" i="2"/>
  <c r="AA234" i="2"/>
  <c r="X235" i="2"/>
  <c r="Y235" i="2"/>
  <c r="Z235" i="2"/>
  <c r="AA235" i="2"/>
  <c r="X236" i="2"/>
  <c r="Y236" i="2"/>
  <c r="Z236" i="2"/>
  <c r="AA236" i="2"/>
  <c r="X237" i="2"/>
  <c r="Y237" i="2"/>
  <c r="Z237" i="2"/>
  <c r="AA237" i="2"/>
  <c r="X238" i="2"/>
  <c r="Y238" i="2"/>
  <c r="Z238" i="2"/>
  <c r="AA238" i="2"/>
  <c r="X239" i="2"/>
  <c r="Y239" i="2"/>
  <c r="Z239" i="2"/>
  <c r="AA239" i="2"/>
  <c r="X240" i="2"/>
  <c r="Y240" i="2"/>
  <c r="Z240" i="2"/>
  <c r="AA240" i="2"/>
  <c r="X241" i="2"/>
  <c r="Y241" i="2"/>
  <c r="Z241" i="2"/>
  <c r="AA241" i="2"/>
  <c r="X242" i="2"/>
  <c r="Y242" i="2"/>
  <c r="Z242" i="2"/>
  <c r="AA242" i="2"/>
  <c r="X243" i="2"/>
  <c r="Y243" i="2"/>
  <c r="Z243" i="2"/>
  <c r="AA243" i="2"/>
  <c r="X244" i="2"/>
  <c r="Y244" i="2"/>
  <c r="Z244" i="2"/>
  <c r="AA244" i="2"/>
  <c r="X245" i="2"/>
  <c r="Y245" i="2"/>
  <c r="Z245" i="2"/>
  <c r="AA245" i="2"/>
  <c r="X246" i="2"/>
  <c r="Y246" i="2"/>
  <c r="Z246" i="2"/>
  <c r="AA246" i="2"/>
  <c r="X247" i="2"/>
  <c r="Y247" i="2"/>
  <c r="Z247" i="2"/>
  <c r="AA247" i="2"/>
  <c r="X248" i="2"/>
  <c r="Y248" i="2"/>
  <c r="Z248" i="2"/>
  <c r="AA248" i="2"/>
  <c r="X249" i="2"/>
  <c r="Y249" i="2"/>
  <c r="Z249" i="2"/>
  <c r="AA249" i="2"/>
  <c r="X8" i="2"/>
  <c r="Y8" i="2"/>
  <c r="Z8" i="2"/>
  <c r="AA8" i="2"/>
  <c r="X250" i="2"/>
  <c r="Y250" i="2"/>
  <c r="Z250" i="2"/>
  <c r="AA250" i="2"/>
  <c r="X251" i="2"/>
  <c r="Y251" i="2"/>
  <c r="Z251" i="2"/>
  <c r="AA251" i="2"/>
  <c r="X252" i="2"/>
  <c r="Y252" i="2"/>
  <c r="Z252" i="2"/>
  <c r="AA252" i="2"/>
  <c r="X253" i="2"/>
  <c r="Y253" i="2"/>
  <c r="Z253" i="2"/>
  <c r="AA253" i="2"/>
  <c r="X254" i="2"/>
  <c r="Y254" i="2"/>
  <c r="Z254" i="2"/>
  <c r="AA254" i="2"/>
  <c r="X255" i="2"/>
  <c r="Y255" i="2"/>
  <c r="Z255" i="2"/>
  <c r="AA255" i="2"/>
  <c r="X256" i="2"/>
  <c r="Y256" i="2"/>
  <c r="Z256" i="2"/>
  <c r="AA256" i="2"/>
  <c r="X257" i="2"/>
  <c r="Y257" i="2"/>
  <c r="Z257" i="2"/>
  <c r="AA257" i="2"/>
  <c r="X258" i="2"/>
  <c r="Y258" i="2"/>
  <c r="Z258" i="2"/>
  <c r="AA258" i="2"/>
  <c r="X259" i="2"/>
  <c r="Y259" i="2"/>
  <c r="Z259" i="2"/>
  <c r="AA259" i="2"/>
  <c r="X260" i="2"/>
  <c r="Y260" i="2"/>
  <c r="Z260" i="2"/>
  <c r="AA260" i="2"/>
  <c r="X261" i="2"/>
  <c r="Y261" i="2"/>
  <c r="Z261" i="2"/>
  <c r="AA261" i="2"/>
  <c r="X262" i="2"/>
  <c r="Y262" i="2"/>
  <c r="Z262" i="2"/>
  <c r="AA262" i="2"/>
  <c r="X263" i="2"/>
  <c r="Y263" i="2"/>
  <c r="Z263" i="2"/>
  <c r="AA263" i="2"/>
  <c r="X264" i="2"/>
  <c r="Y264" i="2"/>
  <c r="Z264" i="2"/>
  <c r="AA264" i="2"/>
  <c r="X265" i="2"/>
  <c r="Y265" i="2"/>
  <c r="Z265" i="2"/>
  <c r="AA265" i="2"/>
  <c r="X266" i="2"/>
  <c r="Y266" i="2"/>
  <c r="Z266" i="2"/>
  <c r="AA266" i="2"/>
  <c r="X267" i="2"/>
  <c r="Y267" i="2"/>
  <c r="Z267" i="2"/>
  <c r="AA267" i="2"/>
  <c r="X268" i="2"/>
  <c r="Y268" i="2"/>
  <c r="Z268" i="2"/>
  <c r="AA268" i="2"/>
  <c r="X9" i="2"/>
  <c r="Y9" i="2"/>
  <c r="Z9" i="2"/>
  <c r="AA9" i="2"/>
  <c r="X269" i="2"/>
  <c r="Y269" i="2"/>
  <c r="Z269" i="2"/>
  <c r="AA269" i="2"/>
  <c r="X10" i="2"/>
  <c r="Y10" i="2"/>
  <c r="Z10" i="2"/>
  <c r="AA10" i="2"/>
  <c r="X270" i="2"/>
  <c r="Y270" i="2"/>
  <c r="Z270" i="2"/>
  <c r="AA270" i="2"/>
  <c r="X271" i="2"/>
  <c r="Y271" i="2"/>
  <c r="Z271" i="2"/>
  <c r="AA271" i="2"/>
  <c r="X272" i="2"/>
  <c r="Y272" i="2"/>
  <c r="Z272" i="2"/>
  <c r="AA272" i="2"/>
  <c r="X273" i="2"/>
  <c r="Y273" i="2"/>
  <c r="Z273" i="2"/>
  <c r="AA273" i="2"/>
  <c r="X274" i="2"/>
  <c r="Y274" i="2"/>
  <c r="Z274" i="2"/>
  <c r="AA274" i="2"/>
  <c r="X275" i="2"/>
  <c r="Y275" i="2"/>
  <c r="Z275" i="2"/>
  <c r="AA275" i="2"/>
  <c r="X11" i="2"/>
  <c r="Y11" i="2"/>
  <c r="Z11" i="2"/>
  <c r="AA11" i="2"/>
  <c r="X276" i="2"/>
  <c r="Y276" i="2"/>
  <c r="Z276" i="2"/>
  <c r="AA276" i="2"/>
  <c r="X277" i="2"/>
  <c r="Y277" i="2"/>
  <c r="Z277" i="2"/>
  <c r="AA277" i="2"/>
  <c r="X278" i="2"/>
  <c r="Y278" i="2"/>
  <c r="Z278" i="2"/>
  <c r="AA278" i="2"/>
  <c r="X279" i="2"/>
  <c r="Y279" i="2"/>
  <c r="Z279" i="2"/>
  <c r="AA279" i="2"/>
  <c r="X280" i="2"/>
  <c r="Y280" i="2"/>
  <c r="Z280" i="2"/>
  <c r="AA280" i="2"/>
  <c r="X281" i="2"/>
  <c r="Y281" i="2"/>
  <c r="Z281" i="2"/>
  <c r="AA281" i="2"/>
  <c r="X282" i="2"/>
  <c r="Y282" i="2"/>
  <c r="Z282" i="2"/>
  <c r="AA282" i="2"/>
  <c r="X283" i="2"/>
  <c r="Y283" i="2"/>
  <c r="Z283" i="2"/>
  <c r="AA283" i="2"/>
  <c r="X284" i="2"/>
  <c r="Y284" i="2"/>
  <c r="Z284" i="2"/>
  <c r="AA284" i="2"/>
  <c r="X285" i="2"/>
  <c r="Y285" i="2"/>
  <c r="Z285" i="2"/>
  <c r="AA285" i="2"/>
  <c r="X286" i="2"/>
  <c r="Y286" i="2"/>
  <c r="Z286" i="2"/>
  <c r="AA286" i="2"/>
  <c r="X287" i="2"/>
  <c r="Y287" i="2"/>
  <c r="Z287" i="2"/>
  <c r="AA287" i="2"/>
  <c r="X288" i="2"/>
  <c r="Y288" i="2"/>
  <c r="Z288" i="2"/>
  <c r="AA288" i="2"/>
  <c r="X289" i="2"/>
  <c r="Y289" i="2"/>
  <c r="Z289" i="2"/>
  <c r="AA289" i="2"/>
  <c r="X290" i="2"/>
  <c r="Y290" i="2"/>
  <c r="Z290" i="2"/>
  <c r="AA290" i="2"/>
  <c r="X291" i="2"/>
  <c r="Y291" i="2"/>
  <c r="Z291" i="2"/>
  <c r="AA291" i="2"/>
  <c r="X292" i="2"/>
  <c r="Y292" i="2"/>
  <c r="Z292" i="2"/>
  <c r="AA292" i="2"/>
  <c r="X293" i="2"/>
  <c r="Y293" i="2"/>
  <c r="Z293" i="2"/>
  <c r="AA293" i="2"/>
  <c r="X294" i="2"/>
  <c r="Y294" i="2"/>
  <c r="Z294" i="2"/>
  <c r="AA294" i="2"/>
  <c r="X12" i="2"/>
  <c r="Y12" i="2"/>
  <c r="Z12" i="2"/>
  <c r="AA12" i="2"/>
  <c r="X295" i="2"/>
  <c r="Y295" i="2"/>
  <c r="Z295" i="2"/>
  <c r="AA295" i="2"/>
  <c r="X296" i="2"/>
  <c r="Y296" i="2"/>
  <c r="Z296" i="2"/>
  <c r="AA296" i="2"/>
  <c r="X297" i="2"/>
  <c r="Y297" i="2"/>
  <c r="Z297" i="2"/>
  <c r="AA297" i="2"/>
  <c r="X298" i="2"/>
  <c r="Y298" i="2"/>
  <c r="Z298" i="2"/>
  <c r="AA298" i="2"/>
  <c r="X299" i="2"/>
  <c r="Y299" i="2"/>
  <c r="Z299" i="2"/>
  <c r="AA299" i="2"/>
  <c r="X300" i="2"/>
  <c r="Y300" i="2"/>
  <c r="Z300" i="2"/>
  <c r="AA300" i="2"/>
  <c r="X301" i="2"/>
  <c r="Y301" i="2"/>
  <c r="Z301" i="2"/>
  <c r="AA301" i="2"/>
  <c r="X302" i="2"/>
  <c r="Y302" i="2"/>
  <c r="Z302" i="2"/>
  <c r="AA302" i="2"/>
  <c r="X303" i="2"/>
  <c r="Y303" i="2"/>
  <c r="Z303" i="2"/>
  <c r="AA303" i="2"/>
  <c r="X13" i="2"/>
  <c r="Y13" i="2"/>
  <c r="Z13" i="2"/>
  <c r="AA13" i="2"/>
  <c r="X304" i="2"/>
  <c r="Y304" i="2"/>
  <c r="Z304" i="2"/>
  <c r="AA304" i="2"/>
  <c r="X305" i="2"/>
  <c r="Y305" i="2"/>
  <c r="Z305" i="2"/>
  <c r="AA305" i="2"/>
  <c r="X306" i="2"/>
  <c r="Y306" i="2"/>
  <c r="Z306" i="2"/>
  <c r="AA306" i="2"/>
  <c r="X307" i="2"/>
  <c r="Y307" i="2"/>
  <c r="Z307" i="2"/>
  <c r="AA307" i="2"/>
  <c r="X308" i="2"/>
  <c r="Y308" i="2"/>
  <c r="Z308" i="2"/>
  <c r="AA308" i="2"/>
  <c r="X309" i="2"/>
  <c r="Y309" i="2"/>
  <c r="Z309" i="2"/>
  <c r="AA309" i="2"/>
  <c r="X310" i="2"/>
  <c r="Y310" i="2"/>
  <c r="Z310" i="2"/>
  <c r="AA310" i="2"/>
  <c r="X311" i="2"/>
  <c r="Y311" i="2"/>
  <c r="Z311" i="2"/>
  <c r="AA311" i="2"/>
  <c r="X312" i="2"/>
  <c r="Y312" i="2"/>
  <c r="Z312" i="2"/>
  <c r="AA312" i="2"/>
  <c r="X313" i="2"/>
  <c r="Y313" i="2"/>
  <c r="Z313" i="2"/>
  <c r="AA313" i="2"/>
  <c r="X314" i="2"/>
  <c r="Y314" i="2"/>
  <c r="Z314" i="2"/>
  <c r="AA314" i="2"/>
  <c r="X14" i="2"/>
  <c r="Y14" i="2"/>
  <c r="Z14" i="2"/>
  <c r="AA14" i="2"/>
  <c r="X315" i="2"/>
  <c r="Y315" i="2"/>
  <c r="Z315" i="2"/>
  <c r="AA315" i="2"/>
  <c r="X316" i="2"/>
  <c r="Y316" i="2"/>
  <c r="Z316" i="2"/>
  <c r="AA316" i="2"/>
  <c r="X317" i="2"/>
  <c r="Y317" i="2"/>
  <c r="Z317" i="2"/>
  <c r="AA317" i="2"/>
  <c r="X318" i="2"/>
  <c r="Y318" i="2"/>
  <c r="Z318" i="2"/>
  <c r="AA318" i="2"/>
  <c r="X319" i="2"/>
  <c r="Y319" i="2"/>
  <c r="Z319" i="2"/>
  <c r="AA319" i="2"/>
  <c r="X320" i="2"/>
  <c r="Y320" i="2"/>
  <c r="Z320" i="2"/>
  <c r="AA320" i="2"/>
  <c r="X321" i="2"/>
  <c r="Y321" i="2"/>
  <c r="Z321" i="2"/>
  <c r="AA321" i="2"/>
  <c r="X322" i="2"/>
  <c r="Y322" i="2"/>
  <c r="Z322" i="2"/>
  <c r="AA322" i="2"/>
  <c r="X323" i="2"/>
  <c r="Y323" i="2"/>
  <c r="Z323" i="2"/>
  <c r="AA323" i="2"/>
  <c r="X324" i="2"/>
  <c r="Y324" i="2"/>
  <c r="Z324" i="2"/>
  <c r="AA324" i="2"/>
  <c r="X325" i="2"/>
  <c r="Y325" i="2"/>
  <c r="Z325" i="2"/>
  <c r="AA325" i="2"/>
  <c r="X326" i="2"/>
  <c r="Y326" i="2"/>
  <c r="Z326" i="2"/>
  <c r="AA326" i="2"/>
  <c r="X327" i="2"/>
  <c r="Y327" i="2"/>
  <c r="Z327" i="2"/>
  <c r="AA327" i="2"/>
  <c r="X328" i="2"/>
  <c r="Y328" i="2"/>
  <c r="Z328" i="2"/>
  <c r="AA328" i="2"/>
  <c r="X329" i="2"/>
  <c r="Y329" i="2"/>
  <c r="Z329" i="2"/>
  <c r="AA329" i="2"/>
  <c r="X330" i="2"/>
  <c r="Y330" i="2"/>
  <c r="Z330" i="2"/>
  <c r="AA330" i="2"/>
  <c r="X331" i="2"/>
  <c r="Y331" i="2"/>
  <c r="Z331" i="2"/>
  <c r="AA331" i="2"/>
  <c r="X332" i="2"/>
  <c r="Y332" i="2"/>
  <c r="Z332" i="2"/>
  <c r="AA332" i="2"/>
  <c r="X333" i="2"/>
  <c r="Y333" i="2"/>
  <c r="Z333" i="2"/>
  <c r="AA333" i="2"/>
  <c r="X334" i="2"/>
  <c r="Y334" i="2"/>
  <c r="Z334" i="2"/>
  <c r="AA334" i="2"/>
  <c r="X335" i="2"/>
  <c r="Y335" i="2"/>
  <c r="Z335" i="2"/>
  <c r="AA335" i="2"/>
  <c r="X336" i="2"/>
  <c r="Y336" i="2"/>
  <c r="Z336" i="2"/>
  <c r="AA336" i="2"/>
  <c r="X337" i="2"/>
  <c r="Y337" i="2"/>
  <c r="Z337" i="2"/>
  <c r="AA337" i="2"/>
  <c r="X338" i="2"/>
  <c r="Y338" i="2"/>
  <c r="Z338" i="2"/>
  <c r="AA338" i="2"/>
  <c r="X339" i="2"/>
  <c r="Y339" i="2"/>
  <c r="Z339" i="2"/>
  <c r="AA339" i="2"/>
  <c r="X340" i="2"/>
  <c r="Y340" i="2"/>
  <c r="Z340" i="2"/>
  <c r="AA340" i="2"/>
  <c r="X15" i="2"/>
  <c r="Y15" i="2"/>
  <c r="Z15" i="2"/>
  <c r="AA15" i="2"/>
  <c r="X341" i="2"/>
  <c r="Y341" i="2"/>
  <c r="Z341" i="2"/>
  <c r="AA341" i="2"/>
  <c r="X342" i="2"/>
  <c r="Y342" i="2"/>
  <c r="Z342" i="2"/>
  <c r="AA342" i="2"/>
  <c r="X343" i="2"/>
  <c r="Y343" i="2"/>
  <c r="Z343" i="2"/>
  <c r="AA343" i="2"/>
  <c r="X344" i="2"/>
  <c r="Y344" i="2"/>
  <c r="Z344" i="2"/>
  <c r="AA344" i="2"/>
  <c r="X16" i="2"/>
  <c r="Y16" i="2"/>
  <c r="Z16" i="2"/>
  <c r="AA16" i="2"/>
  <c r="X345" i="2"/>
  <c r="Y345" i="2"/>
  <c r="Z345" i="2"/>
  <c r="AA345" i="2"/>
  <c r="X346" i="2"/>
  <c r="Y346" i="2"/>
  <c r="Z346" i="2"/>
  <c r="AA346" i="2"/>
  <c r="X347" i="2"/>
  <c r="Y347" i="2"/>
  <c r="Z347" i="2"/>
  <c r="AA347" i="2"/>
  <c r="X348" i="2"/>
  <c r="Y348" i="2"/>
  <c r="Z348" i="2"/>
  <c r="AA348" i="2"/>
  <c r="X349" i="2"/>
  <c r="Y349" i="2"/>
  <c r="Z349" i="2"/>
  <c r="AA349" i="2"/>
  <c r="X350" i="2"/>
  <c r="Y350" i="2"/>
  <c r="Z350" i="2"/>
  <c r="AA350" i="2"/>
  <c r="X351" i="2"/>
  <c r="Y351" i="2"/>
  <c r="Z351" i="2"/>
  <c r="AA351" i="2"/>
  <c r="X352" i="2"/>
  <c r="Y352" i="2"/>
  <c r="Z352" i="2"/>
  <c r="AA352" i="2"/>
  <c r="X353" i="2"/>
  <c r="Y353" i="2"/>
  <c r="Z353" i="2"/>
  <c r="AA353" i="2"/>
  <c r="X354" i="2"/>
  <c r="Y354" i="2"/>
  <c r="Z354" i="2"/>
  <c r="AA354" i="2"/>
  <c r="X355" i="2"/>
  <c r="Y355" i="2"/>
  <c r="Z355" i="2"/>
  <c r="AA355" i="2"/>
  <c r="X356" i="2"/>
  <c r="Y356" i="2"/>
  <c r="Z356" i="2"/>
  <c r="AA356" i="2"/>
  <c r="X17" i="2"/>
  <c r="Y17" i="2"/>
  <c r="Z17" i="2"/>
  <c r="AA17" i="2"/>
  <c r="X357" i="2"/>
  <c r="Y357" i="2"/>
  <c r="Z357" i="2"/>
  <c r="AA357" i="2"/>
  <c r="X358" i="2"/>
  <c r="Y358" i="2"/>
  <c r="Z358" i="2"/>
  <c r="AA358" i="2"/>
  <c r="X359" i="2"/>
  <c r="Y359" i="2"/>
  <c r="Z359" i="2"/>
  <c r="AA359" i="2"/>
  <c r="X360" i="2"/>
  <c r="Y360" i="2"/>
  <c r="Z360" i="2"/>
  <c r="AA360" i="2"/>
  <c r="X361" i="2"/>
  <c r="Y361" i="2"/>
  <c r="Z361" i="2"/>
  <c r="AA361" i="2"/>
  <c r="X362" i="2"/>
  <c r="Y362" i="2"/>
  <c r="Z362" i="2"/>
  <c r="AA362" i="2"/>
  <c r="X363" i="2"/>
  <c r="Y363" i="2"/>
  <c r="Z363" i="2"/>
  <c r="AA363" i="2"/>
  <c r="X364" i="2"/>
  <c r="Y364" i="2"/>
  <c r="Z364" i="2"/>
  <c r="AA364" i="2"/>
  <c r="X365" i="2"/>
  <c r="Y365" i="2"/>
  <c r="Z365" i="2"/>
  <c r="AA365" i="2"/>
  <c r="X366" i="2"/>
  <c r="Y366" i="2"/>
  <c r="Z366" i="2"/>
  <c r="AA366" i="2"/>
  <c r="X367" i="2"/>
  <c r="Y367" i="2"/>
  <c r="Z367" i="2"/>
  <c r="AA367" i="2"/>
  <c r="X368" i="2"/>
  <c r="Y368" i="2"/>
  <c r="Z368" i="2"/>
  <c r="AA368" i="2"/>
  <c r="X369" i="2"/>
  <c r="Y369" i="2"/>
  <c r="Z369" i="2"/>
  <c r="AA369" i="2"/>
  <c r="X370" i="2"/>
  <c r="Y370" i="2"/>
  <c r="Z370" i="2"/>
  <c r="AA370" i="2"/>
  <c r="X371" i="2"/>
  <c r="Y371" i="2"/>
  <c r="Z371" i="2"/>
  <c r="AA371" i="2"/>
  <c r="X372" i="2"/>
  <c r="Y372" i="2"/>
  <c r="Z372" i="2"/>
  <c r="AA372" i="2"/>
  <c r="X373" i="2"/>
  <c r="Y373" i="2"/>
  <c r="Z373" i="2"/>
  <c r="AA373" i="2"/>
  <c r="X374" i="2"/>
  <c r="Y374" i="2"/>
  <c r="Z374" i="2"/>
  <c r="AA374" i="2"/>
  <c r="X375" i="2"/>
  <c r="Y375" i="2"/>
  <c r="Z375" i="2"/>
  <c r="AA375" i="2"/>
  <c r="X18" i="2"/>
  <c r="Y18" i="2"/>
  <c r="Z18" i="2"/>
  <c r="AA18" i="2"/>
  <c r="X376" i="2"/>
  <c r="Y376" i="2"/>
  <c r="Z376" i="2"/>
  <c r="AA376" i="2"/>
  <c r="X377" i="2"/>
  <c r="Y377" i="2"/>
  <c r="Z377" i="2"/>
  <c r="AA377" i="2"/>
  <c r="X378" i="2"/>
  <c r="Y378" i="2"/>
  <c r="Z378" i="2"/>
  <c r="AA378" i="2"/>
  <c r="X379" i="2"/>
  <c r="Y379" i="2"/>
  <c r="Z379" i="2"/>
  <c r="AA379" i="2"/>
  <c r="X380" i="2"/>
  <c r="Y380" i="2"/>
  <c r="Z380" i="2"/>
  <c r="AA380" i="2"/>
  <c r="X381" i="2"/>
  <c r="Y381" i="2"/>
  <c r="Z381" i="2"/>
  <c r="AA381" i="2"/>
  <c r="X382" i="2"/>
  <c r="Y382" i="2"/>
  <c r="Z382" i="2"/>
  <c r="AA382" i="2"/>
  <c r="X383" i="2"/>
  <c r="Y383" i="2"/>
  <c r="Z383" i="2"/>
  <c r="AA383" i="2"/>
  <c r="X384" i="2"/>
  <c r="Y384" i="2"/>
  <c r="Z384" i="2"/>
  <c r="AA384" i="2"/>
  <c r="X385" i="2"/>
  <c r="Y385" i="2"/>
  <c r="Z385" i="2"/>
  <c r="AA385" i="2"/>
  <c r="X386" i="2"/>
  <c r="Y386" i="2"/>
  <c r="Z386" i="2"/>
  <c r="AA386" i="2"/>
  <c r="X387" i="2"/>
  <c r="Y387" i="2"/>
  <c r="Z387" i="2"/>
  <c r="AA387" i="2"/>
  <c r="X388" i="2"/>
  <c r="Y388" i="2"/>
  <c r="Z388" i="2"/>
  <c r="AA388" i="2"/>
  <c r="X389" i="2"/>
  <c r="Y389" i="2"/>
  <c r="Z389" i="2"/>
  <c r="AA389" i="2"/>
  <c r="X390" i="2"/>
  <c r="Y390" i="2"/>
  <c r="Z390" i="2"/>
  <c r="AA390" i="2"/>
  <c r="X391" i="2"/>
  <c r="Y391" i="2"/>
  <c r="Z391" i="2"/>
  <c r="AA391" i="2"/>
  <c r="X392" i="2"/>
  <c r="Y392" i="2"/>
  <c r="Z392" i="2"/>
  <c r="AA392" i="2"/>
  <c r="X393" i="2"/>
  <c r="Y393" i="2"/>
  <c r="Z393" i="2"/>
  <c r="AA393" i="2"/>
  <c r="X394" i="2"/>
  <c r="Y394" i="2"/>
  <c r="Z394" i="2"/>
  <c r="AA394" i="2"/>
  <c r="X395" i="2"/>
  <c r="Y395" i="2"/>
  <c r="Z395" i="2"/>
  <c r="AA395" i="2"/>
  <c r="X19" i="2"/>
  <c r="Y19" i="2"/>
  <c r="Z19" i="2"/>
  <c r="AA19" i="2"/>
  <c r="X396" i="2"/>
  <c r="Y396" i="2"/>
  <c r="Z396" i="2"/>
  <c r="AA396" i="2"/>
  <c r="X20" i="2"/>
  <c r="Y20" i="2"/>
  <c r="Z20" i="2"/>
  <c r="AA20" i="2"/>
  <c r="X397" i="2"/>
  <c r="Y397" i="2"/>
  <c r="Z397" i="2"/>
  <c r="AA397" i="2"/>
  <c r="X398" i="2"/>
  <c r="Y398" i="2"/>
  <c r="Z398" i="2"/>
  <c r="AA398" i="2"/>
  <c r="X399" i="2"/>
  <c r="Y399" i="2"/>
  <c r="Z399" i="2"/>
  <c r="AA399" i="2"/>
  <c r="X400" i="2"/>
  <c r="Y400" i="2"/>
  <c r="Z400" i="2"/>
  <c r="AA400" i="2"/>
  <c r="X401" i="2"/>
  <c r="Y401" i="2"/>
  <c r="Z401" i="2"/>
  <c r="AA401" i="2"/>
  <c r="X402" i="2"/>
  <c r="Y402" i="2"/>
  <c r="Z402" i="2"/>
  <c r="AA402" i="2"/>
  <c r="X403" i="2"/>
  <c r="Y403" i="2"/>
  <c r="Z403" i="2"/>
  <c r="AA403" i="2"/>
  <c r="X404" i="2"/>
  <c r="Y404" i="2"/>
  <c r="Z404" i="2"/>
  <c r="AA404" i="2"/>
  <c r="X405" i="2"/>
  <c r="Y405" i="2"/>
  <c r="Z405" i="2"/>
  <c r="AA405" i="2"/>
  <c r="X406" i="2"/>
  <c r="Y406" i="2"/>
  <c r="Z406" i="2"/>
  <c r="AA406" i="2"/>
  <c r="X407" i="2"/>
  <c r="Y407" i="2"/>
  <c r="Z407" i="2"/>
  <c r="AA407" i="2"/>
  <c r="X408" i="2"/>
  <c r="Y408" i="2"/>
  <c r="Z408" i="2"/>
  <c r="AA408" i="2"/>
  <c r="X409" i="2"/>
  <c r="Y409" i="2"/>
  <c r="Z409" i="2"/>
  <c r="AA409" i="2"/>
  <c r="X21" i="2"/>
  <c r="Y21" i="2"/>
  <c r="Z21" i="2"/>
  <c r="AA21" i="2"/>
  <c r="X410" i="2"/>
  <c r="Y410" i="2"/>
  <c r="Z410" i="2"/>
  <c r="AA410" i="2"/>
  <c r="X411" i="2"/>
  <c r="Y411" i="2"/>
  <c r="Z411" i="2"/>
  <c r="AA411" i="2"/>
  <c r="X412" i="2"/>
  <c r="Y412" i="2"/>
  <c r="Z412" i="2"/>
  <c r="AA412" i="2"/>
  <c r="X413" i="2"/>
  <c r="Y413" i="2"/>
  <c r="Z413" i="2"/>
  <c r="AA413" i="2"/>
  <c r="X414" i="2"/>
  <c r="Y414" i="2"/>
  <c r="Z414" i="2"/>
  <c r="AA414" i="2"/>
  <c r="X415" i="2"/>
  <c r="Y415" i="2"/>
  <c r="Z415" i="2"/>
  <c r="AA415" i="2"/>
  <c r="X416" i="2"/>
  <c r="Y416" i="2"/>
  <c r="Z416" i="2"/>
  <c r="AA416" i="2"/>
  <c r="X417" i="2"/>
  <c r="Y417" i="2"/>
  <c r="Z417" i="2"/>
  <c r="AA417" i="2"/>
  <c r="X418" i="2"/>
  <c r="Y418" i="2"/>
  <c r="Z418" i="2"/>
  <c r="AA418" i="2"/>
  <c r="X419" i="2"/>
  <c r="Y419" i="2"/>
  <c r="Z419" i="2"/>
  <c r="AA419" i="2"/>
  <c r="X420" i="2"/>
  <c r="Y420" i="2"/>
  <c r="Z420" i="2"/>
  <c r="AA420" i="2"/>
  <c r="X421" i="2"/>
  <c r="Y421" i="2"/>
  <c r="Z421" i="2"/>
  <c r="AA421" i="2"/>
  <c r="X422" i="2"/>
  <c r="Y422" i="2"/>
  <c r="Z422" i="2"/>
  <c r="AA422" i="2"/>
  <c r="X423" i="2"/>
  <c r="Y423" i="2"/>
  <c r="Z423" i="2"/>
  <c r="AA423" i="2"/>
  <c r="X424" i="2"/>
  <c r="Y424" i="2"/>
  <c r="Z424" i="2"/>
  <c r="AA424" i="2"/>
  <c r="X425" i="2"/>
  <c r="Y425" i="2"/>
  <c r="Z425" i="2"/>
  <c r="AA425" i="2"/>
  <c r="X426" i="2"/>
  <c r="Y426" i="2"/>
  <c r="Z426" i="2"/>
  <c r="AA426" i="2"/>
  <c r="X427" i="2"/>
  <c r="Y427" i="2"/>
  <c r="Z427" i="2"/>
  <c r="AA427" i="2"/>
  <c r="X428" i="2"/>
  <c r="Y428" i="2"/>
  <c r="Z428" i="2"/>
  <c r="AA428" i="2"/>
  <c r="X429" i="2"/>
  <c r="Y429" i="2"/>
  <c r="Z429" i="2"/>
  <c r="AA429" i="2"/>
  <c r="X430" i="2"/>
  <c r="Y430" i="2"/>
  <c r="Z430" i="2"/>
  <c r="AA430" i="2"/>
  <c r="X431" i="2"/>
  <c r="Y431" i="2"/>
  <c r="Z431" i="2"/>
  <c r="AA431" i="2"/>
  <c r="X432" i="2"/>
  <c r="Y432" i="2"/>
  <c r="Z432" i="2"/>
  <c r="AA432" i="2"/>
  <c r="X433" i="2"/>
  <c r="Y433" i="2"/>
  <c r="Z433" i="2"/>
  <c r="AA433" i="2"/>
  <c r="X434" i="2"/>
  <c r="Y434" i="2"/>
  <c r="Z434" i="2"/>
  <c r="AA434" i="2"/>
  <c r="X435" i="2"/>
  <c r="Y435" i="2"/>
  <c r="Z435" i="2"/>
  <c r="AA435" i="2"/>
  <c r="X436" i="2"/>
  <c r="Y436" i="2"/>
  <c r="Z436" i="2"/>
  <c r="AA436" i="2"/>
  <c r="X437" i="2"/>
  <c r="Y437" i="2"/>
  <c r="Z437" i="2"/>
  <c r="AA437" i="2"/>
  <c r="X22" i="2"/>
  <c r="Y22" i="2"/>
  <c r="Z22" i="2"/>
  <c r="AA22" i="2"/>
  <c r="X438" i="2"/>
  <c r="Y438" i="2"/>
  <c r="Z438" i="2"/>
  <c r="AA438" i="2"/>
  <c r="X439" i="2"/>
  <c r="Y439" i="2"/>
  <c r="Z439" i="2"/>
  <c r="AA439" i="2"/>
  <c r="X440" i="2"/>
  <c r="Y440" i="2"/>
  <c r="Z440" i="2"/>
  <c r="AA440" i="2"/>
  <c r="X441" i="2"/>
  <c r="Y441" i="2"/>
  <c r="Z441" i="2"/>
  <c r="AA441" i="2"/>
  <c r="X442" i="2"/>
  <c r="Y442" i="2"/>
  <c r="Z442" i="2"/>
  <c r="AA442" i="2"/>
  <c r="X443" i="2"/>
  <c r="Y443" i="2"/>
  <c r="Z443" i="2"/>
  <c r="AA443" i="2"/>
  <c r="X444" i="2"/>
  <c r="Y444" i="2"/>
  <c r="Z444" i="2"/>
  <c r="AA444" i="2"/>
  <c r="X445" i="2"/>
  <c r="Y445" i="2"/>
  <c r="Z445" i="2"/>
  <c r="AA445" i="2"/>
  <c r="X446" i="2"/>
  <c r="Y446" i="2"/>
  <c r="Z446" i="2"/>
  <c r="AA446" i="2"/>
  <c r="X447" i="2"/>
  <c r="Y447" i="2"/>
  <c r="Z447" i="2"/>
  <c r="AA447" i="2"/>
  <c r="X448" i="2"/>
  <c r="Y448" i="2"/>
  <c r="Z448" i="2"/>
  <c r="AA448" i="2"/>
  <c r="X449" i="2"/>
  <c r="Y449" i="2"/>
  <c r="Z449" i="2"/>
  <c r="AA449" i="2"/>
  <c r="X450" i="2"/>
  <c r="Y450" i="2"/>
  <c r="Z450" i="2"/>
  <c r="AA450" i="2"/>
  <c r="X451" i="2"/>
  <c r="Y451" i="2"/>
  <c r="Z451" i="2"/>
  <c r="AA451" i="2"/>
  <c r="X452" i="2"/>
  <c r="Y452" i="2"/>
  <c r="Z452" i="2"/>
  <c r="AA452" i="2"/>
  <c r="X453" i="2"/>
  <c r="Y453" i="2"/>
  <c r="Z453" i="2"/>
  <c r="AA453" i="2"/>
  <c r="X454" i="2"/>
  <c r="Y454" i="2"/>
  <c r="Z454" i="2"/>
  <c r="AA454" i="2"/>
  <c r="X455" i="2"/>
  <c r="Y455" i="2"/>
  <c r="Z455" i="2"/>
  <c r="AA455" i="2"/>
  <c r="X456" i="2"/>
  <c r="Y456" i="2"/>
  <c r="Z456" i="2"/>
  <c r="AA456" i="2"/>
  <c r="X457" i="2"/>
  <c r="Y457" i="2"/>
  <c r="Z457" i="2"/>
  <c r="AA457" i="2"/>
  <c r="X458" i="2"/>
  <c r="Y458" i="2"/>
  <c r="Z458" i="2"/>
  <c r="AA458" i="2"/>
  <c r="X459" i="2"/>
  <c r="Y459" i="2"/>
  <c r="Z459" i="2"/>
  <c r="AA459" i="2"/>
  <c r="X460" i="2"/>
  <c r="Y460" i="2"/>
  <c r="Z460" i="2"/>
  <c r="AA460" i="2"/>
  <c r="X461" i="2"/>
  <c r="Y461" i="2"/>
  <c r="Z461" i="2"/>
  <c r="AA461" i="2"/>
  <c r="X462" i="2"/>
  <c r="Y462" i="2"/>
  <c r="Z462" i="2"/>
  <c r="AA462" i="2"/>
  <c r="X463" i="2"/>
  <c r="Y463" i="2"/>
  <c r="Z463" i="2"/>
  <c r="AA463" i="2"/>
  <c r="X5" i="2"/>
  <c r="Y5" i="2"/>
  <c r="Z5" i="2"/>
  <c r="AA5" i="2"/>
  <c r="X26" i="2"/>
  <c r="Y26" i="2"/>
  <c r="Z26" i="2"/>
  <c r="AA26" i="2"/>
  <c r="X464" i="2"/>
  <c r="Y464" i="2"/>
  <c r="Z464" i="2"/>
  <c r="AA464" i="2"/>
  <c r="X465" i="2"/>
  <c r="Y465" i="2"/>
  <c r="Z465" i="2"/>
  <c r="AA465" i="2"/>
  <c r="X466" i="2"/>
  <c r="Y466" i="2"/>
  <c r="Z466" i="2"/>
  <c r="AA466" i="2"/>
  <c r="X467" i="2"/>
  <c r="Y467" i="2"/>
  <c r="Z467" i="2"/>
  <c r="AA467" i="2"/>
  <c r="X468" i="2"/>
  <c r="Y468" i="2"/>
  <c r="Z468" i="2"/>
  <c r="AA468" i="2"/>
  <c r="X469" i="2"/>
  <c r="Y469" i="2"/>
  <c r="Z469" i="2"/>
  <c r="AA469" i="2"/>
  <c r="X470" i="2"/>
  <c r="Y470" i="2"/>
  <c r="Z470" i="2"/>
  <c r="AA470" i="2"/>
  <c r="X471" i="2"/>
  <c r="Y471" i="2"/>
  <c r="Z471" i="2"/>
  <c r="AA471" i="2"/>
  <c r="X472" i="2"/>
  <c r="Y472" i="2"/>
  <c r="Z472" i="2"/>
  <c r="AA472" i="2"/>
  <c r="X473" i="2"/>
  <c r="Y473" i="2"/>
  <c r="Z473" i="2"/>
  <c r="AA473" i="2"/>
  <c r="X474" i="2"/>
  <c r="Y474" i="2"/>
  <c r="Z474" i="2"/>
  <c r="AA474" i="2"/>
  <c r="X475" i="2"/>
  <c r="Y475" i="2"/>
  <c r="Z475" i="2"/>
  <c r="AA475" i="2"/>
  <c r="X476" i="2"/>
  <c r="Y476" i="2"/>
  <c r="Z476" i="2"/>
  <c r="AA476" i="2"/>
  <c r="X477" i="2"/>
  <c r="Y477" i="2"/>
  <c r="Z477" i="2"/>
  <c r="AA477" i="2"/>
  <c r="X478" i="2"/>
  <c r="Y478" i="2"/>
  <c r="Z478" i="2"/>
  <c r="AA478" i="2"/>
  <c r="X479" i="2"/>
  <c r="Y479" i="2"/>
  <c r="Z479" i="2"/>
  <c r="AA479" i="2"/>
  <c r="X480" i="2"/>
  <c r="Y480" i="2"/>
  <c r="Z480" i="2"/>
  <c r="AA480" i="2"/>
  <c r="X481" i="2"/>
  <c r="Y481" i="2"/>
  <c r="Z481" i="2"/>
  <c r="AA481" i="2"/>
  <c r="X4" i="2"/>
  <c r="Y4" i="2"/>
  <c r="Z4" i="2"/>
  <c r="AA4" i="2"/>
  <c r="X514" i="2"/>
  <c r="Y514" i="2"/>
  <c r="Z514" i="2"/>
  <c r="AA514" i="2"/>
  <c r="X482" i="2"/>
  <c r="Y482" i="2"/>
  <c r="Z482" i="2"/>
  <c r="AA482" i="2"/>
  <c r="X483" i="2"/>
  <c r="Y483" i="2"/>
  <c r="Z483" i="2"/>
  <c r="AA483" i="2"/>
  <c r="X484" i="2"/>
  <c r="Y484" i="2"/>
  <c r="Z484" i="2"/>
  <c r="AA484" i="2"/>
  <c r="X485" i="2"/>
  <c r="Y485" i="2"/>
  <c r="Z485" i="2"/>
  <c r="AA485" i="2"/>
  <c r="X486" i="2"/>
  <c r="Y486" i="2"/>
  <c r="Z486" i="2"/>
  <c r="AA486" i="2"/>
  <c r="X487" i="2"/>
  <c r="Y487" i="2"/>
  <c r="Z487" i="2"/>
  <c r="AA487" i="2"/>
  <c r="X488" i="2"/>
  <c r="Y488" i="2"/>
  <c r="Z488" i="2"/>
  <c r="AA488" i="2"/>
  <c r="X489" i="2"/>
  <c r="Y489" i="2"/>
  <c r="Z489" i="2"/>
  <c r="AA489" i="2"/>
  <c r="X490" i="2"/>
  <c r="Y490" i="2"/>
  <c r="Z490" i="2"/>
  <c r="AA490" i="2"/>
  <c r="X491" i="2"/>
  <c r="Y491" i="2"/>
  <c r="Z491" i="2"/>
  <c r="AA491" i="2"/>
  <c r="X6" i="2"/>
  <c r="Y6" i="2"/>
  <c r="Z6" i="2"/>
  <c r="AA6" i="2"/>
  <c r="X492" i="2"/>
  <c r="Y492" i="2"/>
  <c r="Z492" i="2"/>
  <c r="AA492" i="2"/>
  <c r="X3" i="2"/>
  <c r="Y3" i="2"/>
  <c r="Z3" i="2"/>
  <c r="AA3" i="2"/>
  <c r="X28" i="2"/>
  <c r="Y28" i="2"/>
  <c r="Z28" i="2"/>
  <c r="AA28" i="2"/>
  <c r="X23" i="2"/>
  <c r="Y23" i="2"/>
  <c r="Z23" i="2"/>
  <c r="AA23" i="2"/>
  <c r="X493" i="2"/>
  <c r="Y493" i="2"/>
  <c r="Z493" i="2"/>
  <c r="AA493" i="2"/>
  <c r="X494" i="2"/>
  <c r="Y494" i="2"/>
  <c r="Z494" i="2"/>
  <c r="AA494" i="2"/>
  <c r="X495" i="2"/>
  <c r="Y495" i="2"/>
  <c r="Z495" i="2"/>
  <c r="AA495" i="2"/>
  <c r="X496" i="2"/>
  <c r="Y496" i="2"/>
  <c r="Z496" i="2"/>
  <c r="AA496" i="2"/>
  <c r="X497" i="2"/>
  <c r="Y497" i="2"/>
  <c r="Z497" i="2"/>
  <c r="AA497" i="2"/>
  <c r="X498" i="2"/>
  <c r="Y498" i="2"/>
  <c r="Z498" i="2"/>
  <c r="AA498" i="2"/>
  <c r="X499" i="2"/>
  <c r="Y499" i="2"/>
  <c r="Z499" i="2"/>
  <c r="AA499" i="2"/>
  <c r="X500" i="2"/>
  <c r="Y500" i="2"/>
  <c r="Z500" i="2"/>
  <c r="AA500" i="2"/>
  <c r="X24" i="2"/>
  <c r="Y24" i="2"/>
  <c r="Z24" i="2"/>
  <c r="AA24" i="2"/>
  <c r="X501" i="2"/>
  <c r="Y501" i="2"/>
  <c r="Z501" i="2"/>
  <c r="AA501" i="2"/>
  <c r="X25" i="2"/>
  <c r="Y25" i="2"/>
  <c r="Z25" i="2"/>
  <c r="AA25" i="2"/>
  <c r="X502" i="2"/>
  <c r="Y502" i="2"/>
  <c r="Z502" i="2"/>
  <c r="AA502" i="2"/>
  <c r="X503" i="2"/>
  <c r="Y503" i="2"/>
  <c r="Z503" i="2"/>
  <c r="AA503" i="2"/>
  <c r="X504" i="2"/>
  <c r="Y504" i="2"/>
  <c r="Z504" i="2"/>
  <c r="AA504" i="2"/>
  <c r="X505" i="2"/>
  <c r="Y505" i="2"/>
  <c r="Z505" i="2"/>
  <c r="AA505" i="2"/>
  <c r="X506" i="2"/>
  <c r="Y506" i="2"/>
  <c r="Z506" i="2"/>
  <c r="AA506" i="2"/>
  <c r="X507" i="2"/>
  <c r="Y507" i="2"/>
  <c r="Z507" i="2"/>
  <c r="AA507" i="2"/>
  <c r="X508" i="2"/>
  <c r="Y508" i="2"/>
  <c r="Z508" i="2"/>
  <c r="AA508" i="2"/>
  <c r="X509" i="2"/>
  <c r="Y509" i="2"/>
  <c r="Z509" i="2"/>
  <c r="AA509" i="2"/>
  <c r="X510" i="2"/>
  <c r="Y510" i="2"/>
  <c r="Z510" i="2"/>
  <c r="AA510" i="2"/>
  <c r="X511" i="2"/>
  <c r="Y511" i="2"/>
  <c r="Z511" i="2"/>
  <c r="AA511" i="2"/>
  <c r="X2" i="2"/>
  <c r="Y2" i="2"/>
  <c r="Z2" i="2"/>
  <c r="AA2" i="2"/>
  <c r="X29" i="2"/>
  <c r="Y29" i="2"/>
  <c r="Z29" i="2"/>
  <c r="AA29" i="2"/>
  <c r="AA512" i="2"/>
  <c r="X512" i="2"/>
  <c r="Y512" i="2"/>
  <c r="Z512" i="2"/>
  <c r="W512" i="2"/>
  <c r="W513" i="2"/>
  <c r="W27" i="2"/>
  <c r="W515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7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8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9" i="2"/>
  <c r="W269" i="2"/>
  <c r="W10" i="2"/>
  <c r="W270" i="2"/>
  <c r="W271" i="2"/>
  <c r="W272" i="2"/>
  <c r="W273" i="2"/>
  <c r="W274" i="2"/>
  <c r="W275" i="2"/>
  <c r="W11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12" i="2"/>
  <c r="W295" i="2"/>
  <c r="W296" i="2"/>
  <c r="W297" i="2"/>
  <c r="W298" i="2"/>
  <c r="W299" i="2"/>
  <c r="W300" i="2"/>
  <c r="W301" i="2"/>
  <c r="W302" i="2"/>
  <c r="W303" i="2"/>
  <c r="W13" i="2"/>
  <c r="W304" i="2"/>
  <c r="W305" i="2"/>
  <c r="W306" i="2"/>
  <c r="W307" i="2"/>
  <c r="W308" i="2"/>
  <c r="W309" i="2"/>
  <c r="W310" i="2"/>
  <c r="W311" i="2"/>
  <c r="W312" i="2"/>
  <c r="W313" i="2"/>
  <c r="W314" i="2"/>
  <c r="W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15" i="2"/>
  <c r="W341" i="2"/>
  <c r="W342" i="2"/>
  <c r="W343" i="2"/>
  <c r="W344" i="2"/>
  <c r="W16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17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18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19" i="2"/>
  <c r="W396" i="2"/>
  <c r="W20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21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22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5" i="2"/>
  <c r="W26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" i="2"/>
  <c r="W514" i="2"/>
  <c r="W482" i="2"/>
  <c r="W483" i="2"/>
  <c r="W484" i="2"/>
  <c r="W485" i="2"/>
  <c r="W486" i="2"/>
  <c r="W487" i="2"/>
  <c r="W488" i="2"/>
  <c r="W489" i="2"/>
  <c r="W490" i="2"/>
  <c r="W491" i="2"/>
  <c r="W6" i="2"/>
  <c r="W492" i="2"/>
  <c r="W3" i="2"/>
  <c r="W28" i="2"/>
  <c r="W23" i="2"/>
  <c r="W493" i="2"/>
  <c r="W494" i="2"/>
  <c r="W495" i="2"/>
  <c r="W496" i="2"/>
  <c r="W497" i="2"/>
  <c r="W498" i="2"/>
  <c r="W499" i="2"/>
  <c r="W500" i="2"/>
  <c r="W24" i="2"/>
  <c r="W501" i="2"/>
  <c r="W25" i="2"/>
  <c r="W502" i="2"/>
  <c r="W503" i="2"/>
  <c r="W504" i="2"/>
  <c r="W505" i="2"/>
  <c r="W506" i="2"/>
  <c r="W507" i="2"/>
  <c r="W508" i="2"/>
  <c r="W509" i="2"/>
  <c r="W510" i="2"/>
  <c r="W511" i="2"/>
  <c r="W2" i="2"/>
  <c r="W29" i="2"/>
  <c r="O169" i="2"/>
  <c r="P169" i="2"/>
  <c r="Q169" i="2"/>
  <c r="O469" i="2"/>
  <c r="P469" i="2"/>
  <c r="Q469" i="2"/>
  <c r="O23" i="2"/>
  <c r="P23" i="2"/>
  <c r="Q23" i="2"/>
  <c r="O99" i="2"/>
  <c r="P99" i="2"/>
  <c r="Q99" i="2"/>
  <c r="O223" i="2"/>
  <c r="P223" i="2"/>
  <c r="Q223" i="2"/>
  <c r="O45" i="2"/>
  <c r="P45" i="2"/>
  <c r="Q45" i="2"/>
  <c r="O65" i="2"/>
  <c r="P65" i="2"/>
  <c r="Q65" i="2"/>
  <c r="O501" i="2"/>
  <c r="P501" i="2"/>
  <c r="Q501" i="2"/>
  <c r="O270" i="2"/>
  <c r="P270" i="2"/>
  <c r="Q270" i="2"/>
  <c r="O461" i="2"/>
  <c r="P461" i="2"/>
  <c r="Q461" i="2"/>
  <c r="O436" i="2"/>
  <c r="P436" i="2"/>
  <c r="Q436" i="2"/>
  <c r="O296" i="2"/>
  <c r="P296" i="2"/>
  <c r="Q296" i="2"/>
  <c r="O181" i="2"/>
  <c r="P181" i="2"/>
  <c r="Q181" i="2"/>
  <c r="O192" i="2"/>
  <c r="P192" i="2"/>
  <c r="Q192" i="2"/>
  <c r="O301" i="2"/>
  <c r="P301" i="2"/>
  <c r="Q301" i="2"/>
  <c r="O372" i="2"/>
  <c r="P372" i="2"/>
  <c r="Q372" i="2"/>
  <c r="O183" i="2"/>
  <c r="P183" i="2"/>
  <c r="Q183" i="2"/>
  <c r="O248" i="2"/>
  <c r="P248" i="2"/>
  <c r="Q248" i="2"/>
  <c r="O400" i="2"/>
  <c r="P400" i="2"/>
  <c r="Q400" i="2"/>
  <c r="O361" i="2"/>
  <c r="P361" i="2"/>
  <c r="Q361" i="2"/>
  <c r="O303" i="2"/>
  <c r="P303" i="2"/>
  <c r="Q303" i="2"/>
  <c r="O459" i="2"/>
  <c r="P459" i="2"/>
  <c r="Q459" i="2"/>
  <c r="O137" i="2"/>
  <c r="P137" i="2"/>
  <c r="Q137" i="2"/>
  <c r="O24" i="2"/>
  <c r="P24" i="2"/>
  <c r="Q24" i="2"/>
  <c r="O51" i="2"/>
  <c r="P51" i="2"/>
  <c r="Q51" i="2"/>
  <c r="O483" i="2"/>
  <c r="P483" i="2"/>
  <c r="Q483" i="2"/>
  <c r="O258" i="2"/>
  <c r="P258" i="2"/>
  <c r="Q258" i="2"/>
  <c r="O442" i="2"/>
  <c r="P442" i="2"/>
  <c r="Q442" i="2"/>
  <c r="O409" i="2"/>
  <c r="P409" i="2"/>
  <c r="Q409" i="2"/>
  <c r="O381" i="2"/>
  <c r="P381" i="2"/>
  <c r="Q381" i="2"/>
  <c r="O341" i="2"/>
  <c r="P341" i="2"/>
  <c r="Q341" i="2"/>
  <c r="O441" i="2"/>
  <c r="P441" i="2"/>
  <c r="Q441" i="2"/>
  <c r="O44" i="2"/>
  <c r="P44" i="2"/>
  <c r="Q44" i="2"/>
  <c r="O336" i="2"/>
  <c r="P336" i="2"/>
  <c r="Q336" i="2"/>
  <c r="O227" i="2"/>
  <c r="P227" i="2"/>
  <c r="Q227" i="2"/>
  <c r="O66" i="2"/>
  <c r="P66" i="2"/>
  <c r="Q66" i="2"/>
  <c r="O245" i="2"/>
  <c r="P245" i="2"/>
  <c r="Q245" i="2"/>
  <c r="O187" i="2"/>
  <c r="P187" i="2"/>
  <c r="Q187" i="2"/>
  <c r="O462" i="2"/>
  <c r="P462" i="2"/>
  <c r="Q462" i="2"/>
  <c r="O228" i="2"/>
  <c r="P228" i="2"/>
  <c r="Q228" i="2"/>
  <c r="O472" i="2"/>
  <c r="P472" i="2"/>
  <c r="Q472" i="2"/>
  <c r="O153" i="2"/>
  <c r="P153" i="2"/>
  <c r="Q153" i="2"/>
  <c r="O497" i="2"/>
  <c r="P497" i="2"/>
  <c r="Q497" i="2"/>
  <c r="O198" i="2"/>
  <c r="P198" i="2"/>
  <c r="Q198" i="2"/>
  <c r="O267" i="2"/>
  <c r="P267" i="2"/>
  <c r="Q267" i="2"/>
  <c r="O331" i="2"/>
  <c r="P331" i="2"/>
  <c r="Q331" i="2"/>
  <c r="O414" i="2"/>
  <c r="P414" i="2"/>
  <c r="Q414" i="2"/>
  <c r="O100" i="2"/>
  <c r="P100" i="2"/>
  <c r="Q100" i="2"/>
  <c r="O220" i="2"/>
  <c r="P220" i="2"/>
  <c r="Q220" i="2"/>
  <c r="O275" i="2"/>
  <c r="P275" i="2"/>
  <c r="Q275" i="2"/>
  <c r="O325" i="2"/>
  <c r="P325" i="2"/>
  <c r="Q325" i="2"/>
  <c r="O141" i="2"/>
  <c r="P141" i="2"/>
  <c r="Q141" i="2"/>
  <c r="O411" i="2"/>
  <c r="P411" i="2"/>
  <c r="Q411" i="2"/>
  <c r="O512" i="2"/>
  <c r="P512" i="2"/>
  <c r="Q512" i="2"/>
  <c r="O91" i="2"/>
  <c r="P91" i="2"/>
  <c r="Q91" i="2"/>
  <c r="O111" i="2"/>
  <c r="P111" i="2"/>
  <c r="Q111" i="2"/>
  <c r="O387" i="2"/>
  <c r="P387" i="2"/>
  <c r="Q387" i="2"/>
  <c r="O174" i="2"/>
  <c r="P174" i="2"/>
  <c r="Q174" i="2"/>
  <c r="O76" i="2"/>
  <c r="P76" i="2"/>
  <c r="Q76" i="2"/>
  <c r="O348" i="2"/>
  <c r="P348" i="2"/>
  <c r="Q348" i="2"/>
  <c r="O216" i="2"/>
  <c r="P216" i="2"/>
  <c r="Q216" i="2"/>
  <c r="O252" i="2"/>
  <c r="P252" i="2"/>
  <c r="Q252" i="2"/>
  <c r="O284" i="2"/>
  <c r="P284" i="2"/>
  <c r="Q284" i="2"/>
  <c r="O515" i="2"/>
  <c r="P515" i="2"/>
  <c r="Q515" i="2"/>
  <c r="O74" i="2"/>
  <c r="P74" i="2"/>
  <c r="Q74" i="2"/>
  <c r="O229" i="2"/>
  <c r="P229" i="2"/>
  <c r="Q229" i="2"/>
  <c r="O73" i="2"/>
  <c r="P73" i="2"/>
  <c r="Q73" i="2"/>
  <c r="O114" i="2"/>
  <c r="P114" i="2"/>
  <c r="Q114" i="2"/>
  <c r="O514" i="2"/>
  <c r="P514" i="2"/>
  <c r="Q514" i="2"/>
  <c r="O425" i="2"/>
  <c r="P425" i="2"/>
  <c r="Q425" i="2"/>
  <c r="O240" i="2"/>
  <c r="P240" i="2"/>
  <c r="Q240" i="2"/>
  <c r="O199" i="2"/>
  <c r="P199" i="2"/>
  <c r="Q199" i="2"/>
  <c r="O195" i="2"/>
  <c r="P195" i="2"/>
  <c r="Q195" i="2"/>
  <c r="O452" i="2"/>
  <c r="P452" i="2"/>
  <c r="Q452" i="2"/>
  <c r="O435" i="2"/>
  <c r="P435" i="2"/>
  <c r="Q435" i="2"/>
  <c r="O380" i="2"/>
  <c r="P380" i="2"/>
  <c r="Q380" i="2"/>
  <c r="O509" i="2"/>
  <c r="P509" i="2"/>
  <c r="Q509" i="2"/>
  <c r="O357" i="2"/>
  <c r="P357" i="2"/>
  <c r="Q357" i="2"/>
  <c r="O297" i="2"/>
  <c r="P297" i="2"/>
  <c r="Q297" i="2"/>
  <c r="O145" i="2"/>
  <c r="P145" i="2"/>
  <c r="Q145" i="2"/>
  <c r="O115" i="2"/>
  <c r="P115" i="2"/>
  <c r="Q115" i="2"/>
  <c r="O377" i="2"/>
  <c r="P377" i="2"/>
  <c r="Q377" i="2"/>
  <c r="O368" i="2"/>
  <c r="P368" i="2"/>
  <c r="Q368" i="2"/>
  <c r="O344" i="2"/>
  <c r="P344" i="2"/>
  <c r="Q344" i="2"/>
  <c r="O52" i="2"/>
  <c r="P52" i="2"/>
  <c r="Q52" i="2"/>
  <c r="O249" i="2"/>
  <c r="P249" i="2"/>
  <c r="Q249" i="2"/>
  <c r="O332" i="2"/>
  <c r="P332" i="2"/>
  <c r="Q332" i="2"/>
  <c r="O63" i="2"/>
  <c r="P63" i="2"/>
  <c r="Q63" i="2"/>
  <c r="O326" i="2"/>
  <c r="P326" i="2"/>
  <c r="Q326" i="2"/>
  <c r="O306" i="2"/>
  <c r="P306" i="2"/>
  <c r="Q306" i="2"/>
  <c r="O492" i="2"/>
  <c r="P492" i="2"/>
  <c r="Q492" i="2"/>
  <c r="O77" i="2"/>
  <c r="P77" i="2"/>
  <c r="Q77" i="2"/>
  <c r="O224" i="2"/>
  <c r="P224" i="2"/>
  <c r="Q224" i="2"/>
  <c r="O271" i="2"/>
  <c r="P271" i="2"/>
  <c r="Q271" i="2"/>
  <c r="O437" i="2"/>
  <c r="P437" i="2"/>
  <c r="Q437" i="2"/>
  <c r="O389" i="2"/>
  <c r="P389" i="2"/>
  <c r="Q389" i="2"/>
  <c r="O11" i="2"/>
  <c r="P11" i="2"/>
  <c r="Q11" i="2"/>
  <c r="O107" i="2"/>
  <c r="P107" i="2"/>
  <c r="Q107" i="2"/>
  <c r="O373" i="2"/>
  <c r="P373" i="2"/>
  <c r="Q373" i="2"/>
  <c r="O218" i="2"/>
  <c r="P218" i="2"/>
  <c r="Q218" i="2"/>
  <c r="O431" i="2"/>
  <c r="P431" i="2"/>
  <c r="Q431" i="2"/>
  <c r="O188" i="2"/>
  <c r="P188" i="2"/>
  <c r="Q188" i="2"/>
  <c r="O261" i="2"/>
  <c r="P261" i="2"/>
  <c r="Q261" i="2"/>
  <c r="O164" i="2"/>
  <c r="P164" i="2"/>
  <c r="Q164" i="2"/>
  <c r="O226" i="2"/>
  <c r="P226" i="2"/>
  <c r="Q226" i="2"/>
  <c r="O120" i="2"/>
  <c r="P120" i="2"/>
  <c r="Q120" i="2"/>
  <c r="O406" i="2"/>
  <c r="P406" i="2"/>
  <c r="Q406" i="2"/>
  <c r="O473" i="2"/>
  <c r="P473" i="2"/>
  <c r="Q473" i="2"/>
  <c r="O426" i="2"/>
  <c r="P426" i="2"/>
  <c r="Q426" i="2"/>
  <c r="O374" i="2"/>
  <c r="P374" i="2"/>
  <c r="Q374" i="2"/>
  <c r="O179" i="2"/>
  <c r="P179" i="2"/>
  <c r="Q179" i="2"/>
  <c r="O121" i="2"/>
  <c r="P121" i="2"/>
  <c r="Q121" i="2"/>
  <c r="O486" i="2"/>
  <c r="P486" i="2"/>
  <c r="Q486" i="2"/>
  <c r="O430" i="2"/>
  <c r="P430" i="2"/>
  <c r="Q430" i="2"/>
  <c r="O238" i="2"/>
  <c r="P238" i="2"/>
  <c r="Q238" i="2"/>
  <c r="O233" i="2"/>
  <c r="P233" i="2"/>
  <c r="Q233" i="2"/>
  <c r="O180" i="2"/>
  <c r="P180" i="2"/>
  <c r="Q180" i="2"/>
  <c r="O416" i="2"/>
  <c r="P416" i="2"/>
  <c r="Q416" i="2"/>
  <c r="O16" i="2"/>
  <c r="P16" i="2"/>
  <c r="Q16" i="2"/>
  <c r="O54" i="2"/>
  <c r="P54" i="2"/>
  <c r="Q54" i="2"/>
  <c r="O230" i="2"/>
  <c r="P230" i="2"/>
  <c r="Q230" i="2"/>
  <c r="O333" i="2"/>
  <c r="P333" i="2"/>
  <c r="Q333" i="2"/>
  <c r="O221" i="2"/>
  <c r="P221" i="2"/>
  <c r="Q221" i="2"/>
  <c r="O3" i="2"/>
  <c r="P3" i="2"/>
  <c r="Q3" i="2"/>
  <c r="O342" i="2"/>
  <c r="P342" i="2"/>
  <c r="Q342" i="2"/>
  <c r="O75" i="2"/>
  <c r="P75" i="2"/>
  <c r="Q75" i="2"/>
  <c r="O383" i="2"/>
  <c r="P383" i="2"/>
  <c r="Q383" i="2"/>
  <c r="O101" i="2"/>
  <c r="P101" i="2"/>
  <c r="Q101" i="2"/>
  <c r="O147" i="2"/>
  <c r="P147" i="2"/>
  <c r="Q147" i="2"/>
  <c r="O47" i="2"/>
  <c r="P47" i="2"/>
  <c r="Q47" i="2"/>
  <c r="O352" i="2"/>
  <c r="P352" i="2"/>
  <c r="Q352" i="2"/>
  <c r="O508" i="2"/>
  <c r="P508" i="2"/>
  <c r="Q508" i="2"/>
  <c r="O214" i="2"/>
  <c r="P214" i="2"/>
  <c r="Q214" i="2"/>
  <c r="O202" i="2"/>
  <c r="P202" i="2"/>
  <c r="Q202" i="2"/>
  <c r="O217" i="2"/>
  <c r="P217" i="2"/>
  <c r="Q217" i="2"/>
  <c r="O347" i="2"/>
  <c r="P347" i="2"/>
  <c r="Q347" i="2"/>
  <c r="O485" i="2"/>
  <c r="P485" i="2"/>
  <c r="Q485" i="2"/>
  <c r="O97" i="2"/>
  <c r="P97" i="2"/>
  <c r="Q97" i="2"/>
  <c r="O362" i="2"/>
  <c r="P362" i="2"/>
  <c r="Q362" i="2"/>
  <c r="O67" i="2"/>
  <c r="P67" i="2"/>
  <c r="Q67" i="2"/>
  <c r="O376" i="2"/>
  <c r="P376" i="2"/>
  <c r="Q376" i="2"/>
  <c r="O354" i="2"/>
  <c r="P354" i="2"/>
  <c r="Q354" i="2"/>
  <c r="O250" i="2"/>
  <c r="P250" i="2"/>
  <c r="Q250" i="2"/>
  <c r="O507" i="2"/>
  <c r="P507" i="2"/>
  <c r="Q507" i="2"/>
  <c r="O439" i="2"/>
  <c r="P439" i="2"/>
  <c r="Q439" i="2"/>
  <c r="O8" i="2"/>
  <c r="P8" i="2"/>
  <c r="Q8" i="2"/>
  <c r="O33" i="2"/>
  <c r="P33" i="2"/>
  <c r="Q33" i="2"/>
  <c r="O103" i="2"/>
  <c r="P103" i="2"/>
  <c r="Q103" i="2"/>
  <c r="O29" i="2"/>
  <c r="P29" i="2"/>
  <c r="Q29" i="2"/>
  <c r="O378" i="2"/>
  <c r="P378" i="2"/>
  <c r="Q378" i="2"/>
  <c r="O276" i="2"/>
  <c r="P276" i="2"/>
  <c r="Q276" i="2"/>
  <c r="O203" i="2"/>
  <c r="P203" i="2"/>
  <c r="Q203" i="2"/>
  <c r="O279" i="2"/>
  <c r="P279" i="2"/>
  <c r="Q279" i="2"/>
  <c r="O499" i="2"/>
  <c r="P499" i="2"/>
  <c r="Q499" i="2"/>
  <c r="O453" i="2"/>
  <c r="P453" i="2"/>
  <c r="Q453" i="2"/>
  <c r="O38" i="2"/>
  <c r="P38" i="2"/>
  <c r="Q38" i="2"/>
  <c r="O90" i="2"/>
  <c r="P90" i="2"/>
  <c r="Q90" i="2"/>
  <c r="O363" i="2"/>
  <c r="P363" i="2"/>
  <c r="Q363" i="2"/>
  <c r="O165" i="2"/>
  <c r="P165" i="2"/>
  <c r="Q165" i="2"/>
  <c r="O246" i="2"/>
  <c r="P246" i="2"/>
  <c r="Q246" i="2"/>
  <c r="O81" i="2"/>
  <c r="P81" i="2"/>
  <c r="Q81" i="2"/>
  <c r="O434" i="2"/>
  <c r="P434" i="2"/>
  <c r="Q434" i="2"/>
  <c r="O126" i="2"/>
  <c r="P126" i="2"/>
  <c r="Q126" i="2"/>
  <c r="O307" i="2"/>
  <c r="P307" i="2"/>
  <c r="Q307" i="2"/>
  <c r="O132" i="2"/>
  <c r="P132" i="2"/>
  <c r="Q132" i="2"/>
  <c r="O315" i="2"/>
  <c r="P315" i="2"/>
  <c r="Q315" i="2"/>
  <c r="O288" i="2"/>
  <c r="P288" i="2"/>
  <c r="Q288" i="2"/>
  <c r="O382" i="2"/>
  <c r="P382" i="2"/>
  <c r="Q382" i="2"/>
  <c r="O127" i="2"/>
  <c r="P127" i="2"/>
  <c r="Q127" i="2"/>
  <c r="O498" i="2"/>
  <c r="P498" i="2"/>
  <c r="Q498" i="2"/>
  <c r="O142" i="2"/>
  <c r="P142" i="2"/>
  <c r="Q142" i="2"/>
  <c r="O171" i="2"/>
  <c r="P171" i="2"/>
  <c r="Q171" i="2"/>
  <c r="O401" i="2"/>
  <c r="P401" i="2"/>
  <c r="Q401" i="2"/>
  <c r="O60" i="2"/>
  <c r="P60" i="2"/>
  <c r="Q60" i="2"/>
  <c r="O386" i="2"/>
  <c r="P386" i="2"/>
  <c r="Q386" i="2"/>
  <c r="O85" i="2"/>
  <c r="P85" i="2"/>
  <c r="Q85" i="2"/>
  <c r="O14" i="2"/>
  <c r="P14" i="2"/>
  <c r="Q14" i="2"/>
  <c r="O313" i="2"/>
  <c r="P313" i="2"/>
  <c r="Q313" i="2"/>
  <c r="O308" i="2"/>
  <c r="P308" i="2"/>
  <c r="Q308" i="2"/>
  <c r="O82" i="2"/>
  <c r="P82" i="2"/>
  <c r="Q82" i="2"/>
  <c r="O365" i="2"/>
  <c r="P365" i="2"/>
  <c r="Q365" i="2"/>
  <c r="O419" i="2"/>
  <c r="P419" i="2"/>
  <c r="Q419" i="2"/>
  <c r="O116" i="2"/>
  <c r="P116" i="2"/>
  <c r="Q116" i="2"/>
  <c r="O277" i="2"/>
  <c r="P277" i="2"/>
  <c r="Q277" i="2"/>
  <c r="O87" i="2"/>
  <c r="P87" i="2"/>
  <c r="Q87" i="2"/>
  <c r="O287" i="2"/>
  <c r="P287" i="2"/>
  <c r="Q287" i="2"/>
  <c r="O479" i="2"/>
  <c r="P479" i="2"/>
  <c r="Q479" i="2"/>
  <c r="O390" i="2"/>
  <c r="P390" i="2"/>
  <c r="Q390" i="2"/>
  <c r="O58" i="2"/>
  <c r="P58" i="2"/>
  <c r="Q58" i="2"/>
  <c r="O161" i="2"/>
  <c r="P161" i="2"/>
  <c r="Q161" i="2"/>
  <c r="O215" i="2"/>
  <c r="P215" i="2"/>
  <c r="Q215" i="2"/>
  <c r="O494" i="2"/>
  <c r="P494" i="2"/>
  <c r="Q494" i="2"/>
  <c r="O500" i="2"/>
  <c r="P500" i="2"/>
  <c r="Q500" i="2"/>
  <c r="O321" i="2"/>
  <c r="P321" i="2"/>
  <c r="Q321" i="2"/>
  <c r="O125" i="2"/>
  <c r="P125" i="2"/>
  <c r="Q125" i="2"/>
  <c r="O440" i="2"/>
  <c r="P440" i="2"/>
  <c r="Q440" i="2"/>
  <c r="O41" i="2"/>
  <c r="P41" i="2"/>
  <c r="Q41" i="2"/>
  <c r="O269" i="2"/>
  <c r="P269" i="2"/>
  <c r="Q269" i="2"/>
  <c r="O427" i="2"/>
  <c r="P427" i="2"/>
  <c r="Q427" i="2"/>
  <c r="O88" i="2"/>
  <c r="P88" i="2"/>
  <c r="Q88" i="2"/>
  <c r="O327" i="2"/>
  <c r="P327" i="2"/>
  <c r="Q327" i="2"/>
  <c r="O19" i="2"/>
  <c r="P19" i="2"/>
  <c r="Q19" i="2"/>
  <c r="O190" i="2"/>
  <c r="P190" i="2"/>
  <c r="Q190" i="2"/>
  <c r="O403" i="2"/>
  <c r="P403" i="2"/>
  <c r="Q403" i="2"/>
  <c r="O423" i="2"/>
  <c r="P423" i="2"/>
  <c r="Q423" i="2"/>
  <c r="O175" i="2"/>
  <c r="P175" i="2"/>
  <c r="Q175" i="2"/>
  <c r="O476" i="2"/>
  <c r="P476" i="2"/>
  <c r="Q476" i="2"/>
  <c r="O207" i="2"/>
  <c r="P207" i="2"/>
  <c r="Q207" i="2"/>
  <c r="O384" i="2"/>
  <c r="P384" i="2"/>
  <c r="Q384" i="2"/>
  <c r="O53" i="2"/>
  <c r="P53" i="2"/>
  <c r="Q53" i="2"/>
  <c r="O123" i="2"/>
  <c r="P123" i="2"/>
  <c r="Q123" i="2"/>
  <c r="O92" i="2"/>
  <c r="P92" i="2"/>
  <c r="Q92" i="2"/>
  <c r="O253" i="2"/>
  <c r="P253" i="2"/>
  <c r="Q253" i="2"/>
  <c r="O432" i="2"/>
  <c r="P432" i="2"/>
  <c r="Q432" i="2"/>
  <c r="O234" i="2"/>
  <c r="P234" i="2"/>
  <c r="Q234" i="2"/>
  <c r="O247" i="2"/>
  <c r="P247" i="2"/>
  <c r="Q247" i="2"/>
  <c r="O404" i="2"/>
  <c r="P404" i="2"/>
  <c r="Q404" i="2"/>
  <c r="O488" i="2"/>
  <c r="P488" i="2"/>
  <c r="Q488" i="2"/>
  <c r="O466" i="2"/>
  <c r="P466" i="2"/>
  <c r="Q466" i="2"/>
  <c r="O443" i="2"/>
  <c r="P443" i="2"/>
  <c r="Q443" i="2"/>
  <c r="O470" i="2"/>
  <c r="P470" i="2"/>
  <c r="Q470" i="2"/>
  <c r="O242" i="2"/>
  <c r="P242" i="2"/>
  <c r="Q242" i="2"/>
  <c r="O290" i="2"/>
  <c r="P290" i="2"/>
  <c r="Q290" i="2"/>
  <c r="O454" i="2"/>
  <c r="P454" i="2"/>
  <c r="Q454" i="2"/>
  <c r="O405" i="2"/>
  <c r="P405" i="2"/>
  <c r="Q405" i="2"/>
  <c r="O311" i="2"/>
  <c r="P311" i="2"/>
  <c r="Q311" i="2"/>
  <c r="O222" i="2"/>
  <c r="P222" i="2"/>
  <c r="Q222" i="2"/>
  <c r="O317" i="2"/>
  <c r="P317" i="2"/>
  <c r="Q317" i="2"/>
  <c r="O322" i="2"/>
  <c r="P322" i="2"/>
  <c r="Q322" i="2"/>
  <c r="O13" i="2"/>
  <c r="P13" i="2"/>
  <c r="Q13" i="2"/>
  <c r="O291" i="2"/>
  <c r="P291" i="2"/>
  <c r="Q291" i="2"/>
  <c r="O316" i="2"/>
  <c r="P316" i="2"/>
  <c r="Q316" i="2"/>
  <c r="O289" i="2"/>
  <c r="P289" i="2"/>
  <c r="Q289" i="2"/>
  <c r="O446" i="2"/>
  <c r="P446" i="2"/>
  <c r="Q446" i="2"/>
  <c r="O56" i="2"/>
  <c r="P56" i="2"/>
  <c r="Q56" i="2"/>
  <c r="O184" i="2"/>
  <c r="P184" i="2"/>
  <c r="Q184" i="2"/>
  <c r="O25" i="2"/>
  <c r="P25" i="2"/>
  <c r="Q25" i="2"/>
  <c r="O94" i="2"/>
  <c r="P94" i="2"/>
  <c r="Q94" i="2"/>
  <c r="O231" i="2"/>
  <c r="P231" i="2"/>
  <c r="Q231" i="2"/>
  <c r="O285" i="2"/>
  <c r="P285" i="2"/>
  <c r="Q285" i="2"/>
  <c r="O128" i="2"/>
  <c r="P128" i="2"/>
  <c r="Q128" i="2"/>
  <c r="O148" i="2"/>
  <c r="P148" i="2"/>
  <c r="Q148" i="2"/>
  <c r="O102" i="2"/>
  <c r="P102" i="2"/>
  <c r="Q102" i="2"/>
  <c r="O39" i="2"/>
  <c r="P39" i="2"/>
  <c r="Q39" i="2"/>
  <c r="O112" i="2"/>
  <c r="P112" i="2"/>
  <c r="Q112" i="2"/>
  <c r="O328" i="2"/>
  <c r="P328" i="2"/>
  <c r="Q328" i="2"/>
  <c r="O68" i="2"/>
  <c r="P68" i="2"/>
  <c r="Q68" i="2"/>
  <c r="O505" i="2"/>
  <c r="P505" i="2"/>
  <c r="Q505" i="2"/>
  <c r="O108" i="2"/>
  <c r="P108" i="2"/>
  <c r="Q108" i="2"/>
  <c r="O109" i="2"/>
  <c r="P109" i="2"/>
  <c r="Q109" i="2"/>
  <c r="O204" i="2"/>
  <c r="P204" i="2"/>
  <c r="Q204" i="2"/>
  <c r="O133" i="2"/>
  <c r="P133" i="2"/>
  <c r="Q133" i="2"/>
  <c r="O502" i="2"/>
  <c r="P502" i="2"/>
  <c r="Q502" i="2"/>
  <c r="O21" i="2"/>
  <c r="P21" i="2"/>
  <c r="Q21" i="2"/>
  <c r="O243" i="2"/>
  <c r="P243" i="2"/>
  <c r="Q243" i="2"/>
  <c r="O415" i="2"/>
  <c r="P415" i="2"/>
  <c r="Q415" i="2"/>
  <c r="O166" i="2"/>
  <c r="P166" i="2"/>
  <c r="Q166" i="2"/>
  <c r="O455" i="2"/>
  <c r="P455" i="2"/>
  <c r="Q455" i="2"/>
  <c r="O355" i="2"/>
  <c r="P355" i="2"/>
  <c r="Q355" i="2"/>
  <c r="O456" i="2"/>
  <c r="P456" i="2"/>
  <c r="Q456" i="2"/>
  <c r="O487" i="2"/>
  <c r="P487" i="2"/>
  <c r="Q487" i="2"/>
  <c r="O177" i="2"/>
  <c r="P177" i="2"/>
  <c r="Q177" i="2"/>
  <c r="O358" i="2"/>
  <c r="P358" i="2"/>
  <c r="Q358" i="2"/>
  <c r="O64" i="2"/>
  <c r="P64" i="2"/>
  <c r="Q64" i="2"/>
  <c r="O122" i="2"/>
  <c r="P122" i="2"/>
  <c r="Q122" i="2"/>
  <c r="O149" i="2"/>
  <c r="P149" i="2"/>
  <c r="Q149" i="2"/>
  <c r="O349" i="2"/>
  <c r="P349" i="2"/>
  <c r="Q349" i="2"/>
  <c r="O298" i="2"/>
  <c r="P298" i="2"/>
  <c r="Q298" i="2"/>
  <c r="O104" i="2"/>
  <c r="P104" i="2"/>
  <c r="Q104" i="2"/>
  <c r="O337" i="2"/>
  <c r="P337" i="2"/>
  <c r="Q337" i="2"/>
  <c r="O34" i="2"/>
  <c r="P34" i="2"/>
  <c r="Q34" i="2"/>
  <c r="O391" i="2"/>
  <c r="P391" i="2"/>
  <c r="Q391" i="2"/>
  <c r="O428" i="2"/>
  <c r="P428" i="2"/>
  <c r="Q428" i="2"/>
  <c r="O264" i="2"/>
  <c r="P264" i="2"/>
  <c r="Q264" i="2"/>
  <c r="O98" i="2"/>
  <c r="P98" i="2"/>
  <c r="Q98" i="2"/>
  <c r="O444" i="2"/>
  <c r="P444" i="2"/>
  <c r="Q444" i="2"/>
  <c r="O396" i="2"/>
  <c r="P396" i="2"/>
  <c r="Q396" i="2"/>
  <c r="O158" i="2"/>
  <c r="P158" i="2"/>
  <c r="Q158" i="2"/>
  <c r="O178" i="2"/>
  <c r="P178" i="2"/>
  <c r="Q178" i="2"/>
  <c r="O150" i="2"/>
  <c r="P150" i="2"/>
  <c r="Q150" i="2"/>
  <c r="O345" i="2"/>
  <c r="P345" i="2"/>
  <c r="Q345" i="2"/>
  <c r="O513" i="2"/>
  <c r="P513" i="2"/>
  <c r="Q513" i="2"/>
  <c r="O272" i="2"/>
  <c r="P272" i="2"/>
  <c r="Q272" i="2"/>
  <c r="O154" i="2"/>
  <c r="P154" i="2"/>
  <c r="Q154" i="2"/>
  <c r="O334" i="2"/>
  <c r="P334" i="2"/>
  <c r="Q334" i="2"/>
  <c r="O471" i="2"/>
  <c r="P471" i="2"/>
  <c r="Q471" i="2"/>
  <c r="O156" i="2"/>
  <c r="P156" i="2"/>
  <c r="Q156" i="2"/>
  <c r="O113" i="2"/>
  <c r="P113" i="2"/>
  <c r="Q113" i="2"/>
  <c r="O194" i="2"/>
  <c r="P194" i="2"/>
  <c r="Q194" i="2"/>
  <c r="O235" i="2"/>
  <c r="P235" i="2"/>
  <c r="Q235" i="2"/>
  <c r="O50" i="2"/>
  <c r="P50" i="2"/>
  <c r="Q50" i="2"/>
  <c r="O241" i="2"/>
  <c r="P241" i="2"/>
  <c r="Q241" i="2"/>
  <c r="O239" i="2"/>
  <c r="P239" i="2"/>
  <c r="Q239" i="2"/>
  <c r="O268" i="2"/>
  <c r="P268" i="2"/>
  <c r="Q268" i="2"/>
  <c r="O346" i="2"/>
  <c r="P346" i="2"/>
  <c r="Q346" i="2"/>
  <c r="O280" i="2"/>
  <c r="P280" i="2"/>
  <c r="Q280" i="2"/>
  <c r="O281" i="2"/>
  <c r="P281" i="2"/>
  <c r="Q281" i="2"/>
  <c r="O36" i="2"/>
  <c r="P36" i="2"/>
  <c r="Q36" i="2"/>
  <c r="O338" i="2"/>
  <c r="P338" i="2"/>
  <c r="Q338" i="2"/>
  <c r="O176" i="2"/>
  <c r="P176" i="2"/>
  <c r="Q176" i="2"/>
  <c r="O151" i="2"/>
  <c r="P151" i="2"/>
  <c r="Q151" i="2"/>
  <c r="O135" i="2"/>
  <c r="P135" i="2"/>
  <c r="Q135" i="2"/>
  <c r="O394" i="2"/>
  <c r="P394" i="2"/>
  <c r="Q394" i="2"/>
  <c r="O388" i="2"/>
  <c r="P388" i="2"/>
  <c r="Q388" i="2"/>
  <c r="O481" i="2"/>
  <c r="P481" i="2"/>
  <c r="Q481" i="2"/>
  <c r="O339" i="2"/>
  <c r="P339" i="2"/>
  <c r="Q339" i="2"/>
  <c r="O70" i="2"/>
  <c r="P70" i="2"/>
  <c r="Q70" i="2"/>
  <c r="O490" i="2"/>
  <c r="P490" i="2"/>
  <c r="Q490" i="2"/>
  <c r="O503" i="2"/>
  <c r="P503" i="2"/>
  <c r="Q503" i="2"/>
  <c r="O130" i="2"/>
  <c r="P130" i="2"/>
  <c r="Q130" i="2"/>
  <c r="O259" i="2"/>
  <c r="P259" i="2"/>
  <c r="Q259" i="2"/>
  <c r="O447" i="2"/>
  <c r="P447" i="2"/>
  <c r="Q447" i="2"/>
  <c r="O323" i="2"/>
  <c r="P323" i="2"/>
  <c r="Q323" i="2"/>
  <c r="O304" i="2"/>
  <c r="P304" i="2"/>
  <c r="Q304" i="2"/>
  <c r="O7" i="2"/>
  <c r="P7" i="2"/>
  <c r="Q7" i="2"/>
  <c r="O312" i="2"/>
  <c r="P312" i="2"/>
  <c r="Q312" i="2"/>
  <c r="O71" i="2"/>
  <c r="P71" i="2"/>
  <c r="Q71" i="2"/>
  <c r="O350" i="2"/>
  <c r="P350" i="2"/>
  <c r="Q350" i="2"/>
  <c r="O155" i="2"/>
  <c r="P155" i="2"/>
  <c r="Q155" i="2"/>
  <c r="O366" i="2"/>
  <c r="P366" i="2"/>
  <c r="Q366" i="2"/>
  <c r="O236" i="2"/>
  <c r="P236" i="2"/>
  <c r="Q236" i="2"/>
  <c r="O22" i="2"/>
  <c r="P22" i="2"/>
  <c r="Q22" i="2"/>
  <c r="O208" i="2"/>
  <c r="P208" i="2"/>
  <c r="Q208" i="2"/>
  <c r="O450" i="2"/>
  <c r="P450" i="2"/>
  <c r="Q450" i="2"/>
  <c r="O209" i="2"/>
  <c r="P209" i="2"/>
  <c r="Q209" i="2"/>
  <c r="O353" i="2"/>
  <c r="P353" i="2"/>
  <c r="Q353" i="2"/>
  <c r="O329" i="2"/>
  <c r="P329" i="2"/>
  <c r="Q329" i="2"/>
  <c r="O205" i="2"/>
  <c r="P205" i="2"/>
  <c r="Q205" i="2"/>
  <c r="O482" i="2"/>
  <c r="P482" i="2"/>
  <c r="Q482" i="2"/>
  <c r="O170" i="2"/>
  <c r="P170" i="2"/>
  <c r="Q170" i="2"/>
  <c r="O251" i="2"/>
  <c r="P251" i="2"/>
  <c r="Q251" i="2"/>
  <c r="O262" i="2"/>
  <c r="P262" i="2"/>
  <c r="Q262" i="2"/>
  <c r="O392" i="2"/>
  <c r="P392" i="2"/>
  <c r="Q392" i="2"/>
  <c r="O163" i="2"/>
  <c r="P163" i="2"/>
  <c r="Q163" i="2"/>
  <c r="O212" i="2"/>
  <c r="P212" i="2"/>
  <c r="Q212" i="2"/>
  <c r="O474" i="2"/>
  <c r="P474" i="2"/>
  <c r="Q474" i="2"/>
  <c r="O463" i="2"/>
  <c r="P463" i="2"/>
  <c r="Q463" i="2"/>
  <c r="O256" i="2"/>
  <c r="P256" i="2"/>
  <c r="Q256" i="2"/>
  <c r="O138" i="2"/>
  <c r="P138" i="2"/>
  <c r="Q138" i="2"/>
  <c r="O12" i="2"/>
  <c r="P12" i="2"/>
  <c r="Q12" i="2"/>
  <c r="O495" i="2"/>
  <c r="P495" i="2"/>
  <c r="Q495" i="2"/>
  <c r="O467" i="2"/>
  <c r="P467" i="2"/>
  <c r="Q467" i="2"/>
  <c r="O200" i="2"/>
  <c r="P200" i="2"/>
  <c r="Q200" i="2"/>
  <c r="O237" i="2"/>
  <c r="P237" i="2"/>
  <c r="Q237" i="2"/>
  <c r="O309" i="2"/>
  <c r="P309" i="2"/>
  <c r="Q309" i="2"/>
  <c r="O410" i="2"/>
  <c r="P410" i="2"/>
  <c r="Q410" i="2"/>
  <c r="O254" i="2"/>
  <c r="P254" i="2"/>
  <c r="Q254" i="2"/>
  <c r="O106" i="2"/>
  <c r="P106" i="2"/>
  <c r="Q106" i="2"/>
  <c r="O438" i="2"/>
  <c r="P438" i="2"/>
  <c r="Q438" i="2"/>
  <c r="O5" i="2"/>
  <c r="P5" i="2"/>
  <c r="Q5" i="2"/>
  <c r="O299" i="2"/>
  <c r="P299" i="2"/>
  <c r="Q299" i="2"/>
  <c r="O69" i="2"/>
  <c r="P69" i="2"/>
  <c r="Q69" i="2"/>
  <c r="O32" i="2"/>
  <c r="P32" i="2"/>
  <c r="Q32" i="2"/>
  <c r="O143" i="2"/>
  <c r="P143" i="2"/>
  <c r="Q143" i="2"/>
  <c r="O343" i="2"/>
  <c r="P343" i="2"/>
  <c r="Q343" i="2"/>
  <c r="O445" i="2"/>
  <c r="P445" i="2"/>
  <c r="Q445" i="2"/>
  <c r="O420" i="2"/>
  <c r="P420" i="2"/>
  <c r="Q420" i="2"/>
  <c r="O330" i="2"/>
  <c r="P330" i="2"/>
  <c r="Q330" i="2"/>
  <c r="O4" i="2"/>
  <c r="P4" i="2"/>
  <c r="Q4" i="2"/>
  <c r="O448" i="2"/>
  <c r="P448" i="2"/>
  <c r="Q448" i="2"/>
  <c r="O477" i="2"/>
  <c r="P477" i="2"/>
  <c r="Q477" i="2"/>
  <c r="O433" i="2"/>
  <c r="P433" i="2"/>
  <c r="Q433" i="2"/>
  <c r="O457" i="2"/>
  <c r="P457" i="2"/>
  <c r="Q457" i="2"/>
  <c r="O78" i="2"/>
  <c r="P78" i="2"/>
  <c r="Q78" i="2"/>
  <c r="O6" i="2"/>
  <c r="P6" i="2"/>
  <c r="Q6" i="2"/>
  <c r="O464" i="2"/>
  <c r="P464" i="2"/>
  <c r="Q464" i="2"/>
  <c r="O351" i="2"/>
  <c r="P351" i="2"/>
  <c r="Q351" i="2"/>
  <c r="O369" i="2"/>
  <c r="P369" i="2"/>
  <c r="Q369" i="2"/>
  <c r="O46" i="2"/>
  <c r="P46" i="2"/>
  <c r="Q46" i="2"/>
  <c r="O371" i="2"/>
  <c r="P371" i="2"/>
  <c r="Q371" i="2"/>
  <c r="O282" i="2"/>
  <c r="P282" i="2"/>
  <c r="Q282" i="2"/>
  <c r="O263" i="2"/>
  <c r="P263" i="2"/>
  <c r="Q263" i="2"/>
  <c r="O397" i="2"/>
  <c r="P397" i="2"/>
  <c r="Q397" i="2"/>
  <c r="O465" i="2"/>
  <c r="P465" i="2"/>
  <c r="Q465" i="2"/>
  <c r="O117" i="2"/>
  <c r="P117" i="2"/>
  <c r="Q117" i="2"/>
  <c r="O185" i="2"/>
  <c r="P185" i="2"/>
  <c r="Q185" i="2"/>
  <c r="O144" i="2"/>
  <c r="P144" i="2"/>
  <c r="Q144" i="2"/>
  <c r="O385" i="2"/>
  <c r="P385" i="2"/>
  <c r="Q385" i="2"/>
  <c r="O468" i="2"/>
  <c r="P468" i="2"/>
  <c r="Q468" i="2"/>
  <c r="O157" i="2"/>
  <c r="P157" i="2"/>
  <c r="Q157" i="2"/>
  <c r="O89" i="2"/>
  <c r="P89" i="2"/>
  <c r="Q89" i="2"/>
  <c r="O402" i="2"/>
  <c r="P402" i="2"/>
  <c r="Q402" i="2"/>
  <c r="O225" i="2"/>
  <c r="P225" i="2"/>
  <c r="Q225" i="2"/>
  <c r="O421" i="2"/>
  <c r="P421" i="2"/>
  <c r="Q421" i="2"/>
  <c r="O422" i="2"/>
  <c r="P422" i="2"/>
  <c r="Q422" i="2"/>
  <c r="O370" i="2"/>
  <c r="P370" i="2"/>
  <c r="Q370" i="2"/>
  <c r="O43" i="2"/>
  <c r="P43" i="2"/>
  <c r="Q43" i="2"/>
  <c r="O219" i="2"/>
  <c r="P219" i="2"/>
  <c r="Q219" i="2"/>
  <c r="O314" i="2"/>
  <c r="P314" i="2"/>
  <c r="Q314" i="2"/>
  <c r="O417" i="2"/>
  <c r="P417" i="2"/>
  <c r="Q417" i="2"/>
  <c r="O129" i="2"/>
  <c r="P129" i="2"/>
  <c r="Q129" i="2"/>
  <c r="O393" i="2"/>
  <c r="P393" i="2"/>
  <c r="Q393" i="2"/>
  <c r="O124" i="2"/>
  <c r="P124" i="2"/>
  <c r="Q124" i="2"/>
  <c r="O232" i="2"/>
  <c r="P232" i="2"/>
  <c r="Q232" i="2"/>
  <c r="O484" i="2"/>
  <c r="P484" i="2"/>
  <c r="Q484" i="2"/>
  <c r="O191" i="2"/>
  <c r="P191" i="2"/>
  <c r="Q191" i="2"/>
  <c r="O167" i="2"/>
  <c r="P167" i="2"/>
  <c r="Q167" i="2"/>
  <c r="O302" i="2"/>
  <c r="P302" i="2"/>
  <c r="Q302" i="2"/>
  <c r="O139" i="2"/>
  <c r="P139" i="2"/>
  <c r="Q139" i="2"/>
  <c r="O72" i="2"/>
  <c r="P72" i="2"/>
  <c r="Q72" i="2"/>
  <c r="O340" i="2"/>
  <c r="P340" i="2"/>
  <c r="Q340" i="2"/>
  <c r="O458" i="2"/>
  <c r="P458" i="2"/>
  <c r="Q458" i="2"/>
  <c r="O15" i="2"/>
  <c r="P15" i="2"/>
  <c r="Q15" i="2"/>
  <c r="O255" i="2"/>
  <c r="P255" i="2"/>
  <c r="Q255" i="2"/>
  <c r="O30" i="2"/>
  <c r="P30" i="2"/>
  <c r="Q30" i="2"/>
  <c r="O310" i="2"/>
  <c r="P310" i="2"/>
  <c r="Q310" i="2"/>
  <c r="O449" i="2"/>
  <c r="P449" i="2"/>
  <c r="Q449" i="2"/>
  <c r="O286" i="2"/>
  <c r="P286" i="2"/>
  <c r="Q286" i="2"/>
  <c r="O412" i="2"/>
  <c r="P412" i="2"/>
  <c r="Q412" i="2"/>
  <c r="O398" i="2"/>
  <c r="P398" i="2"/>
  <c r="Q398" i="2"/>
  <c r="O28" i="2"/>
  <c r="P28" i="2"/>
  <c r="Q28" i="2"/>
  <c r="O201" i="2"/>
  <c r="P201" i="2"/>
  <c r="Q201" i="2"/>
  <c r="O451" i="2"/>
  <c r="P451" i="2"/>
  <c r="Q451" i="2"/>
  <c r="O93" i="2"/>
  <c r="P93" i="2"/>
  <c r="Q93" i="2"/>
  <c r="O292" i="2"/>
  <c r="P292" i="2"/>
  <c r="Q292" i="2"/>
  <c r="O480" i="2"/>
  <c r="P480" i="2"/>
  <c r="Q480" i="2"/>
  <c r="O172" i="2"/>
  <c r="P172" i="2"/>
  <c r="Q172" i="2"/>
  <c r="O49" i="2"/>
  <c r="P49" i="2"/>
  <c r="Q49" i="2"/>
  <c r="O300" i="2"/>
  <c r="P300" i="2"/>
  <c r="Q300" i="2"/>
  <c r="O407" i="2"/>
  <c r="P407" i="2"/>
  <c r="Q407" i="2"/>
  <c r="O110" i="2"/>
  <c r="P110" i="2"/>
  <c r="Q110" i="2"/>
  <c r="O265" i="2"/>
  <c r="P265" i="2"/>
  <c r="Q265" i="2"/>
  <c r="O40" i="2"/>
  <c r="P40" i="2"/>
  <c r="Q40" i="2"/>
  <c r="O186" i="2"/>
  <c r="P186" i="2"/>
  <c r="Q186" i="2"/>
  <c r="O118" i="2"/>
  <c r="P118" i="2"/>
  <c r="Q118" i="2"/>
  <c r="O152" i="2"/>
  <c r="P152" i="2"/>
  <c r="Q152" i="2"/>
  <c r="O375" i="2"/>
  <c r="P375" i="2"/>
  <c r="Q375" i="2"/>
  <c r="O162" i="2"/>
  <c r="P162" i="2"/>
  <c r="Q162" i="2"/>
  <c r="O356" i="2"/>
  <c r="P356" i="2"/>
  <c r="Q356" i="2"/>
  <c r="O213" i="2"/>
  <c r="P213" i="2"/>
  <c r="Q213" i="2"/>
  <c r="O105" i="2"/>
  <c r="P105" i="2"/>
  <c r="Q105" i="2"/>
  <c r="O61" i="2"/>
  <c r="P61" i="2"/>
  <c r="Q61" i="2"/>
  <c r="O59" i="2"/>
  <c r="P59" i="2"/>
  <c r="Q59" i="2"/>
  <c r="O273" i="2"/>
  <c r="P273" i="2"/>
  <c r="Q273" i="2"/>
  <c r="O182" i="2"/>
  <c r="P182" i="2"/>
  <c r="Q182" i="2"/>
  <c r="O260" i="2"/>
  <c r="P260" i="2"/>
  <c r="Q260" i="2"/>
  <c r="O206" i="2"/>
  <c r="P206" i="2"/>
  <c r="Q206" i="2"/>
  <c r="O324" i="2"/>
  <c r="P324" i="2"/>
  <c r="Q324" i="2"/>
  <c r="O408" i="2"/>
  <c r="P408" i="2"/>
  <c r="Q408" i="2"/>
  <c r="O395" i="2"/>
  <c r="P395" i="2"/>
  <c r="Q395" i="2"/>
  <c r="O173" i="2"/>
  <c r="P173" i="2"/>
  <c r="Q173" i="2"/>
  <c r="O418" i="2"/>
  <c r="P418" i="2"/>
  <c r="Q418" i="2"/>
  <c r="O293" i="2"/>
  <c r="P293" i="2"/>
  <c r="Q293" i="2"/>
  <c r="O95" i="2"/>
  <c r="P95" i="2"/>
  <c r="Q95" i="2"/>
  <c r="O9" i="2"/>
  <c r="P9" i="2"/>
  <c r="Q9" i="2"/>
  <c r="O274" i="2"/>
  <c r="P274" i="2"/>
  <c r="Q274" i="2"/>
  <c r="O37" i="2"/>
  <c r="P37" i="2"/>
  <c r="Q37" i="2"/>
  <c r="O244" i="2"/>
  <c r="P244" i="2"/>
  <c r="Q244" i="2"/>
  <c r="O196" i="2"/>
  <c r="P196" i="2"/>
  <c r="Q196" i="2"/>
  <c r="O210" i="2"/>
  <c r="P210" i="2"/>
  <c r="Q210" i="2"/>
  <c r="O295" i="2"/>
  <c r="P295" i="2"/>
  <c r="Q295" i="2"/>
  <c r="O496" i="2"/>
  <c r="P496" i="2"/>
  <c r="Q496" i="2"/>
  <c r="O27" i="2"/>
  <c r="P27" i="2"/>
  <c r="Q27" i="2"/>
  <c r="O413" i="2"/>
  <c r="P413" i="2"/>
  <c r="Q413" i="2"/>
  <c r="O136" i="2"/>
  <c r="P136" i="2"/>
  <c r="Q136" i="2"/>
  <c r="O257" i="2"/>
  <c r="P257" i="2"/>
  <c r="Q257" i="2"/>
  <c r="O119" i="2"/>
  <c r="P119" i="2"/>
  <c r="Q119" i="2"/>
  <c r="O335" i="2"/>
  <c r="P335" i="2"/>
  <c r="Q335" i="2"/>
  <c r="O62" i="2"/>
  <c r="P62" i="2"/>
  <c r="Q62" i="2"/>
  <c r="O18" i="2"/>
  <c r="P18" i="2"/>
  <c r="Q18" i="2"/>
  <c r="O86" i="2"/>
  <c r="P86" i="2"/>
  <c r="Q86" i="2"/>
  <c r="O96" i="2"/>
  <c r="P96" i="2"/>
  <c r="Q96" i="2"/>
  <c r="O283" i="2"/>
  <c r="P283" i="2"/>
  <c r="Q283" i="2"/>
  <c r="O55" i="2"/>
  <c r="P55" i="2"/>
  <c r="Q55" i="2"/>
  <c r="O193" i="2"/>
  <c r="P193" i="2"/>
  <c r="Q193" i="2"/>
  <c r="O266" i="2"/>
  <c r="P266" i="2"/>
  <c r="Q266" i="2"/>
  <c r="O80" i="2"/>
  <c r="P80" i="2"/>
  <c r="Q80" i="2"/>
  <c r="O31" i="2"/>
  <c r="P31" i="2"/>
  <c r="Q31" i="2"/>
  <c r="O26" i="2"/>
  <c r="P26" i="2"/>
  <c r="Q26" i="2"/>
  <c r="O305" i="2"/>
  <c r="P305" i="2"/>
  <c r="Q305" i="2"/>
  <c r="O79" i="2"/>
  <c r="P79" i="2"/>
  <c r="Q79" i="2"/>
  <c r="O367" i="2"/>
  <c r="P367" i="2"/>
  <c r="Q367" i="2"/>
  <c r="O168" i="2"/>
  <c r="P168" i="2"/>
  <c r="Q168" i="2"/>
  <c r="O42" i="2"/>
  <c r="P42" i="2"/>
  <c r="Q42" i="2"/>
  <c r="O429" i="2"/>
  <c r="P429" i="2"/>
  <c r="Q429" i="2"/>
  <c r="O278" i="2"/>
  <c r="P278" i="2"/>
  <c r="Q278" i="2"/>
  <c r="O131" i="2"/>
  <c r="P131" i="2"/>
  <c r="Q131" i="2"/>
  <c r="O510" i="2"/>
  <c r="P510" i="2"/>
  <c r="Q510" i="2"/>
  <c r="O319" i="2"/>
  <c r="P319" i="2"/>
  <c r="Q319" i="2"/>
  <c r="O359" i="2"/>
  <c r="P359" i="2"/>
  <c r="Q359" i="2"/>
  <c r="O294" i="2"/>
  <c r="P294" i="2"/>
  <c r="Q294" i="2"/>
  <c r="O159" i="2"/>
  <c r="P159" i="2"/>
  <c r="Q159" i="2"/>
  <c r="O2" i="2"/>
  <c r="P2" i="2"/>
  <c r="Q2" i="2"/>
  <c r="O35" i="2"/>
  <c r="P35" i="2"/>
  <c r="Q35" i="2"/>
  <c r="O83" i="2"/>
  <c r="P83" i="2"/>
  <c r="Q83" i="2"/>
  <c r="O160" i="2"/>
  <c r="P160" i="2"/>
  <c r="Q160" i="2"/>
  <c r="O504" i="2"/>
  <c r="P504" i="2"/>
  <c r="Q504" i="2"/>
  <c r="O506" i="2"/>
  <c r="P506" i="2"/>
  <c r="Q506" i="2"/>
  <c r="O379" i="2"/>
  <c r="P379" i="2"/>
  <c r="Q379" i="2"/>
  <c r="O48" i="2"/>
  <c r="P48" i="2"/>
  <c r="Q48" i="2"/>
  <c r="O189" i="2"/>
  <c r="P189" i="2"/>
  <c r="Q189" i="2"/>
  <c r="O475" i="2"/>
  <c r="P475" i="2"/>
  <c r="Q475" i="2"/>
  <c r="O146" i="2"/>
  <c r="P146" i="2"/>
  <c r="Q146" i="2"/>
  <c r="O10" i="2"/>
  <c r="P10" i="2"/>
  <c r="Q10" i="2"/>
  <c r="O320" i="2"/>
  <c r="P320" i="2"/>
  <c r="Q320" i="2"/>
  <c r="O478" i="2"/>
  <c r="P478" i="2"/>
  <c r="Q478" i="2"/>
  <c r="O360" i="2"/>
  <c r="P360" i="2"/>
  <c r="Q360" i="2"/>
  <c r="O57" i="2"/>
  <c r="P57" i="2"/>
  <c r="Q57" i="2"/>
  <c r="O134" i="2"/>
  <c r="P134" i="2"/>
  <c r="Q134" i="2"/>
  <c r="O460" i="2"/>
  <c r="P460" i="2"/>
  <c r="Q460" i="2"/>
  <c r="O84" i="2"/>
  <c r="P84" i="2"/>
  <c r="Q84" i="2"/>
  <c r="O140" i="2"/>
  <c r="P140" i="2"/>
  <c r="Q140" i="2"/>
  <c r="O17" i="2"/>
  <c r="P17" i="2"/>
  <c r="Q17" i="2"/>
  <c r="O318" i="2"/>
  <c r="P318" i="2"/>
  <c r="Q318" i="2"/>
  <c r="O491" i="2"/>
  <c r="P491" i="2"/>
  <c r="Q491" i="2"/>
  <c r="O211" i="2"/>
  <c r="P211" i="2"/>
  <c r="Q211" i="2"/>
  <c r="O493" i="2"/>
  <c r="P493" i="2"/>
  <c r="Q493" i="2"/>
  <c r="O424" i="2"/>
  <c r="P424" i="2"/>
  <c r="Q424" i="2"/>
  <c r="O197" i="2"/>
  <c r="P197" i="2"/>
  <c r="Q197" i="2"/>
  <c r="O399" i="2"/>
  <c r="P399" i="2"/>
  <c r="Q399" i="2"/>
  <c r="O511" i="2"/>
  <c r="P511" i="2"/>
  <c r="Q511" i="2"/>
  <c r="O364" i="2"/>
  <c r="P364" i="2"/>
  <c r="Q364" i="2"/>
  <c r="O20" i="2"/>
  <c r="P20" i="2"/>
  <c r="Q20" i="2"/>
  <c r="O489" i="2"/>
  <c r="P489" i="2"/>
  <c r="Q489" i="2"/>
  <c r="N489" i="2"/>
  <c r="AC489" i="2" s="1"/>
  <c r="AE489" i="2" s="1"/>
  <c r="N169" i="2"/>
  <c r="N469" i="2"/>
  <c r="AC469" i="2" s="1"/>
  <c r="AE469" i="2" s="1"/>
  <c r="N23" i="2"/>
  <c r="N99" i="2"/>
  <c r="AC99" i="2" s="1"/>
  <c r="AE99" i="2" s="1"/>
  <c r="N223" i="2"/>
  <c r="N45" i="2"/>
  <c r="AC45" i="2" s="1"/>
  <c r="AE45" i="2" s="1"/>
  <c r="N65" i="2"/>
  <c r="N501" i="2"/>
  <c r="AC501" i="2" s="1"/>
  <c r="AE501" i="2" s="1"/>
  <c r="N270" i="2"/>
  <c r="N461" i="2"/>
  <c r="AC461" i="2" s="1"/>
  <c r="AE461" i="2" s="1"/>
  <c r="N436" i="2"/>
  <c r="N296" i="2"/>
  <c r="AC296" i="2" s="1"/>
  <c r="AE296" i="2" s="1"/>
  <c r="N181" i="2"/>
  <c r="N192" i="2"/>
  <c r="AC192" i="2" s="1"/>
  <c r="AE192" i="2" s="1"/>
  <c r="N301" i="2"/>
  <c r="N372" i="2"/>
  <c r="AC372" i="2" s="1"/>
  <c r="AE372" i="2" s="1"/>
  <c r="N183" i="2"/>
  <c r="N248" i="2"/>
  <c r="AC248" i="2" s="1"/>
  <c r="AE248" i="2" s="1"/>
  <c r="N400" i="2"/>
  <c r="N361" i="2"/>
  <c r="AC361" i="2" s="1"/>
  <c r="AE361" i="2" s="1"/>
  <c r="N303" i="2"/>
  <c r="N459" i="2"/>
  <c r="AC459" i="2" s="1"/>
  <c r="AE459" i="2" s="1"/>
  <c r="N137" i="2"/>
  <c r="N24" i="2"/>
  <c r="AC24" i="2" s="1"/>
  <c r="AE24" i="2" s="1"/>
  <c r="N51" i="2"/>
  <c r="N483" i="2"/>
  <c r="AC483" i="2" s="1"/>
  <c r="AE483" i="2" s="1"/>
  <c r="N258" i="2"/>
  <c r="N442" i="2"/>
  <c r="AC442" i="2" s="1"/>
  <c r="AE442" i="2" s="1"/>
  <c r="N409" i="2"/>
  <c r="N381" i="2"/>
  <c r="AC381" i="2" s="1"/>
  <c r="AE381" i="2" s="1"/>
  <c r="N341" i="2"/>
  <c r="N441" i="2"/>
  <c r="AC441" i="2" s="1"/>
  <c r="AE441" i="2" s="1"/>
  <c r="N44" i="2"/>
  <c r="N336" i="2"/>
  <c r="AC336" i="2" s="1"/>
  <c r="AE336" i="2" s="1"/>
  <c r="N227" i="2"/>
  <c r="N66" i="2"/>
  <c r="AC66" i="2" s="1"/>
  <c r="AE66" i="2" s="1"/>
  <c r="N245" i="2"/>
  <c r="N187" i="2"/>
  <c r="AC187" i="2" s="1"/>
  <c r="AE187" i="2" s="1"/>
  <c r="N462" i="2"/>
  <c r="N228" i="2"/>
  <c r="AC228" i="2" s="1"/>
  <c r="AE228" i="2" s="1"/>
  <c r="N472" i="2"/>
  <c r="N153" i="2"/>
  <c r="AC153" i="2" s="1"/>
  <c r="AE153" i="2" s="1"/>
  <c r="N497" i="2"/>
  <c r="N198" i="2"/>
  <c r="AC198" i="2" s="1"/>
  <c r="AE198" i="2" s="1"/>
  <c r="N267" i="2"/>
  <c r="N331" i="2"/>
  <c r="AC331" i="2" s="1"/>
  <c r="AE331" i="2" s="1"/>
  <c r="N414" i="2"/>
  <c r="N100" i="2"/>
  <c r="AC100" i="2" s="1"/>
  <c r="AE100" i="2" s="1"/>
  <c r="N220" i="2"/>
  <c r="N275" i="2"/>
  <c r="AC275" i="2" s="1"/>
  <c r="AE275" i="2" s="1"/>
  <c r="N325" i="2"/>
  <c r="N141" i="2"/>
  <c r="AC141" i="2" s="1"/>
  <c r="AE141" i="2" s="1"/>
  <c r="N411" i="2"/>
  <c r="N512" i="2"/>
  <c r="AC512" i="2" s="1"/>
  <c r="AE512" i="2" s="1"/>
  <c r="N91" i="2"/>
  <c r="N111" i="2"/>
  <c r="AC111" i="2" s="1"/>
  <c r="AE111" i="2" s="1"/>
  <c r="N387" i="2"/>
  <c r="N174" i="2"/>
  <c r="AC174" i="2" s="1"/>
  <c r="AE174" i="2" s="1"/>
  <c r="N76" i="2"/>
  <c r="N348" i="2"/>
  <c r="AC348" i="2" s="1"/>
  <c r="AE348" i="2" s="1"/>
  <c r="N216" i="2"/>
  <c r="N252" i="2"/>
  <c r="AC252" i="2" s="1"/>
  <c r="AE252" i="2" s="1"/>
  <c r="N284" i="2"/>
  <c r="N515" i="2"/>
  <c r="AC515" i="2" s="1"/>
  <c r="AE515" i="2" s="1"/>
  <c r="N74" i="2"/>
  <c r="N229" i="2"/>
  <c r="AC229" i="2" s="1"/>
  <c r="AE229" i="2" s="1"/>
  <c r="N73" i="2"/>
  <c r="N114" i="2"/>
  <c r="AC114" i="2" s="1"/>
  <c r="AE114" i="2" s="1"/>
  <c r="N514" i="2"/>
  <c r="N425" i="2"/>
  <c r="AC425" i="2" s="1"/>
  <c r="AE425" i="2" s="1"/>
  <c r="N240" i="2"/>
  <c r="N199" i="2"/>
  <c r="AC199" i="2" s="1"/>
  <c r="AE199" i="2" s="1"/>
  <c r="N195" i="2"/>
  <c r="N452" i="2"/>
  <c r="AC452" i="2" s="1"/>
  <c r="AE452" i="2" s="1"/>
  <c r="N435" i="2"/>
  <c r="N380" i="2"/>
  <c r="AC380" i="2" s="1"/>
  <c r="AE380" i="2" s="1"/>
  <c r="N509" i="2"/>
  <c r="N357" i="2"/>
  <c r="AC357" i="2" s="1"/>
  <c r="AE357" i="2" s="1"/>
  <c r="N297" i="2"/>
  <c r="N145" i="2"/>
  <c r="AC145" i="2" s="1"/>
  <c r="AE145" i="2" s="1"/>
  <c r="N115" i="2"/>
  <c r="N377" i="2"/>
  <c r="AC377" i="2" s="1"/>
  <c r="AE377" i="2" s="1"/>
  <c r="N368" i="2"/>
  <c r="N344" i="2"/>
  <c r="AC344" i="2" s="1"/>
  <c r="AE344" i="2" s="1"/>
  <c r="N52" i="2"/>
  <c r="N249" i="2"/>
  <c r="AC249" i="2" s="1"/>
  <c r="AE249" i="2" s="1"/>
  <c r="N332" i="2"/>
  <c r="N63" i="2"/>
  <c r="AC63" i="2" s="1"/>
  <c r="AE63" i="2" s="1"/>
  <c r="N326" i="2"/>
  <c r="N306" i="2"/>
  <c r="AC306" i="2" s="1"/>
  <c r="AE306" i="2" s="1"/>
  <c r="N492" i="2"/>
  <c r="N77" i="2"/>
  <c r="AC77" i="2" s="1"/>
  <c r="AE77" i="2" s="1"/>
  <c r="N224" i="2"/>
  <c r="N271" i="2"/>
  <c r="AC271" i="2" s="1"/>
  <c r="AE271" i="2" s="1"/>
  <c r="N437" i="2"/>
  <c r="N389" i="2"/>
  <c r="AC389" i="2" s="1"/>
  <c r="AE389" i="2" s="1"/>
  <c r="N11" i="2"/>
  <c r="N107" i="2"/>
  <c r="AC107" i="2" s="1"/>
  <c r="AE107" i="2" s="1"/>
  <c r="N373" i="2"/>
  <c r="N218" i="2"/>
  <c r="AC218" i="2" s="1"/>
  <c r="AE218" i="2" s="1"/>
  <c r="N431" i="2"/>
  <c r="N188" i="2"/>
  <c r="AC188" i="2" s="1"/>
  <c r="AE188" i="2" s="1"/>
  <c r="N261" i="2"/>
  <c r="N164" i="2"/>
  <c r="AC164" i="2" s="1"/>
  <c r="AE164" i="2" s="1"/>
  <c r="N226" i="2"/>
  <c r="N120" i="2"/>
  <c r="AC120" i="2" s="1"/>
  <c r="AE120" i="2" s="1"/>
  <c r="N406" i="2"/>
  <c r="N473" i="2"/>
  <c r="AC473" i="2" s="1"/>
  <c r="AE473" i="2" s="1"/>
  <c r="N426" i="2"/>
  <c r="N374" i="2"/>
  <c r="AC374" i="2" s="1"/>
  <c r="AE374" i="2" s="1"/>
  <c r="N179" i="2"/>
  <c r="N121" i="2"/>
  <c r="AC121" i="2" s="1"/>
  <c r="AE121" i="2" s="1"/>
  <c r="N486" i="2"/>
  <c r="N430" i="2"/>
  <c r="AC430" i="2" s="1"/>
  <c r="AE430" i="2" s="1"/>
  <c r="N238" i="2"/>
  <c r="N233" i="2"/>
  <c r="AC233" i="2" s="1"/>
  <c r="AE233" i="2" s="1"/>
  <c r="N180" i="2"/>
  <c r="N416" i="2"/>
  <c r="AC416" i="2" s="1"/>
  <c r="AE416" i="2" s="1"/>
  <c r="N16" i="2"/>
  <c r="N54" i="2"/>
  <c r="AC54" i="2" s="1"/>
  <c r="AE54" i="2" s="1"/>
  <c r="N230" i="2"/>
  <c r="N333" i="2"/>
  <c r="AC333" i="2" s="1"/>
  <c r="AE333" i="2" s="1"/>
  <c r="N221" i="2"/>
  <c r="N3" i="2"/>
  <c r="AC3" i="2" s="1"/>
  <c r="AE3" i="2" s="1"/>
  <c r="N342" i="2"/>
  <c r="N75" i="2"/>
  <c r="AC75" i="2" s="1"/>
  <c r="AE75" i="2" s="1"/>
  <c r="N383" i="2"/>
  <c r="N101" i="2"/>
  <c r="AC101" i="2" s="1"/>
  <c r="AE101" i="2" s="1"/>
  <c r="N147" i="2"/>
  <c r="N47" i="2"/>
  <c r="AC47" i="2" s="1"/>
  <c r="AE47" i="2" s="1"/>
  <c r="N352" i="2"/>
  <c r="N508" i="2"/>
  <c r="AC508" i="2" s="1"/>
  <c r="AE508" i="2" s="1"/>
  <c r="N214" i="2"/>
  <c r="N202" i="2"/>
  <c r="AC202" i="2" s="1"/>
  <c r="AE202" i="2" s="1"/>
  <c r="N217" i="2"/>
  <c r="N347" i="2"/>
  <c r="AC347" i="2" s="1"/>
  <c r="AE347" i="2" s="1"/>
  <c r="N485" i="2"/>
  <c r="N97" i="2"/>
  <c r="AC97" i="2" s="1"/>
  <c r="AE97" i="2" s="1"/>
  <c r="N362" i="2"/>
  <c r="N67" i="2"/>
  <c r="AC67" i="2" s="1"/>
  <c r="AE67" i="2" s="1"/>
  <c r="N376" i="2"/>
  <c r="N354" i="2"/>
  <c r="AC354" i="2" s="1"/>
  <c r="AE354" i="2" s="1"/>
  <c r="N250" i="2"/>
  <c r="N507" i="2"/>
  <c r="AC507" i="2" s="1"/>
  <c r="AE507" i="2" s="1"/>
  <c r="N439" i="2"/>
  <c r="N8" i="2"/>
  <c r="AC8" i="2" s="1"/>
  <c r="AE8" i="2" s="1"/>
  <c r="N33" i="2"/>
  <c r="N103" i="2"/>
  <c r="AC103" i="2" s="1"/>
  <c r="AE103" i="2" s="1"/>
  <c r="N29" i="2"/>
  <c r="N378" i="2"/>
  <c r="AC378" i="2" s="1"/>
  <c r="AE378" i="2" s="1"/>
  <c r="N276" i="2"/>
  <c r="N203" i="2"/>
  <c r="AC203" i="2" s="1"/>
  <c r="AE203" i="2" s="1"/>
  <c r="N279" i="2"/>
  <c r="N499" i="2"/>
  <c r="AC499" i="2" s="1"/>
  <c r="AE499" i="2" s="1"/>
  <c r="N453" i="2"/>
  <c r="N38" i="2"/>
  <c r="AC38" i="2" s="1"/>
  <c r="AE38" i="2" s="1"/>
  <c r="N90" i="2"/>
  <c r="N363" i="2"/>
  <c r="AC363" i="2" s="1"/>
  <c r="AE363" i="2" s="1"/>
  <c r="N165" i="2"/>
  <c r="N246" i="2"/>
  <c r="AC246" i="2" s="1"/>
  <c r="AE246" i="2" s="1"/>
  <c r="N81" i="2"/>
  <c r="N434" i="2"/>
  <c r="AC434" i="2" s="1"/>
  <c r="AE434" i="2" s="1"/>
  <c r="N126" i="2"/>
  <c r="N307" i="2"/>
  <c r="AC307" i="2" s="1"/>
  <c r="AE307" i="2" s="1"/>
  <c r="N132" i="2"/>
  <c r="N315" i="2"/>
  <c r="AC315" i="2" s="1"/>
  <c r="AE315" i="2" s="1"/>
  <c r="N288" i="2"/>
  <c r="N382" i="2"/>
  <c r="AC382" i="2" s="1"/>
  <c r="AE382" i="2" s="1"/>
  <c r="N127" i="2"/>
  <c r="N498" i="2"/>
  <c r="AC498" i="2" s="1"/>
  <c r="AE498" i="2" s="1"/>
  <c r="N142" i="2"/>
  <c r="N171" i="2"/>
  <c r="AC171" i="2" s="1"/>
  <c r="AE171" i="2" s="1"/>
  <c r="N401" i="2"/>
  <c r="N60" i="2"/>
  <c r="AC60" i="2" s="1"/>
  <c r="AE60" i="2" s="1"/>
  <c r="N386" i="2"/>
  <c r="AC386" i="2" s="1"/>
  <c r="AE386" i="2" s="1"/>
  <c r="N85" i="2"/>
  <c r="AC85" i="2" s="1"/>
  <c r="AE85" i="2" s="1"/>
  <c r="N14" i="2"/>
  <c r="N313" i="2"/>
  <c r="AC313" i="2" s="1"/>
  <c r="AE313" i="2" s="1"/>
  <c r="N308" i="2"/>
  <c r="N82" i="2"/>
  <c r="AC82" i="2" s="1"/>
  <c r="AE82" i="2" s="1"/>
  <c r="N365" i="2"/>
  <c r="N419" i="2"/>
  <c r="AC419" i="2" s="1"/>
  <c r="AE419" i="2" s="1"/>
  <c r="N116" i="2"/>
  <c r="N277" i="2"/>
  <c r="AC277" i="2" s="1"/>
  <c r="AE277" i="2" s="1"/>
  <c r="N87" i="2"/>
  <c r="N287" i="2"/>
  <c r="AC287" i="2" s="1"/>
  <c r="AE287" i="2" s="1"/>
  <c r="N479" i="2"/>
  <c r="N390" i="2"/>
  <c r="AC390" i="2" s="1"/>
  <c r="AE390" i="2" s="1"/>
  <c r="N58" i="2"/>
  <c r="N161" i="2"/>
  <c r="AC161" i="2" s="1"/>
  <c r="AE161" i="2" s="1"/>
  <c r="N215" i="2"/>
  <c r="N494" i="2"/>
  <c r="AC494" i="2" s="1"/>
  <c r="AE494" i="2" s="1"/>
  <c r="N500" i="2"/>
  <c r="N321" i="2"/>
  <c r="AC321" i="2" s="1"/>
  <c r="AE321" i="2" s="1"/>
  <c r="N125" i="2"/>
  <c r="N440" i="2"/>
  <c r="AC440" i="2" s="1"/>
  <c r="AE440" i="2" s="1"/>
  <c r="N41" i="2"/>
  <c r="N269" i="2"/>
  <c r="AC269" i="2" s="1"/>
  <c r="AE269" i="2" s="1"/>
  <c r="N427" i="2"/>
  <c r="N88" i="2"/>
  <c r="AC88" i="2" s="1"/>
  <c r="AE88" i="2" s="1"/>
  <c r="N327" i="2"/>
  <c r="N19" i="2"/>
  <c r="AC19" i="2" s="1"/>
  <c r="AE19" i="2" s="1"/>
  <c r="N190" i="2"/>
  <c r="N403" i="2"/>
  <c r="AC403" i="2" s="1"/>
  <c r="AE403" i="2" s="1"/>
  <c r="N423" i="2"/>
  <c r="N175" i="2"/>
  <c r="AC175" i="2" s="1"/>
  <c r="AE175" i="2" s="1"/>
  <c r="N476" i="2"/>
  <c r="N207" i="2"/>
  <c r="AC207" i="2" s="1"/>
  <c r="AE207" i="2" s="1"/>
  <c r="N384" i="2"/>
  <c r="N53" i="2"/>
  <c r="AC53" i="2" s="1"/>
  <c r="AE53" i="2" s="1"/>
  <c r="N123" i="2"/>
  <c r="N92" i="2"/>
  <c r="AC92" i="2" s="1"/>
  <c r="AE92" i="2" s="1"/>
  <c r="N253" i="2"/>
  <c r="N432" i="2"/>
  <c r="AC432" i="2" s="1"/>
  <c r="AE432" i="2" s="1"/>
  <c r="N234" i="2"/>
  <c r="N247" i="2"/>
  <c r="AC247" i="2" s="1"/>
  <c r="AE247" i="2" s="1"/>
  <c r="N404" i="2"/>
  <c r="N488" i="2"/>
  <c r="AC488" i="2" s="1"/>
  <c r="AE488" i="2" s="1"/>
  <c r="N466" i="2"/>
  <c r="N443" i="2"/>
  <c r="AC443" i="2" s="1"/>
  <c r="AE443" i="2" s="1"/>
  <c r="N470" i="2"/>
  <c r="AC470" i="2" s="1"/>
  <c r="AE470" i="2" s="1"/>
  <c r="N242" i="2"/>
  <c r="AC242" i="2" s="1"/>
  <c r="AE242" i="2" s="1"/>
  <c r="N290" i="2"/>
  <c r="N454" i="2"/>
  <c r="AC454" i="2" s="1"/>
  <c r="AE454" i="2" s="1"/>
  <c r="N405" i="2"/>
  <c r="N311" i="2"/>
  <c r="AC311" i="2" s="1"/>
  <c r="AE311" i="2" s="1"/>
  <c r="N222" i="2"/>
  <c r="N317" i="2"/>
  <c r="AC317" i="2" s="1"/>
  <c r="AE317" i="2" s="1"/>
  <c r="N322" i="2"/>
  <c r="N13" i="2"/>
  <c r="AC13" i="2" s="1"/>
  <c r="AE13" i="2" s="1"/>
  <c r="N291" i="2"/>
  <c r="N316" i="2"/>
  <c r="AC316" i="2" s="1"/>
  <c r="AE316" i="2" s="1"/>
  <c r="N289" i="2"/>
  <c r="AC289" i="2" s="1"/>
  <c r="AE289" i="2" s="1"/>
  <c r="N446" i="2"/>
  <c r="AC446" i="2" s="1"/>
  <c r="AE446" i="2" s="1"/>
  <c r="N56" i="2"/>
  <c r="N184" i="2"/>
  <c r="AC184" i="2" s="1"/>
  <c r="AE184" i="2" s="1"/>
  <c r="N25" i="2"/>
  <c r="N94" i="2"/>
  <c r="AC94" i="2" s="1"/>
  <c r="AE94" i="2" s="1"/>
  <c r="N231" i="2"/>
  <c r="N285" i="2"/>
  <c r="AC285" i="2" s="1"/>
  <c r="AE285" i="2" s="1"/>
  <c r="N128" i="2"/>
  <c r="N148" i="2"/>
  <c r="AC148" i="2" s="1"/>
  <c r="AE148" i="2" s="1"/>
  <c r="N102" i="2"/>
  <c r="N39" i="2"/>
  <c r="AC39" i="2" s="1"/>
  <c r="AE39" i="2" s="1"/>
  <c r="N112" i="2"/>
  <c r="N328" i="2"/>
  <c r="AC328" i="2" s="1"/>
  <c r="AE328" i="2" s="1"/>
  <c r="N68" i="2"/>
  <c r="N505" i="2"/>
  <c r="AC505" i="2" s="1"/>
  <c r="AE505" i="2" s="1"/>
  <c r="N108" i="2"/>
  <c r="N109" i="2"/>
  <c r="AC109" i="2" s="1"/>
  <c r="AE109" i="2" s="1"/>
  <c r="N204" i="2"/>
  <c r="N133" i="2"/>
  <c r="AC133" i="2" s="1"/>
  <c r="AE133" i="2" s="1"/>
  <c r="N502" i="2"/>
  <c r="AC502" i="2" s="1"/>
  <c r="AE502" i="2" s="1"/>
  <c r="N21" i="2"/>
  <c r="AC21" i="2" s="1"/>
  <c r="AE21" i="2" s="1"/>
  <c r="N243" i="2"/>
  <c r="N415" i="2"/>
  <c r="AC415" i="2" s="1"/>
  <c r="AE415" i="2" s="1"/>
  <c r="N166" i="2"/>
  <c r="N455" i="2"/>
  <c r="AC455" i="2" s="1"/>
  <c r="AE455" i="2" s="1"/>
  <c r="N355" i="2"/>
  <c r="N456" i="2"/>
  <c r="AC456" i="2" s="1"/>
  <c r="AE456" i="2" s="1"/>
  <c r="N487" i="2"/>
  <c r="N177" i="2"/>
  <c r="AC177" i="2" s="1"/>
  <c r="AE177" i="2" s="1"/>
  <c r="N358" i="2"/>
  <c r="N64" i="2"/>
  <c r="AC64" i="2" s="1"/>
  <c r="AE64" i="2" s="1"/>
  <c r="N122" i="2"/>
  <c r="N149" i="2"/>
  <c r="AC149" i="2" s="1"/>
  <c r="AE149" i="2" s="1"/>
  <c r="N349" i="2"/>
  <c r="N298" i="2"/>
  <c r="AC298" i="2" s="1"/>
  <c r="AE298" i="2" s="1"/>
  <c r="N104" i="2"/>
  <c r="N337" i="2"/>
  <c r="AC337" i="2" s="1"/>
  <c r="AE337" i="2" s="1"/>
  <c r="N34" i="2"/>
  <c r="N391" i="2"/>
  <c r="AC391" i="2" s="1"/>
  <c r="AE391" i="2" s="1"/>
  <c r="N428" i="2"/>
  <c r="N264" i="2"/>
  <c r="AC264" i="2" s="1"/>
  <c r="AE264" i="2" s="1"/>
  <c r="N98" i="2"/>
  <c r="N444" i="2"/>
  <c r="AC444" i="2" s="1"/>
  <c r="AE444" i="2" s="1"/>
  <c r="N396" i="2"/>
  <c r="N158" i="2"/>
  <c r="AC158" i="2" s="1"/>
  <c r="AE158" i="2" s="1"/>
  <c r="N178" i="2"/>
  <c r="N150" i="2"/>
  <c r="AC150" i="2" s="1"/>
  <c r="AE150" i="2" s="1"/>
  <c r="N345" i="2"/>
  <c r="N513" i="2"/>
  <c r="AC513" i="2" s="1"/>
  <c r="AE513" i="2" s="1"/>
  <c r="N272" i="2"/>
  <c r="N154" i="2"/>
  <c r="AC154" i="2" s="1"/>
  <c r="AE154" i="2" s="1"/>
  <c r="N334" i="2"/>
  <c r="AC334" i="2" s="1"/>
  <c r="AE334" i="2" s="1"/>
  <c r="N471" i="2"/>
  <c r="AC471" i="2" s="1"/>
  <c r="AE471" i="2" s="1"/>
  <c r="N156" i="2"/>
  <c r="N113" i="2"/>
  <c r="AC113" i="2" s="1"/>
  <c r="AE113" i="2" s="1"/>
  <c r="N194" i="2"/>
  <c r="N235" i="2"/>
  <c r="AC235" i="2" s="1"/>
  <c r="AE235" i="2" s="1"/>
  <c r="N50" i="2"/>
  <c r="N241" i="2"/>
  <c r="AC241" i="2" s="1"/>
  <c r="AE241" i="2" s="1"/>
  <c r="N239" i="2"/>
  <c r="N268" i="2"/>
  <c r="AC268" i="2" s="1"/>
  <c r="AE268" i="2" s="1"/>
  <c r="N346" i="2"/>
  <c r="N280" i="2"/>
  <c r="AC280" i="2" s="1"/>
  <c r="AE280" i="2" s="1"/>
  <c r="N281" i="2"/>
  <c r="AC281" i="2" s="1"/>
  <c r="AE281" i="2" s="1"/>
  <c r="N36" i="2"/>
  <c r="AC36" i="2" s="1"/>
  <c r="AE36" i="2" s="1"/>
  <c r="N338" i="2"/>
  <c r="N176" i="2"/>
  <c r="AC176" i="2" s="1"/>
  <c r="AE176" i="2" s="1"/>
  <c r="N151" i="2"/>
  <c r="N135" i="2"/>
  <c r="AC135" i="2" s="1"/>
  <c r="AE135" i="2" s="1"/>
  <c r="N394" i="2"/>
  <c r="AC394" i="2" s="1"/>
  <c r="AE394" i="2" s="1"/>
  <c r="N388" i="2"/>
  <c r="AC388" i="2" s="1"/>
  <c r="AE388" i="2" s="1"/>
  <c r="N481" i="2"/>
  <c r="N339" i="2"/>
  <c r="AC339" i="2" s="1"/>
  <c r="AE339" i="2" s="1"/>
  <c r="N70" i="2"/>
  <c r="N490" i="2"/>
  <c r="AC490" i="2" s="1"/>
  <c r="AE490" i="2" s="1"/>
  <c r="N503" i="2"/>
  <c r="N130" i="2"/>
  <c r="AC130" i="2" s="1"/>
  <c r="AE130" i="2" s="1"/>
  <c r="N259" i="2"/>
  <c r="N447" i="2"/>
  <c r="AC447" i="2" s="1"/>
  <c r="AE447" i="2" s="1"/>
  <c r="N323" i="2"/>
  <c r="N304" i="2"/>
  <c r="AC304" i="2" s="1"/>
  <c r="AE304" i="2" s="1"/>
  <c r="N7" i="2"/>
  <c r="N312" i="2"/>
  <c r="AC312" i="2" s="1"/>
  <c r="AE312" i="2" s="1"/>
  <c r="N71" i="2"/>
  <c r="N350" i="2"/>
  <c r="AC350" i="2" s="1"/>
  <c r="AE350" i="2" s="1"/>
  <c r="N155" i="2"/>
  <c r="N366" i="2"/>
  <c r="AC366" i="2" s="1"/>
  <c r="AE366" i="2" s="1"/>
  <c r="N236" i="2"/>
  <c r="N22" i="2"/>
  <c r="AC22" i="2" s="1"/>
  <c r="AE22" i="2" s="1"/>
  <c r="N208" i="2"/>
  <c r="N450" i="2"/>
  <c r="AC450" i="2" s="1"/>
  <c r="AE450" i="2" s="1"/>
  <c r="N209" i="2"/>
  <c r="N353" i="2"/>
  <c r="AC353" i="2" s="1"/>
  <c r="AE353" i="2" s="1"/>
  <c r="N329" i="2"/>
  <c r="N205" i="2"/>
  <c r="AC205" i="2" s="1"/>
  <c r="AE205" i="2" s="1"/>
  <c r="N482" i="2"/>
  <c r="AC482" i="2" s="1"/>
  <c r="AE482" i="2" s="1"/>
  <c r="N170" i="2"/>
  <c r="AC170" i="2" s="1"/>
  <c r="AE170" i="2" s="1"/>
  <c r="N251" i="2"/>
  <c r="N262" i="2"/>
  <c r="AC262" i="2" s="1"/>
  <c r="AE262" i="2" s="1"/>
  <c r="N392" i="2"/>
  <c r="N163" i="2"/>
  <c r="AC163" i="2" s="1"/>
  <c r="AE163" i="2" s="1"/>
  <c r="N212" i="2"/>
  <c r="N474" i="2"/>
  <c r="AC474" i="2" s="1"/>
  <c r="AE474" i="2" s="1"/>
  <c r="N463" i="2"/>
  <c r="N256" i="2"/>
  <c r="AC256" i="2" s="1"/>
  <c r="AE256" i="2" s="1"/>
  <c r="N138" i="2"/>
  <c r="N12" i="2"/>
  <c r="AC12" i="2" s="1"/>
  <c r="AE12" i="2" s="1"/>
  <c r="N495" i="2"/>
  <c r="N467" i="2"/>
  <c r="AC467" i="2" s="1"/>
  <c r="AE467" i="2" s="1"/>
  <c r="N200" i="2"/>
  <c r="N237" i="2"/>
  <c r="AC237" i="2" s="1"/>
  <c r="AE237" i="2" s="1"/>
  <c r="N309" i="2"/>
  <c r="N410" i="2"/>
  <c r="AC410" i="2" s="1"/>
  <c r="AE410" i="2" s="1"/>
  <c r="N254" i="2"/>
  <c r="N106" i="2"/>
  <c r="AC106" i="2" s="1"/>
  <c r="AE106" i="2" s="1"/>
  <c r="N438" i="2"/>
  <c r="AC438" i="2" s="1"/>
  <c r="AE438" i="2" s="1"/>
  <c r="N5" i="2"/>
  <c r="AC5" i="2" s="1"/>
  <c r="AE5" i="2" s="1"/>
  <c r="N299" i="2"/>
  <c r="N69" i="2"/>
  <c r="AC69" i="2" s="1"/>
  <c r="AE69" i="2" s="1"/>
  <c r="N32" i="2"/>
  <c r="N143" i="2"/>
  <c r="AC143" i="2" s="1"/>
  <c r="AE143" i="2" s="1"/>
  <c r="N343" i="2"/>
  <c r="N445" i="2"/>
  <c r="AC445" i="2" s="1"/>
  <c r="AE445" i="2" s="1"/>
  <c r="N420" i="2"/>
  <c r="N330" i="2"/>
  <c r="AC330" i="2" s="1"/>
  <c r="AE330" i="2" s="1"/>
  <c r="N4" i="2"/>
  <c r="N448" i="2"/>
  <c r="AC448" i="2" s="1"/>
  <c r="AE448" i="2" s="1"/>
  <c r="N477" i="2"/>
  <c r="N433" i="2"/>
  <c r="AC433" i="2" s="1"/>
  <c r="AE433" i="2" s="1"/>
  <c r="N457" i="2"/>
  <c r="N78" i="2"/>
  <c r="AC78" i="2" s="1"/>
  <c r="AE78" i="2" s="1"/>
  <c r="N6" i="2"/>
  <c r="N464" i="2"/>
  <c r="AC464" i="2" s="1"/>
  <c r="AE464" i="2" s="1"/>
  <c r="N351" i="2"/>
  <c r="N369" i="2"/>
  <c r="AC369" i="2" s="1"/>
  <c r="AE369" i="2" s="1"/>
  <c r="N46" i="2"/>
  <c r="N371" i="2"/>
  <c r="AC371" i="2" s="1"/>
  <c r="AE371" i="2" s="1"/>
  <c r="N282" i="2"/>
  <c r="N263" i="2"/>
  <c r="AC263" i="2" s="1"/>
  <c r="AE263" i="2" s="1"/>
  <c r="N397" i="2"/>
  <c r="N465" i="2"/>
  <c r="AC465" i="2" s="1"/>
  <c r="AE465" i="2" s="1"/>
  <c r="N117" i="2"/>
  <c r="N185" i="2"/>
  <c r="AC185" i="2" s="1"/>
  <c r="AE185" i="2" s="1"/>
  <c r="N144" i="2"/>
  <c r="N385" i="2"/>
  <c r="AC385" i="2" s="1"/>
  <c r="AE385" i="2" s="1"/>
  <c r="N468" i="2"/>
  <c r="N157" i="2"/>
  <c r="AC157" i="2" s="1"/>
  <c r="AE157" i="2" s="1"/>
  <c r="N89" i="2"/>
  <c r="N402" i="2"/>
  <c r="AC402" i="2" s="1"/>
  <c r="AE402" i="2" s="1"/>
  <c r="N225" i="2"/>
  <c r="N421" i="2"/>
  <c r="AC421" i="2" s="1"/>
  <c r="AE421" i="2" s="1"/>
  <c r="N422" i="2"/>
  <c r="N370" i="2"/>
  <c r="AC370" i="2" s="1"/>
  <c r="AE370" i="2" s="1"/>
  <c r="N43" i="2"/>
  <c r="N219" i="2"/>
  <c r="AC219" i="2" s="1"/>
  <c r="AE219" i="2" s="1"/>
  <c r="N314" i="2"/>
  <c r="N417" i="2"/>
  <c r="AC417" i="2" s="1"/>
  <c r="AE417" i="2" s="1"/>
  <c r="N129" i="2"/>
  <c r="N393" i="2"/>
  <c r="AC393" i="2" s="1"/>
  <c r="AE393" i="2" s="1"/>
  <c r="N124" i="2"/>
  <c r="N232" i="2"/>
  <c r="AC232" i="2" s="1"/>
  <c r="AE232" i="2" s="1"/>
  <c r="N484" i="2"/>
  <c r="N191" i="2"/>
  <c r="AC191" i="2" s="1"/>
  <c r="AE191" i="2" s="1"/>
  <c r="N167" i="2"/>
  <c r="N302" i="2"/>
  <c r="AC302" i="2" s="1"/>
  <c r="AE302" i="2" s="1"/>
  <c r="N139" i="2"/>
  <c r="N72" i="2"/>
  <c r="AC72" i="2" s="1"/>
  <c r="AE72" i="2" s="1"/>
  <c r="N340" i="2"/>
  <c r="N458" i="2"/>
  <c r="AC458" i="2" s="1"/>
  <c r="AE458" i="2" s="1"/>
  <c r="N15" i="2"/>
  <c r="N255" i="2"/>
  <c r="AC255" i="2" s="1"/>
  <c r="AE255" i="2" s="1"/>
  <c r="N30" i="2"/>
  <c r="N310" i="2"/>
  <c r="AC310" i="2" s="1"/>
  <c r="AE310" i="2" s="1"/>
  <c r="N449" i="2"/>
  <c r="N286" i="2"/>
  <c r="AC286" i="2" s="1"/>
  <c r="AE286" i="2" s="1"/>
  <c r="N412" i="2"/>
  <c r="N398" i="2"/>
  <c r="AC398" i="2" s="1"/>
  <c r="AE398" i="2" s="1"/>
  <c r="N28" i="2"/>
  <c r="N201" i="2"/>
  <c r="AC201" i="2" s="1"/>
  <c r="AE201" i="2" s="1"/>
  <c r="N451" i="2"/>
  <c r="N93" i="2"/>
  <c r="AC93" i="2" s="1"/>
  <c r="AE93" i="2" s="1"/>
  <c r="N292" i="2"/>
  <c r="N480" i="2"/>
  <c r="AC480" i="2" s="1"/>
  <c r="AE480" i="2" s="1"/>
  <c r="N172" i="2"/>
  <c r="N49" i="2"/>
  <c r="AC49" i="2" s="1"/>
  <c r="AE49" i="2" s="1"/>
  <c r="N300" i="2"/>
  <c r="N407" i="2"/>
  <c r="AC407" i="2" s="1"/>
  <c r="AE407" i="2" s="1"/>
  <c r="N110" i="2"/>
  <c r="N265" i="2"/>
  <c r="AC265" i="2" s="1"/>
  <c r="AE265" i="2" s="1"/>
  <c r="N40" i="2"/>
  <c r="N186" i="2"/>
  <c r="AC186" i="2" s="1"/>
  <c r="AE186" i="2" s="1"/>
  <c r="N118" i="2"/>
  <c r="N152" i="2"/>
  <c r="AC152" i="2" s="1"/>
  <c r="AE152" i="2" s="1"/>
  <c r="N375" i="2"/>
  <c r="N162" i="2"/>
  <c r="AC162" i="2" s="1"/>
  <c r="AE162" i="2" s="1"/>
  <c r="N356" i="2"/>
  <c r="AC356" i="2" s="1"/>
  <c r="AE356" i="2" s="1"/>
  <c r="N213" i="2"/>
  <c r="AC213" i="2" s="1"/>
  <c r="AE213" i="2" s="1"/>
  <c r="N105" i="2"/>
  <c r="N61" i="2"/>
  <c r="AC61" i="2" s="1"/>
  <c r="AE61" i="2" s="1"/>
  <c r="N59" i="2"/>
  <c r="N273" i="2"/>
  <c r="AC273" i="2" s="1"/>
  <c r="AE273" i="2" s="1"/>
  <c r="N182" i="2"/>
  <c r="N260" i="2"/>
  <c r="AC260" i="2" s="1"/>
  <c r="AE260" i="2" s="1"/>
  <c r="N206" i="2"/>
  <c r="AC206" i="2" s="1"/>
  <c r="AE206" i="2" s="1"/>
  <c r="N324" i="2"/>
  <c r="AC324" i="2" s="1"/>
  <c r="AE324" i="2" s="1"/>
  <c r="N408" i="2"/>
  <c r="AC408" i="2" s="1"/>
  <c r="AE408" i="2" s="1"/>
  <c r="N395" i="2"/>
  <c r="AC395" i="2" s="1"/>
  <c r="AE395" i="2" s="1"/>
  <c r="N173" i="2"/>
  <c r="AC173" i="2" s="1"/>
  <c r="AE173" i="2" s="1"/>
  <c r="N418" i="2"/>
  <c r="AC418" i="2" s="1"/>
  <c r="AE418" i="2" s="1"/>
  <c r="N293" i="2"/>
  <c r="N95" i="2"/>
  <c r="AC95" i="2" s="1"/>
  <c r="AE95" i="2" s="1"/>
  <c r="N9" i="2"/>
  <c r="N274" i="2"/>
  <c r="AC274" i="2" s="1"/>
  <c r="AE274" i="2" s="1"/>
  <c r="N37" i="2"/>
  <c r="N244" i="2"/>
  <c r="AC244" i="2" s="1"/>
  <c r="AE244" i="2" s="1"/>
  <c r="N196" i="2"/>
  <c r="N210" i="2"/>
  <c r="AC210" i="2" s="1"/>
  <c r="AE210" i="2" s="1"/>
  <c r="N295" i="2"/>
  <c r="N496" i="2"/>
  <c r="AC496" i="2" s="1"/>
  <c r="AE496" i="2" s="1"/>
  <c r="N27" i="2"/>
  <c r="N413" i="2"/>
  <c r="AC413" i="2" s="1"/>
  <c r="AE413" i="2" s="1"/>
  <c r="N136" i="2"/>
  <c r="N257" i="2"/>
  <c r="AC257" i="2" s="1"/>
  <c r="AE257" i="2" s="1"/>
  <c r="N119" i="2"/>
  <c r="N335" i="2"/>
  <c r="AC335" i="2" s="1"/>
  <c r="AE335" i="2" s="1"/>
  <c r="N62" i="2"/>
  <c r="N18" i="2"/>
  <c r="AC18" i="2" s="1"/>
  <c r="AE18" i="2" s="1"/>
  <c r="N86" i="2"/>
  <c r="N96" i="2"/>
  <c r="AC96" i="2" s="1"/>
  <c r="AE96" i="2" s="1"/>
  <c r="N283" i="2"/>
  <c r="N55" i="2"/>
  <c r="AC55" i="2" s="1"/>
  <c r="AE55" i="2" s="1"/>
  <c r="N193" i="2"/>
  <c r="N266" i="2"/>
  <c r="AC266" i="2" s="1"/>
  <c r="AE266" i="2" s="1"/>
  <c r="N80" i="2"/>
  <c r="N31" i="2"/>
  <c r="AC31" i="2" s="1"/>
  <c r="AE31" i="2" s="1"/>
  <c r="N26" i="2"/>
  <c r="N305" i="2"/>
  <c r="AC305" i="2" s="1"/>
  <c r="AE305" i="2" s="1"/>
  <c r="N79" i="2"/>
  <c r="N367" i="2"/>
  <c r="AC367" i="2" s="1"/>
  <c r="AE367" i="2" s="1"/>
  <c r="N168" i="2"/>
  <c r="N42" i="2"/>
  <c r="AC42" i="2" s="1"/>
  <c r="AE42" i="2" s="1"/>
  <c r="N429" i="2"/>
  <c r="N278" i="2"/>
  <c r="AC278" i="2" s="1"/>
  <c r="AE278" i="2" s="1"/>
  <c r="N131" i="2"/>
  <c r="N510" i="2"/>
  <c r="AC510" i="2" s="1"/>
  <c r="AE510" i="2" s="1"/>
  <c r="N319" i="2"/>
  <c r="N359" i="2"/>
  <c r="AC359" i="2" s="1"/>
  <c r="AE359" i="2" s="1"/>
  <c r="N294" i="2"/>
  <c r="N159" i="2"/>
  <c r="AC159" i="2" s="1"/>
  <c r="AE159" i="2" s="1"/>
  <c r="N2" i="2"/>
  <c r="N35" i="2"/>
  <c r="AC35" i="2" s="1"/>
  <c r="AE35" i="2" s="1"/>
  <c r="N83" i="2"/>
  <c r="N160" i="2"/>
  <c r="AC160" i="2" s="1"/>
  <c r="AE160" i="2" s="1"/>
  <c r="N504" i="2"/>
  <c r="N506" i="2"/>
  <c r="AC506" i="2" s="1"/>
  <c r="AE506" i="2" s="1"/>
  <c r="N379" i="2"/>
  <c r="N48" i="2"/>
  <c r="AC48" i="2" s="1"/>
  <c r="AE48" i="2" s="1"/>
  <c r="N189" i="2"/>
  <c r="AC189" i="2" s="1"/>
  <c r="AE189" i="2" s="1"/>
  <c r="N475" i="2"/>
  <c r="AC475" i="2" s="1"/>
  <c r="AE475" i="2" s="1"/>
  <c r="N146" i="2"/>
  <c r="N10" i="2"/>
  <c r="AC10" i="2" s="1"/>
  <c r="AE10" i="2" s="1"/>
  <c r="N320" i="2"/>
  <c r="N478" i="2"/>
  <c r="AC478" i="2" s="1"/>
  <c r="AE478" i="2" s="1"/>
  <c r="N360" i="2"/>
  <c r="N57" i="2"/>
  <c r="AC57" i="2" s="1"/>
  <c r="AE57" i="2" s="1"/>
  <c r="N134" i="2"/>
  <c r="N460" i="2"/>
  <c r="AC460" i="2" s="1"/>
  <c r="AE460" i="2" s="1"/>
  <c r="N84" i="2"/>
  <c r="N140" i="2"/>
  <c r="AC140" i="2" s="1"/>
  <c r="AE140" i="2" s="1"/>
  <c r="N17" i="2"/>
  <c r="N318" i="2"/>
  <c r="AC318" i="2" s="1"/>
  <c r="AE318" i="2" s="1"/>
  <c r="N491" i="2"/>
  <c r="N211" i="2"/>
  <c r="AC211" i="2" s="1"/>
  <c r="AE211" i="2" s="1"/>
  <c r="N493" i="2"/>
  <c r="N424" i="2"/>
  <c r="AC424" i="2" s="1"/>
  <c r="AE424" i="2" s="1"/>
  <c r="N197" i="2"/>
  <c r="N399" i="2"/>
  <c r="AC399" i="2" s="1"/>
  <c r="AE399" i="2" s="1"/>
  <c r="N511" i="2"/>
  <c r="N364" i="2"/>
  <c r="AC364" i="2" s="1"/>
  <c r="AE364" i="2" s="1"/>
  <c r="N20" i="2"/>
  <c r="T375" i="2"/>
  <c r="U375" i="2" s="1"/>
  <c r="T253" i="2"/>
  <c r="T508" i="2"/>
  <c r="T214" i="2"/>
  <c r="V214" i="2" s="1"/>
  <c r="T55" i="2"/>
  <c r="U55" i="2" s="1"/>
  <c r="T364" i="2"/>
  <c r="V364" i="2" s="1"/>
  <c r="T101" i="2"/>
  <c r="T369" i="2"/>
  <c r="U369" i="2" s="1"/>
  <c r="T139" i="2"/>
  <c r="U139" i="2" s="1"/>
  <c r="T225" i="2"/>
  <c r="U225" i="2" s="1"/>
  <c r="T117" i="2"/>
  <c r="U117" i="2" s="1"/>
  <c r="T2" i="2"/>
  <c r="U2" i="2" s="1"/>
  <c r="T213" i="2"/>
  <c r="U213" i="2" s="1"/>
  <c r="T201" i="2"/>
  <c r="U201" i="2" s="1"/>
  <c r="T374" i="2"/>
  <c r="T468" i="2"/>
  <c r="V468" i="2" s="1"/>
  <c r="T53" i="2"/>
  <c r="T340" i="2"/>
  <c r="U340" i="2" s="1"/>
  <c r="T106" i="2"/>
  <c r="T148" i="2"/>
  <c r="T227" i="2"/>
  <c r="T439" i="2"/>
  <c r="T385" i="2"/>
  <c r="U385" i="2" s="1"/>
  <c r="T305" i="2"/>
  <c r="U305" i="2" s="1"/>
  <c r="T465" i="2"/>
  <c r="U465" i="2" s="1"/>
  <c r="T92" i="2"/>
  <c r="T292" i="2"/>
  <c r="U292" i="2" s="1"/>
  <c r="T219" i="2"/>
  <c r="U219" i="2" s="1"/>
  <c r="T177" i="2"/>
  <c r="T421" i="2"/>
  <c r="U421" i="2" s="1"/>
  <c r="T358" i="2"/>
  <c r="T182" i="2"/>
  <c r="U182" i="2" s="1"/>
  <c r="T505" i="2"/>
  <c r="T510" i="2"/>
  <c r="U510" i="2" s="1"/>
  <c r="T353" i="2"/>
  <c r="T169" i="2"/>
  <c r="T289" i="2"/>
  <c r="T145" i="2"/>
  <c r="T491" i="2"/>
  <c r="U491" i="2" s="1"/>
  <c r="T57" i="2"/>
  <c r="U57" i="2" s="1"/>
  <c r="T394" i="2"/>
  <c r="T309" i="2"/>
  <c r="U309" i="2" s="1"/>
  <c r="T265" i="2"/>
  <c r="U265" i="2" s="1"/>
  <c r="T210" i="2"/>
  <c r="U210" i="2" s="1"/>
  <c r="T105" i="2"/>
  <c r="U105" i="2" s="1"/>
  <c r="T150" i="2"/>
  <c r="T4" i="2"/>
  <c r="U4" i="2" s="1"/>
  <c r="T226" i="2"/>
  <c r="T248" i="2"/>
  <c r="T291" i="2"/>
  <c r="V291" i="2" s="1"/>
  <c r="T5" i="2"/>
  <c r="T229" i="2"/>
  <c r="T344" i="2"/>
  <c r="T355" i="2"/>
  <c r="V355" i="2" s="1"/>
  <c r="T35" i="2"/>
  <c r="U35" i="2" s="1"/>
  <c r="T202" i="2"/>
  <c r="T411" i="2"/>
  <c r="T326" i="2"/>
  <c r="T281" i="2"/>
  <c r="T287" i="2"/>
  <c r="T407" i="2"/>
  <c r="U407" i="2" s="1"/>
  <c r="T48" i="2"/>
  <c r="U48" i="2" s="1"/>
  <c r="T429" i="2"/>
  <c r="U429" i="2" s="1"/>
  <c r="T509" i="2"/>
  <c r="T254" i="2"/>
  <c r="U254" i="2" s="1"/>
  <c r="T143" i="2"/>
  <c r="T321" i="2"/>
  <c r="T39" i="2"/>
  <c r="T423" i="2"/>
  <c r="T212" i="2"/>
  <c r="V212" i="2" s="1"/>
  <c r="T132" i="2"/>
  <c r="T141" i="2"/>
  <c r="T27" i="2"/>
  <c r="U27" i="2" s="1"/>
  <c r="T58" i="2"/>
  <c r="T241" i="2"/>
  <c r="T206" i="2"/>
  <c r="U206" i="2" s="1"/>
  <c r="T153" i="2"/>
  <c r="T160" i="2"/>
  <c r="U160" i="2" s="1"/>
  <c r="T194" i="2"/>
  <c r="T362" i="2"/>
  <c r="T109" i="2"/>
  <c r="T317" i="2"/>
  <c r="T79" i="2"/>
  <c r="U79" i="2" s="1"/>
  <c r="T120" i="2"/>
  <c r="T100" i="2"/>
  <c r="T295" i="2"/>
  <c r="U295" i="2" s="1"/>
  <c r="T83" i="2"/>
  <c r="U83" i="2" s="1"/>
  <c r="T184" i="2"/>
  <c r="T456" i="2"/>
  <c r="T328" i="2"/>
  <c r="T485" i="2"/>
  <c r="T45" i="2"/>
  <c r="T9" i="2"/>
  <c r="U9" i="2" s="1"/>
  <c r="T338" i="2"/>
  <c r="V338" i="2" s="1"/>
  <c r="T31" i="2"/>
  <c r="U31" i="2" s="1"/>
  <c r="T8" i="2"/>
  <c r="T142" i="2"/>
  <c r="T342" i="2"/>
  <c r="T306" i="2"/>
  <c r="T476" i="2"/>
  <c r="T327" i="2"/>
  <c r="T390" i="2"/>
  <c r="T223" i="2"/>
  <c r="T371" i="2"/>
  <c r="U371" i="2" s="1"/>
  <c r="T154" i="2"/>
  <c r="T208" i="2"/>
  <c r="V208" i="2" s="1"/>
  <c r="T503" i="2"/>
  <c r="T319" i="2"/>
  <c r="V319" i="2" s="1"/>
  <c r="T249" i="2"/>
  <c r="T180" i="2"/>
  <c r="V180" i="2" s="1"/>
  <c r="T175" i="2"/>
  <c r="T409" i="2"/>
  <c r="T434" i="2"/>
  <c r="T193" i="2"/>
  <c r="U193" i="2" s="1"/>
  <c r="T159" i="2"/>
  <c r="U159" i="2" s="1"/>
  <c r="T427" i="2"/>
  <c r="V427" i="2" s="1"/>
  <c r="T259" i="2"/>
  <c r="T379" i="2"/>
  <c r="U379" i="2" s="1"/>
  <c r="T135" i="2"/>
  <c r="T183" i="2"/>
  <c r="T473" i="2"/>
  <c r="T99" i="2"/>
  <c r="T111" i="2"/>
  <c r="T436" i="2"/>
  <c r="T257" i="2"/>
  <c r="U257" i="2" s="1"/>
  <c r="T258" i="2"/>
  <c r="T62" i="2"/>
  <c r="U62" i="2" s="1"/>
  <c r="T359" i="2"/>
  <c r="U359" i="2" s="1"/>
  <c r="T88" i="2"/>
  <c r="T410" i="2"/>
  <c r="T19" i="2"/>
  <c r="T74" i="2"/>
  <c r="T368" i="2"/>
  <c r="T216" i="2"/>
  <c r="T512" i="2"/>
  <c r="T235" i="2"/>
  <c r="T376" i="2"/>
  <c r="T384" i="2"/>
  <c r="T176" i="2"/>
  <c r="T496" i="2"/>
  <c r="U496" i="2" s="1"/>
  <c r="T72" i="2"/>
  <c r="U72" i="2" s="1"/>
  <c r="T363" i="2"/>
  <c r="T161" i="2"/>
  <c r="T419" i="2"/>
  <c r="T61" i="2"/>
  <c r="U61" i="2" s="1"/>
  <c r="T348" i="2"/>
  <c r="T260" i="2"/>
  <c r="U260" i="2" s="1"/>
  <c r="T498" i="2"/>
  <c r="T42" i="2"/>
  <c r="U42" i="2" s="1"/>
  <c r="T126" i="2"/>
  <c r="T474" i="2"/>
  <c r="T70" i="2"/>
  <c r="V70" i="2" s="1"/>
  <c r="T238" i="2"/>
  <c r="T373" i="2"/>
  <c r="T422" i="2"/>
  <c r="U422" i="2" s="1"/>
  <c r="T136" i="2"/>
  <c r="V136" i="2" s="1"/>
  <c r="T311" i="2"/>
  <c r="T404" i="2"/>
  <c r="T502" i="2"/>
  <c r="T247" i="2"/>
  <c r="V247" i="2" s="1"/>
  <c r="T313" i="2"/>
  <c r="T244" i="2"/>
  <c r="U244" i="2" s="1"/>
  <c r="T10" i="2"/>
  <c r="U10" i="2" s="1"/>
  <c r="T146" i="2"/>
  <c r="U146" i="2" s="1"/>
  <c r="T302" i="2"/>
  <c r="U302" i="2" s="1"/>
  <c r="T155" i="2"/>
  <c r="V155" i="2" s="1"/>
  <c r="T209" i="2"/>
  <c r="T349" i="2"/>
  <c r="V349" i="2" s="1"/>
  <c r="T500" i="2"/>
  <c r="T245" i="2"/>
  <c r="V245" i="2" s="1"/>
  <c r="T250" i="2"/>
  <c r="T290" i="2"/>
  <c r="V290" i="2" s="1"/>
  <c r="T452" i="2"/>
  <c r="T398" i="2"/>
  <c r="U398" i="2" s="1"/>
  <c r="T469" i="2"/>
  <c r="T312" i="2"/>
  <c r="T386" i="2"/>
  <c r="T271" i="2"/>
  <c r="T170" i="2"/>
  <c r="T133" i="2"/>
  <c r="T350" i="2"/>
  <c r="T166" i="2"/>
  <c r="T269" i="2"/>
  <c r="T96" i="2"/>
  <c r="U96" i="2" s="1"/>
  <c r="T514" i="2"/>
  <c r="T280" i="2"/>
  <c r="T199" i="2"/>
  <c r="T515" i="2"/>
  <c r="T162" i="2"/>
  <c r="U162" i="2" s="1"/>
  <c r="T472" i="2"/>
  <c r="T113" i="2"/>
  <c r="T471" i="2"/>
  <c r="T171" i="2"/>
  <c r="T115" i="2"/>
  <c r="T437" i="2"/>
  <c r="T51" i="2"/>
  <c r="T352" i="2"/>
  <c r="T50" i="2"/>
  <c r="V50" i="2" s="1"/>
  <c r="T318" i="2"/>
  <c r="U318" i="2" s="1"/>
  <c r="T343" i="2"/>
  <c r="V343" i="2" s="1"/>
  <c r="T450" i="2"/>
  <c r="T442" i="2"/>
  <c r="T121" i="2"/>
  <c r="T188" i="2"/>
  <c r="T431" i="2"/>
  <c r="T330" i="2"/>
  <c r="T157" i="2"/>
  <c r="U157" i="2" s="1"/>
  <c r="T122" i="2"/>
  <c r="T288" i="2"/>
  <c r="T425" i="2"/>
  <c r="T47" i="2"/>
  <c r="T236" i="2"/>
  <c r="T428" i="2"/>
  <c r="T7" i="2"/>
  <c r="V7" i="2" s="1"/>
  <c r="T395" i="2"/>
  <c r="U395" i="2" s="1"/>
  <c r="T125" i="2"/>
  <c r="T389" i="2"/>
  <c r="T392" i="2"/>
  <c r="T89" i="2"/>
  <c r="U89" i="2" s="1"/>
  <c r="T13" i="2"/>
  <c r="T18" i="2"/>
  <c r="U18" i="2" s="1"/>
  <c r="T335" i="2"/>
  <c r="U335" i="2" s="1"/>
  <c r="T303" i="2"/>
  <c r="T430" i="2"/>
  <c r="T54" i="2"/>
  <c r="T172" i="2"/>
  <c r="U172" i="2" s="1"/>
  <c r="T276" i="2"/>
  <c r="T304" i="2"/>
  <c r="T64" i="2"/>
  <c r="T387" i="2"/>
  <c r="T91" i="2"/>
  <c r="T77" i="2"/>
  <c r="T413" i="2"/>
  <c r="U413" i="2" s="1"/>
  <c r="T151" i="2"/>
  <c r="T65" i="2"/>
  <c r="T49" i="2"/>
  <c r="U49" i="2" s="1"/>
  <c r="T38" i="2"/>
  <c r="T432" i="2"/>
  <c r="T44" i="2"/>
  <c r="T443" i="2"/>
  <c r="T381" i="2"/>
  <c r="T416" i="2"/>
  <c r="T134" i="2"/>
  <c r="U134" i="2" s="1"/>
  <c r="T164" i="2"/>
  <c r="T261" i="2"/>
  <c r="T435" i="2"/>
  <c r="T426" i="2"/>
  <c r="T414" i="2"/>
  <c r="T278" i="2"/>
  <c r="U278" i="2" s="1"/>
  <c r="T59" i="2"/>
  <c r="U59" i="2" s="1"/>
  <c r="T270" i="2"/>
  <c r="T480" i="2"/>
  <c r="U480" i="2" s="1"/>
  <c r="T195" i="2"/>
  <c r="T234" i="2"/>
  <c r="T30" i="2"/>
  <c r="U30" i="2" s="1"/>
  <c r="T444" i="2"/>
  <c r="T467" i="2"/>
  <c r="T34" i="2"/>
  <c r="V34" i="2" s="1"/>
  <c r="T492" i="2"/>
  <c r="T463" i="2"/>
  <c r="T200" i="2"/>
  <c r="U200" i="2" s="1"/>
  <c r="T186" i="2"/>
  <c r="U186" i="2" s="1"/>
  <c r="T119" i="2"/>
  <c r="U119" i="2" s="1"/>
  <c r="T80" i="2"/>
  <c r="U80" i="2" s="1"/>
  <c r="T17" i="2"/>
  <c r="U17" i="2" s="1"/>
  <c r="T220" i="2"/>
  <c r="T165" i="2"/>
  <c r="T462" i="2"/>
  <c r="T84" i="2"/>
  <c r="U84" i="2" s="1"/>
  <c r="T85" i="2"/>
  <c r="T483" i="2"/>
  <c r="T396" i="2"/>
  <c r="T284" i="2"/>
  <c r="T479" i="2"/>
  <c r="T82" i="2"/>
  <c r="T347" i="2"/>
  <c r="T497" i="2"/>
  <c r="T14" i="2"/>
  <c r="T246" i="2"/>
  <c r="T178" i="2"/>
  <c r="V178" i="2" s="1"/>
  <c r="T71" i="2"/>
  <c r="T296" i="2"/>
  <c r="T366" i="2"/>
  <c r="T294" i="2"/>
  <c r="U294" i="2" s="1"/>
  <c r="T397" i="2"/>
  <c r="U397" i="2" s="1"/>
  <c r="T218" i="2"/>
  <c r="T460" i="2"/>
  <c r="U460" i="2" s="1"/>
  <c r="T486" i="2"/>
  <c r="T163" i="2"/>
  <c r="T173" i="2"/>
  <c r="U173" i="2" s="1"/>
  <c r="T33" i="2"/>
  <c r="T81" i="2"/>
  <c r="T310" i="2"/>
  <c r="U310" i="2" s="1"/>
  <c r="T367" i="2"/>
  <c r="U367" i="2" s="1"/>
  <c r="T361" i="2"/>
  <c r="T179" i="2"/>
  <c r="T98" i="2"/>
  <c r="T346" i="2"/>
  <c r="V346" i="2" s="1"/>
  <c r="T314" i="2"/>
  <c r="U314" i="2" s="1"/>
  <c r="T137" i="2"/>
  <c r="T203" i="2"/>
  <c r="T279" i="2"/>
  <c r="T477" i="2"/>
  <c r="U477" i="2" s="1"/>
  <c r="T478" i="2"/>
  <c r="U478" i="2" s="1"/>
  <c r="T323" i="2"/>
  <c r="T26" i="2"/>
  <c r="U26" i="2" s="1"/>
  <c r="T461" i="2"/>
  <c r="T408" i="2"/>
  <c r="V408" i="2" s="1"/>
  <c r="T272" i="2"/>
  <c r="T222" i="2"/>
  <c r="S375" i="2"/>
  <c r="S253" i="2"/>
  <c r="S508" i="2"/>
  <c r="S3" i="2"/>
  <c r="T3" i="2" s="1"/>
  <c r="S214" i="2"/>
  <c r="S55" i="2"/>
  <c r="S283" i="2"/>
  <c r="T283" i="2" s="1"/>
  <c r="U283" i="2" s="1"/>
  <c r="S43" i="2"/>
  <c r="T43" i="2" s="1"/>
  <c r="V43" i="2" s="1"/>
  <c r="S127" i="2"/>
  <c r="T127" i="2" s="1"/>
  <c r="S329" i="2"/>
  <c r="T329" i="2" s="1"/>
  <c r="V329" i="2" s="1"/>
  <c r="S364" i="2"/>
  <c r="S455" i="2"/>
  <c r="T455" i="2" s="1"/>
  <c r="S101" i="2"/>
  <c r="S144" i="2"/>
  <c r="T144" i="2" s="1"/>
  <c r="U144" i="2" s="1"/>
  <c r="S369" i="2"/>
  <c r="S372" i="2"/>
  <c r="T372" i="2" s="1"/>
  <c r="S192" i="2"/>
  <c r="T192" i="2" s="1"/>
  <c r="S139" i="2"/>
  <c r="S123" i="2"/>
  <c r="T123" i="2" s="1"/>
  <c r="S225" i="2"/>
  <c r="S117" i="2"/>
  <c r="S2" i="2"/>
  <c r="S213" i="2"/>
  <c r="S201" i="2"/>
  <c r="S185" i="2"/>
  <c r="T185" i="2" s="1"/>
  <c r="U185" i="2" s="1"/>
  <c r="S124" i="2"/>
  <c r="T124" i="2" s="1"/>
  <c r="U124" i="2" s="1"/>
  <c r="S207" i="2"/>
  <c r="T207" i="2" s="1"/>
  <c r="S374" i="2"/>
  <c r="S468" i="2"/>
  <c r="S53" i="2"/>
  <c r="S340" i="2"/>
  <c r="S52" i="2"/>
  <c r="T52" i="2" s="1"/>
  <c r="V52" i="2" s="1"/>
  <c r="S106" i="2"/>
  <c r="S148" i="2"/>
  <c r="S227" i="2"/>
  <c r="S488" i="2"/>
  <c r="T488" i="2" s="1"/>
  <c r="S439" i="2"/>
  <c r="S385" i="2"/>
  <c r="S433" i="2"/>
  <c r="T433" i="2" s="1"/>
  <c r="U433" i="2" s="1"/>
  <c r="S305" i="2"/>
  <c r="S465" i="2"/>
  <c r="S92" i="2"/>
  <c r="S315" i="2"/>
  <c r="T315" i="2" s="1"/>
  <c r="S292" i="2"/>
  <c r="S219" i="2"/>
  <c r="S177" i="2"/>
  <c r="S237" i="2"/>
  <c r="T237" i="2" s="1"/>
  <c r="S449" i="2"/>
  <c r="T449" i="2" s="1"/>
  <c r="V449" i="2" s="1"/>
  <c r="S424" i="2"/>
  <c r="T424" i="2" s="1"/>
  <c r="U424" i="2" s="1"/>
  <c r="S421" i="2"/>
  <c r="S391" i="2"/>
  <c r="T391" i="2" s="1"/>
  <c r="S358" i="2"/>
  <c r="S182" i="2"/>
  <c r="S505" i="2"/>
  <c r="S448" i="2"/>
  <c r="T448" i="2" s="1"/>
  <c r="S451" i="2"/>
  <c r="T451" i="2" s="1"/>
  <c r="U451" i="2" s="1"/>
  <c r="S399" i="2"/>
  <c r="T399" i="2" s="1"/>
  <c r="U399" i="2" s="1"/>
  <c r="S420" i="2"/>
  <c r="T420" i="2" s="1"/>
  <c r="U420" i="2" s="1"/>
  <c r="S118" i="2"/>
  <c r="T118" i="2" s="1"/>
  <c r="U118" i="2" s="1"/>
  <c r="S510" i="2"/>
  <c r="S353" i="2"/>
  <c r="S169" i="2"/>
  <c r="S20" i="2"/>
  <c r="T20" i="2" s="1"/>
  <c r="U20" i="2" s="1"/>
  <c r="S289" i="2"/>
  <c r="S145" i="2"/>
  <c r="S377" i="2"/>
  <c r="T377" i="2" s="1"/>
  <c r="S189" i="2"/>
  <c r="T189" i="2" s="1"/>
  <c r="U189" i="2" s="1"/>
  <c r="S140" i="2"/>
  <c r="T140" i="2" s="1"/>
  <c r="U140" i="2" s="1"/>
  <c r="S491" i="2"/>
  <c r="S57" i="2"/>
  <c r="S297" i="2"/>
  <c r="T297" i="2" s="1"/>
  <c r="S394" i="2"/>
  <c r="S487" i="2"/>
  <c r="T487" i="2" s="1"/>
  <c r="S300" i="2"/>
  <c r="T300" i="2" s="1"/>
  <c r="V300" i="2" s="1"/>
  <c r="S513" i="2"/>
  <c r="T513" i="2" s="1"/>
  <c r="S309" i="2"/>
  <c r="S224" i="2"/>
  <c r="T224" i="2" s="1"/>
  <c r="S265" i="2"/>
  <c r="S445" i="2"/>
  <c r="T445" i="2" s="1"/>
  <c r="S210" i="2"/>
  <c r="S356" i="2"/>
  <c r="T356" i="2" s="1"/>
  <c r="U356" i="2" s="1"/>
  <c r="S286" i="2"/>
  <c r="T286" i="2" s="1"/>
  <c r="U286" i="2" s="1"/>
  <c r="S105" i="2"/>
  <c r="S150" i="2"/>
  <c r="S4" i="2"/>
  <c r="S226" i="2"/>
  <c r="S86" i="2"/>
  <c r="T86" i="2" s="1"/>
  <c r="U86" i="2" s="1"/>
  <c r="S248" i="2"/>
  <c r="S291" i="2"/>
  <c r="S5" i="2"/>
  <c r="S187" i="2"/>
  <c r="T187" i="2" s="1"/>
  <c r="S229" i="2"/>
  <c r="S344" i="2"/>
  <c r="S355" i="2"/>
  <c r="S35" i="2"/>
  <c r="S482" i="2"/>
  <c r="T482" i="2" s="1"/>
  <c r="S202" i="2"/>
  <c r="S411" i="2"/>
  <c r="S147" i="2"/>
  <c r="T147" i="2" s="1"/>
  <c r="S326" i="2"/>
  <c r="S66" i="2"/>
  <c r="T66" i="2" s="1"/>
  <c r="S281" i="2"/>
  <c r="S287" i="2"/>
  <c r="S407" i="2"/>
  <c r="S325" i="2"/>
  <c r="T325" i="2" s="1"/>
  <c r="S48" i="2"/>
  <c r="S181" i="2"/>
  <c r="T181" i="2" s="1"/>
  <c r="S429" i="2"/>
  <c r="S509" i="2"/>
  <c r="S254" i="2"/>
  <c r="S143" i="2"/>
  <c r="S321" i="2"/>
  <c r="S69" i="2"/>
  <c r="T69" i="2" s="1"/>
  <c r="S39" i="2"/>
  <c r="S423" i="2"/>
  <c r="S212" i="2"/>
  <c r="S400" i="2"/>
  <c r="T400" i="2" s="1"/>
  <c r="S132" i="2"/>
  <c r="S141" i="2"/>
  <c r="S27" i="2"/>
  <c r="S58" i="2"/>
  <c r="S241" i="2"/>
  <c r="S206" i="2"/>
  <c r="S263" i="2"/>
  <c r="T263" i="2" s="1"/>
  <c r="U263" i="2" s="1"/>
  <c r="S153" i="2"/>
  <c r="S160" i="2"/>
  <c r="S22" i="2"/>
  <c r="T22" i="2" s="1"/>
  <c r="S194" i="2"/>
  <c r="S362" i="2"/>
  <c r="S285" i="2"/>
  <c r="T285" i="2" s="1"/>
  <c r="S109" i="2"/>
  <c r="S196" i="2"/>
  <c r="T196" i="2" s="1"/>
  <c r="U196" i="2" s="1"/>
  <c r="S446" i="2"/>
  <c r="T446" i="2" s="1"/>
  <c r="S75" i="2"/>
  <c r="T75" i="2" s="1"/>
  <c r="S317" i="2"/>
  <c r="S239" i="2"/>
  <c r="T239" i="2" s="1"/>
  <c r="S79" i="2"/>
  <c r="S120" i="2"/>
  <c r="S388" i="2"/>
  <c r="T388" i="2" s="1"/>
  <c r="S336" i="2"/>
  <c r="T336" i="2" s="1"/>
  <c r="S103" i="2"/>
  <c r="T103" i="2" s="1"/>
  <c r="S100" i="2"/>
  <c r="S87" i="2"/>
  <c r="T87" i="2" s="1"/>
  <c r="S295" i="2"/>
  <c r="S83" i="2"/>
  <c r="S406" i="2"/>
  <c r="T406" i="2" s="1"/>
  <c r="S21" i="2"/>
  <c r="T21" i="2" s="1"/>
  <c r="S184" i="2"/>
  <c r="S456" i="2"/>
  <c r="S328" i="2"/>
  <c r="S489" i="2"/>
  <c r="T489" i="2" s="1"/>
  <c r="S506" i="2"/>
  <c r="T506" i="2" s="1"/>
  <c r="U506" i="2" s="1"/>
  <c r="S380" i="2"/>
  <c r="T380" i="2" s="1"/>
  <c r="S67" i="2"/>
  <c r="T67" i="2" s="1"/>
  <c r="S190" i="2"/>
  <c r="T190" i="2" s="1"/>
  <c r="S485" i="2"/>
  <c r="S45" i="2"/>
  <c r="S9" i="2"/>
  <c r="S338" i="2"/>
  <c r="S382" i="2"/>
  <c r="T382" i="2" s="1"/>
  <c r="S31" i="2"/>
  <c r="S8" i="2"/>
  <c r="S221" i="2"/>
  <c r="T221" i="2" s="1"/>
  <c r="S142" i="2"/>
  <c r="S337" i="2"/>
  <c r="T337" i="2" s="1"/>
  <c r="S342" i="2"/>
  <c r="S306" i="2"/>
  <c r="S29" i="2"/>
  <c r="T29" i="2" s="1"/>
  <c r="V29" i="2" s="1"/>
  <c r="S476" i="2"/>
  <c r="S327" i="2"/>
  <c r="S390" i="2"/>
  <c r="S223" i="2"/>
  <c r="S322" i="2"/>
  <c r="T322" i="2" s="1"/>
  <c r="S371" i="2"/>
  <c r="S154" i="2"/>
  <c r="S208" i="2"/>
  <c r="S360" i="2"/>
  <c r="T360" i="2" s="1"/>
  <c r="U360" i="2" s="1"/>
  <c r="S403" i="2"/>
  <c r="T403" i="2" s="1"/>
  <c r="S503" i="2"/>
  <c r="S401" i="2"/>
  <c r="T401" i="2" s="1"/>
  <c r="S319" i="2"/>
  <c r="S333" i="2"/>
  <c r="T333" i="2" s="1"/>
  <c r="S243" i="2"/>
  <c r="T243" i="2" s="1"/>
  <c r="S249" i="2"/>
  <c r="S63" i="2"/>
  <c r="T63" i="2" s="1"/>
  <c r="S114" i="2"/>
  <c r="T114" i="2" s="1"/>
  <c r="S351" i="2"/>
  <c r="T351" i="2" s="1"/>
  <c r="U351" i="2" s="1"/>
  <c r="S95" i="2"/>
  <c r="T95" i="2" s="1"/>
  <c r="U95" i="2" s="1"/>
  <c r="S180" i="2"/>
  <c r="S251" i="2"/>
  <c r="T251" i="2" s="1"/>
  <c r="V251" i="2" s="1"/>
  <c r="S354" i="2"/>
  <c r="T354" i="2" s="1"/>
  <c r="S175" i="2"/>
  <c r="S266" i="2"/>
  <c r="T266" i="2" s="1"/>
  <c r="U266" i="2" s="1"/>
  <c r="S481" i="2"/>
  <c r="T481" i="2" s="1"/>
  <c r="S501" i="2"/>
  <c r="T501" i="2" s="1"/>
  <c r="S409" i="2"/>
  <c r="S434" i="2"/>
  <c r="S193" i="2"/>
  <c r="S159" i="2"/>
  <c r="S427" i="2"/>
  <c r="S275" i="2"/>
  <c r="T275" i="2" s="1"/>
  <c r="S259" i="2"/>
  <c r="S298" i="2"/>
  <c r="T298" i="2" s="1"/>
  <c r="S138" i="2"/>
  <c r="T138" i="2" s="1"/>
  <c r="V138" i="2" s="1"/>
  <c r="S379" i="2"/>
  <c r="S135" i="2"/>
  <c r="S262" i="2"/>
  <c r="T262" i="2" s="1"/>
  <c r="S183" i="2"/>
  <c r="S107" i="2"/>
  <c r="T107" i="2" s="1"/>
  <c r="S473" i="2"/>
  <c r="S99" i="2"/>
  <c r="S111" i="2"/>
  <c r="S436" i="2"/>
  <c r="S230" i="2"/>
  <c r="T230" i="2" s="1"/>
  <c r="S257" i="2"/>
  <c r="S233" i="2"/>
  <c r="T233" i="2" s="1"/>
  <c r="S258" i="2"/>
  <c r="S62" i="2"/>
  <c r="S359" i="2"/>
  <c r="S131" i="2"/>
  <c r="T131" i="2" s="1"/>
  <c r="U131" i="2" s="1"/>
  <c r="S332" i="2"/>
  <c r="T332" i="2" s="1"/>
  <c r="S88" i="2"/>
  <c r="S205" i="2"/>
  <c r="T205" i="2" s="1"/>
  <c r="S410" i="2"/>
  <c r="S19" i="2"/>
  <c r="S74" i="2"/>
  <c r="S368" i="2"/>
  <c r="S231" i="2"/>
  <c r="T231" i="2" s="1"/>
  <c r="V231" i="2" s="1"/>
  <c r="S216" i="2"/>
  <c r="S512" i="2"/>
  <c r="S156" i="2"/>
  <c r="T156" i="2" s="1"/>
  <c r="S235" i="2"/>
  <c r="S376" i="2"/>
  <c r="S76" i="2"/>
  <c r="T76" i="2" s="1"/>
  <c r="S240" i="2"/>
  <c r="T240" i="2" s="1"/>
  <c r="S384" i="2"/>
  <c r="S176" i="2"/>
  <c r="S334" i="2"/>
  <c r="T334" i="2" s="1"/>
  <c r="S496" i="2"/>
  <c r="S72" i="2"/>
  <c r="S267" i="2"/>
  <c r="T267" i="2" s="1"/>
  <c r="S363" i="2"/>
  <c r="S499" i="2"/>
  <c r="T499" i="2" s="1"/>
  <c r="S161" i="2"/>
  <c r="S419" i="2"/>
  <c r="S158" i="2"/>
  <c r="T158" i="2" s="1"/>
  <c r="S370" i="2"/>
  <c r="T370" i="2" s="1"/>
  <c r="U370" i="2" s="1"/>
  <c r="S61" i="2"/>
  <c r="S324" i="2"/>
  <c r="T324" i="2" s="1"/>
  <c r="U324" i="2" s="1"/>
  <c r="S242" i="2"/>
  <c r="T242" i="2" s="1"/>
  <c r="S264" i="2"/>
  <c r="T264" i="2" s="1"/>
  <c r="S348" i="2"/>
  <c r="S260" i="2"/>
  <c r="S498" i="2"/>
  <c r="S494" i="2"/>
  <c r="T494" i="2" s="1"/>
  <c r="S42" i="2"/>
  <c r="S282" i="2"/>
  <c r="T282" i="2" s="1"/>
  <c r="U282" i="2" s="1"/>
  <c r="S299" i="2"/>
  <c r="T299" i="2" s="1"/>
  <c r="V299" i="2" s="1"/>
  <c r="S126" i="2"/>
  <c r="S474" i="2"/>
  <c r="S307" i="2"/>
  <c r="T307" i="2" s="1"/>
  <c r="S70" i="2"/>
  <c r="S110" i="2"/>
  <c r="T110" i="2" s="1"/>
  <c r="U110" i="2" s="1"/>
  <c r="S320" i="2"/>
  <c r="T320" i="2" s="1"/>
  <c r="V320" i="2" s="1"/>
  <c r="S238" i="2"/>
  <c r="S373" i="2"/>
  <c r="S422" i="2"/>
  <c r="S136" i="2"/>
  <c r="S37" i="2"/>
  <c r="T37" i="2" s="1"/>
  <c r="U37" i="2" s="1"/>
  <c r="S311" i="2"/>
  <c r="S152" i="2"/>
  <c r="T152" i="2" s="1"/>
  <c r="U152" i="2" s="1"/>
  <c r="S277" i="2"/>
  <c r="T277" i="2" s="1"/>
  <c r="S308" i="2"/>
  <c r="T308" i="2" s="1"/>
  <c r="S197" i="2"/>
  <c r="T197" i="2" s="1"/>
  <c r="U197" i="2" s="1"/>
  <c r="S404" i="2"/>
  <c r="S502" i="2"/>
  <c r="S16" i="2"/>
  <c r="T16" i="2" s="1"/>
  <c r="S247" i="2"/>
  <c r="S313" i="2"/>
  <c r="S244" i="2"/>
  <c r="S32" i="2"/>
  <c r="T32" i="2" s="1"/>
  <c r="U32" i="2" s="1"/>
  <c r="S440" i="2"/>
  <c r="T440" i="2" s="1"/>
  <c r="S10" i="2"/>
  <c r="S146" i="2"/>
  <c r="S457" i="2"/>
  <c r="T457" i="2" s="1"/>
  <c r="U457" i="2" s="1"/>
  <c r="S302" i="2"/>
  <c r="S155" i="2"/>
  <c r="S301" i="2"/>
  <c r="T301" i="2" s="1"/>
  <c r="S24" i="2"/>
  <c r="T24" i="2" s="1"/>
  <c r="S209" i="2"/>
  <c r="S211" i="2"/>
  <c r="T211" i="2" s="1"/>
  <c r="U211" i="2" s="1"/>
  <c r="S349" i="2"/>
  <c r="S500" i="2"/>
  <c r="S245" i="2"/>
  <c r="S250" i="2"/>
  <c r="S290" i="2"/>
  <c r="S459" i="2"/>
  <c r="T459" i="2" s="1"/>
  <c r="S452" i="2"/>
  <c r="S398" i="2"/>
  <c r="S412" i="2"/>
  <c r="T412" i="2" s="1"/>
  <c r="U412" i="2" s="1"/>
  <c r="S198" i="2"/>
  <c r="T198" i="2" s="1"/>
  <c r="S28" i="2"/>
  <c r="T28" i="2" s="1"/>
  <c r="U28" i="2" s="1"/>
  <c r="S469" i="2"/>
  <c r="S128" i="2"/>
  <c r="T128" i="2" s="1"/>
  <c r="S312" i="2"/>
  <c r="S386" i="2"/>
  <c r="S191" i="2"/>
  <c r="T191" i="2" s="1"/>
  <c r="U191" i="2" s="1"/>
  <c r="S174" i="2"/>
  <c r="T174" i="2" s="1"/>
  <c r="S12" i="2"/>
  <c r="T12" i="2" s="1"/>
  <c r="S215" i="2"/>
  <c r="T215" i="2" s="1"/>
  <c r="V215" i="2" s="1"/>
  <c r="S271" i="2"/>
  <c r="S170" i="2"/>
  <c r="S133" i="2"/>
  <c r="S350" i="2"/>
  <c r="S166" i="2"/>
  <c r="S269" i="2"/>
  <c r="S217" i="2"/>
  <c r="T217" i="2" s="1"/>
  <c r="S96" i="2"/>
  <c r="S514" i="2"/>
  <c r="S280" i="2"/>
  <c r="S199" i="2"/>
  <c r="S515" i="2"/>
  <c r="S204" i="2"/>
  <c r="T204" i="2" s="1"/>
  <c r="S162" i="2"/>
  <c r="S472" i="2"/>
  <c r="S113" i="2"/>
  <c r="S471" i="2"/>
  <c r="S171" i="2"/>
  <c r="S115" i="2"/>
  <c r="S437" i="2"/>
  <c r="S51" i="2"/>
  <c r="S466" i="2"/>
  <c r="T466" i="2" s="1"/>
  <c r="S60" i="2"/>
  <c r="T60" i="2" s="1"/>
  <c r="S352" i="2"/>
  <c r="S50" i="2"/>
  <c r="S318" i="2"/>
  <c r="S378" i="2"/>
  <c r="T378" i="2" s="1"/>
  <c r="S343" i="2"/>
  <c r="S93" i="2"/>
  <c r="T93" i="2" s="1"/>
  <c r="U93" i="2" s="1"/>
  <c r="S441" i="2"/>
  <c r="T441" i="2" s="1"/>
  <c r="S504" i="2"/>
  <c r="T504" i="2" s="1"/>
  <c r="U504" i="2" s="1"/>
  <c r="S341" i="2"/>
  <c r="T341" i="2" s="1"/>
  <c r="S94" i="2"/>
  <c r="T94" i="2" s="1"/>
  <c r="S450" i="2"/>
  <c r="S442" i="2"/>
  <c r="S121" i="2"/>
  <c r="S188" i="2"/>
  <c r="S431" i="2"/>
  <c r="S108" i="2"/>
  <c r="T108" i="2" s="1"/>
  <c r="S393" i="2"/>
  <c r="T393" i="2" s="1"/>
  <c r="U393" i="2" s="1"/>
  <c r="S330" i="2"/>
  <c r="S405" i="2"/>
  <c r="T405" i="2" s="1"/>
  <c r="S418" i="2"/>
  <c r="T418" i="2" s="1"/>
  <c r="U418" i="2" s="1"/>
  <c r="S157" i="2"/>
  <c r="S507" i="2"/>
  <c r="T507" i="2" s="1"/>
  <c r="S122" i="2"/>
  <c r="S288" i="2"/>
  <c r="S256" i="2"/>
  <c r="T256" i="2" s="1"/>
  <c r="S425" i="2"/>
  <c r="S129" i="2"/>
  <c r="T129" i="2" s="1"/>
  <c r="U129" i="2" s="1"/>
  <c r="S417" i="2"/>
  <c r="T417" i="2" s="1"/>
  <c r="U417" i="2" s="1"/>
  <c r="S475" i="2"/>
  <c r="T475" i="2" s="1"/>
  <c r="U475" i="2" s="1"/>
  <c r="S47" i="2"/>
  <c r="S236" i="2"/>
  <c r="S428" i="2"/>
  <c r="S7" i="2"/>
  <c r="S395" i="2"/>
  <c r="S41" i="2"/>
  <c r="T41" i="2" s="1"/>
  <c r="S125" i="2"/>
  <c r="S389" i="2"/>
  <c r="S11" i="2"/>
  <c r="T11" i="2" s="1"/>
  <c r="S392" i="2"/>
  <c r="S438" i="2"/>
  <c r="T438" i="2" s="1"/>
  <c r="U438" i="2" s="1"/>
  <c r="S89" i="2"/>
  <c r="S6" i="2"/>
  <c r="T6" i="2" s="1"/>
  <c r="U6" i="2" s="1"/>
  <c r="S167" i="2"/>
  <c r="T167" i="2" s="1"/>
  <c r="U167" i="2" s="1"/>
  <c r="S13" i="2"/>
  <c r="S18" i="2"/>
  <c r="S335" i="2"/>
  <c r="S303" i="2"/>
  <c r="S112" i="2"/>
  <c r="T112" i="2" s="1"/>
  <c r="S430" i="2"/>
  <c r="S54" i="2"/>
  <c r="S273" i="2"/>
  <c r="T273" i="2" s="1"/>
  <c r="U273" i="2" s="1"/>
  <c r="S172" i="2"/>
  <c r="S276" i="2"/>
  <c r="S304" i="2"/>
  <c r="S316" i="2"/>
  <c r="T316" i="2" s="1"/>
  <c r="S293" i="2"/>
  <c r="T293" i="2" s="1"/>
  <c r="U293" i="2" s="1"/>
  <c r="S458" i="2"/>
  <c r="T458" i="2" s="1"/>
  <c r="U458" i="2" s="1"/>
  <c r="S64" i="2"/>
  <c r="S357" i="2"/>
  <c r="T357" i="2" s="1"/>
  <c r="S40" i="2"/>
  <c r="T40" i="2" s="1"/>
  <c r="U40" i="2" s="1"/>
  <c r="S345" i="2"/>
  <c r="T345" i="2" s="1"/>
  <c r="S387" i="2"/>
  <c r="S91" i="2"/>
  <c r="S77" i="2"/>
  <c r="S413" i="2"/>
  <c r="S151" i="2"/>
  <c r="S65" i="2"/>
  <c r="S49" i="2"/>
  <c r="S339" i="2"/>
  <c r="T339" i="2" s="1"/>
  <c r="S38" i="2"/>
  <c r="S73" i="2"/>
  <c r="T73" i="2" s="1"/>
  <c r="S228" i="2"/>
  <c r="T228" i="2" s="1"/>
  <c r="S432" i="2"/>
  <c r="S44" i="2"/>
  <c r="S443" i="2"/>
  <c r="S104" i="2"/>
  <c r="T104" i="2" s="1"/>
  <c r="S381" i="2"/>
  <c r="S416" i="2"/>
  <c r="S493" i="2"/>
  <c r="T493" i="2" s="1"/>
  <c r="U493" i="2" s="1"/>
  <c r="S134" i="2"/>
  <c r="S164" i="2"/>
  <c r="S261" i="2"/>
  <c r="S435" i="2"/>
  <c r="S102" i="2"/>
  <c r="T102" i="2" s="1"/>
  <c r="S426" i="2"/>
  <c r="S447" i="2"/>
  <c r="T447" i="2" s="1"/>
  <c r="S365" i="2"/>
  <c r="T365" i="2" s="1"/>
  <c r="S414" i="2"/>
  <c r="S278" i="2"/>
  <c r="S59" i="2"/>
  <c r="S270" i="2"/>
  <c r="S480" i="2"/>
  <c r="S195" i="2"/>
  <c r="S234" i="2"/>
  <c r="S30" i="2"/>
  <c r="S444" i="2"/>
  <c r="S15" i="2"/>
  <c r="T15" i="2" s="1"/>
  <c r="U15" i="2" s="1"/>
  <c r="S402" i="2"/>
  <c r="T402" i="2" s="1"/>
  <c r="U402" i="2" s="1"/>
  <c r="S467" i="2"/>
  <c r="S490" i="2"/>
  <c r="T490" i="2" s="1"/>
  <c r="S34" i="2"/>
  <c r="S492" i="2"/>
  <c r="S23" i="2"/>
  <c r="T23" i="2" s="1"/>
  <c r="S495" i="2"/>
  <c r="T495" i="2" s="1"/>
  <c r="U495" i="2" s="1"/>
  <c r="S463" i="2"/>
  <c r="S200" i="2"/>
  <c r="S56" i="2"/>
  <c r="T56" i="2" s="1"/>
  <c r="S186" i="2"/>
  <c r="S119" i="2"/>
  <c r="S80" i="2"/>
  <c r="S17" i="2"/>
  <c r="S220" i="2"/>
  <c r="S165" i="2"/>
  <c r="S383" i="2"/>
  <c r="T383" i="2" s="1"/>
  <c r="S464" i="2"/>
  <c r="T464" i="2" s="1"/>
  <c r="U464" i="2" s="1"/>
  <c r="S462" i="2"/>
  <c r="S84" i="2"/>
  <c r="S232" i="2"/>
  <c r="T232" i="2" s="1"/>
  <c r="U232" i="2" s="1"/>
  <c r="S85" i="2"/>
  <c r="S483" i="2"/>
  <c r="S331" i="2"/>
  <c r="T331" i="2" s="1"/>
  <c r="S454" i="2"/>
  <c r="T454" i="2" s="1"/>
  <c r="S396" i="2"/>
  <c r="S284" i="2"/>
  <c r="S78" i="2"/>
  <c r="T78" i="2" s="1"/>
  <c r="U78" i="2" s="1"/>
  <c r="S479" i="2"/>
  <c r="S82" i="2"/>
  <c r="S347" i="2"/>
  <c r="S484" i="2"/>
  <c r="T484" i="2" s="1"/>
  <c r="V484" i="2" s="1"/>
  <c r="S36" i="2"/>
  <c r="T36" i="2" s="1"/>
  <c r="S497" i="2"/>
  <c r="S14" i="2"/>
  <c r="S246" i="2"/>
  <c r="S178" i="2"/>
  <c r="S268" i="2"/>
  <c r="T268" i="2" s="1"/>
  <c r="S71" i="2"/>
  <c r="S296" i="2"/>
  <c r="S366" i="2"/>
  <c r="S294" i="2"/>
  <c r="S397" i="2"/>
  <c r="S218" i="2"/>
  <c r="S274" i="2"/>
  <c r="T274" i="2" s="1"/>
  <c r="U274" i="2" s="1"/>
  <c r="S255" i="2"/>
  <c r="T255" i="2" s="1"/>
  <c r="U255" i="2" s="1"/>
  <c r="S460" i="2"/>
  <c r="S486" i="2"/>
  <c r="S163" i="2"/>
  <c r="S173" i="2"/>
  <c r="S33" i="2"/>
  <c r="S81" i="2"/>
  <c r="S116" i="2"/>
  <c r="T116" i="2" s="1"/>
  <c r="S149" i="2"/>
  <c r="T149" i="2" s="1"/>
  <c r="S310" i="2"/>
  <c r="S367" i="2"/>
  <c r="S361" i="2"/>
  <c r="S68" i="2"/>
  <c r="T68" i="2" s="1"/>
  <c r="V68" i="2" s="1"/>
  <c r="S179" i="2"/>
  <c r="S98" i="2"/>
  <c r="S511" i="2"/>
  <c r="T511" i="2" s="1"/>
  <c r="U511" i="2" s="1"/>
  <c r="S346" i="2"/>
  <c r="S314" i="2"/>
  <c r="S137" i="2"/>
  <c r="S203" i="2"/>
  <c r="S279" i="2"/>
  <c r="S477" i="2"/>
  <c r="S478" i="2"/>
  <c r="S90" i="2"/>
  <c r="T90" i="2" s="1"/>
  <c r="S470" i="2"/>
  <c r="T470" i="2" s="1"/>
  <c r="S323" i="2"/>
  <c r="S26" i="2"/>
  <c r="S453" i="2"/>
  <c r="T453" i="2" s="1"/>
  <c r="S252" i="2"/>
  <c r="T252" i="2" s="1"/>
  <c r="S25" i="2"/>
  <c r="T25" i="2" s="1"/>
  <c r="S97" i="2"/>
  <c r="T97" i="2" s="1"/>
  <c r="S461" i="2"/>
  <c r="S415" i="2"/>
  <c r="T415" i="2" s="1"/>
  <c r="S408" i="2"/>
  <c r="S168" i="2"/>
  <c r="T168" i="2" s="1"/>
  <c r="U168" i="2" s="1"/>
  <c r="S272" i="2"/>
  <c r="S130" i="2"/>
  <c r="T130" i="2" s="1"/>
  <c r="S222" i="2"/>
  <c r="S46" i="2"/>
  <c r="T46" i="2" s="1"/>
  <c r="U46" i="2" s="1"/>
  <c r="AC20" i="2" l="1"/>
  <c r="AE20" i="2" s="1"/>
  <c r="AC504" i="2"/>
  <c r="AE504" i="2" s="1"/>
  <c r="AC37" i="2"/>
  <c r="AE37" i="2" s="1"/>
  <c r="AC293" i="2"/>
  <c r="AE293" i="2" s="1"/>
  <c r="AC375" i="2"/>
  <c r="AE375" i="2" s="1"/>
  <c r="AC300" i="2"/>
  <c r="AE300" i="2" s="1"/>
  <c r="AC484" i="2"/>
  <c r="AE484" i="2" s="1"/>
  <c r="AC225" i="2"/>
  <c r="AE225" i="2" s="1"/>
  <c r="AC468" i="2"/>
  <c r="AE468" i="2" s="1"/>
  <c r="AC117" i="2"/>
  <c r="AE117" i="2" s="1"/>
  <c r="AC6" i="2"/>
  <c r="AE6" i="2" s="1"/>
  <c r="AC338" i="2"/>
  <c r="AE338" i="2" s="1"/>
  <c r="AC194" i="2"/>
  <c r="AE194" i="2" s="1"/>
  <c r="AC322" i="2"/>
  <c r="AE322" i="2" s="1"/>
  <c r="AC404" i="2"/>
  <c r="AE404" i="2" s="1"/>
  <c r="AC476" i="2"/>
  <c r="AE476" i="2" s="1"/>
  <c r="AC427" i="2"/>
  <c r="AE427" i="2" s="1"/>
  <c r="AC14" i="2"/>
  <c r="AE14" i="2" s="1"/>
  <c r="AC165" i="2"/>
  <c r="AE165" i="2" s="1"/>
  <c r="AC217" i="2"/>
  <c r="AE217" i="2" s="1"/>
  <c r="AC352" i="2"/>
  <c r="AE352" i="2" s="1"/>
  <c r="AC16" i="2"/>
  <c r="AE16" i="2" s="1"/>
  <c r="AC437" i="2"/>
  <c r="AE437" i="2" s="1"/>
  <c r="AC411" i="2"/>
  <c r="AE411" i="2" s="1"/>
  <c r="AC472" i="2"/>
  <c r="AE472" i="2" s="1"/>
  <c r="AC181" i="2"/>
  <c r="AE181" i="2" s="1"/>
  <c r="AC270" i="2"/>
  <c r="AE270" i="2" s="1"/>
  <c r="AC511" i="2"/>
  <c r="AE511" i="2" s="1"/>
  <c r="AC197" i="2"/>
  <c r="AE197" i="2" s="1"/>
  <c r="AC493" i="2"/>
  <c r="AE493" i="2" s="1"/>
  <c r="AC491" i="2"/>
  <c r="AE491" i="2" s="1"/>
  <c r="AC17" i="2"/>
  <c r="AE17" i="2" s="1"/>
  <c r="AC84" i="2"/>
  <c r="AE84" i="2" s="1"/>
  <c r="AC134" i="2"/>
  <c r="AE134" i="2" s="1"/>
  <c r="AC360" i="2"/>
  <c r="AE360" i="2" s="1"/>
  <c r="AC320" i="2"/>
  <c r="AE320" i="2" s="1"/>
  <c r="AC146" i="2"/>
  <c r="AE146" i="2" s="1"/>
  <c r="AC379" i="2"/>
  <c r="AE379" i="2" s="1"/>
  <c r="AC83" i="2"/>
  <c r="AE83" i="2" s="1"/>
  <c r="AC2" i="2"/>
  <c r="AE2" i="2" s="1"/>
  <c r="AC294" i="2"/>
  <c r="AE294" i="2" s="1"/>
  <c r="AC319" i="2"/>
  <c r="AE319" i="2" s="1"/>
  <c r="AC131" i="2"/>
  <c r="AE131" i="2" s="1"/>
  <c r="AC429" i="2"/>
  <c r="AE429" i="2" s="1"/>
  <c r="AC168" i="2"/>
  <c r="AE168" i="2" s="1"/>
  <c r="AC79" i="2"/>
  <c r="AE79" i="2" s="1"/>
  <c r="AC26" i="2"/>
  <c r="AE26" i="2" s="1"/>
  <c r="AC80" i="2"/>
  <c r="AE80" i="2" s="1"/>
  <c r="AC193" i="2"/>
  <c r="AE193" i="2" s="1"/>
  <c r="AC283" i="2"/>
  <c r="AE283" i="2" s="1"/>
  <c r="AC86" i="2"/>
  <c r="AE86" i="2" s="1"/>
  <c r="AC62" i="2"/>
  <c r="AE62" i="2" s="1"/>
  <c r="AC119" i="2"/>
  <c r="AE119" i="2" s="1"/>
  <c r="AC136" i="2"/>
  <c r="AE136" i="2" s="1"/>
  <c r="AC27" i="2"/>
  <c r="AE27" i="2" s="1"/>
  <c r="AC295" i="2"/>
  <c r="AE295" i="2" s="1"/>
  <c r="AC196" i="2"/>
  <c r="AE196" i="2" s="1"/>
  <c r="AC9" i="2"/>
  <c r="AE9" i="2" s="1"/>
  <c r="AC182" i="2"/>
  <c r="AE182" i="2" s="1"/>
  <c r="AC59" i="2"/>
  <c r="AE59" i="2" s="1"/>
  <c r="AC105" i="2"/>
  <c r="AE105" i="2" s="1"/>
  <c r="AC118" i="2"/>
  <c r="AE118" i="2" s="1"/>
  <c r="AC40" i="2"/>
  <c r="AE40" i="2" s="1"/>
  <c r="AC110" i="2"/>
  <c r="AE110" i="2" s="1"/>
  <c r="AC172" i="2"/>
  <c r="AE172" i="2" s="1"/>
  <c r="AC292" i="2"/>
  <c r="AE292" i="2" s="1"/>
  <c r="AC451" i="2"/>
  <c r="AE451" i="2" s="1"/>
  <c r="AC28" i="2"/>
  <c r="AE28" i="2" s="1"/>
  <c r="AC412" i="2"/>
  <c r="AE412" i="2" s="1"/>
  <c r="AC449" i="2"/>
  <c r="AE449" i="2" s="1"/>
  <c r="AC30" i="2"/>
  <c r="AE30" i="2" s="1"/>
  <c r="AC15" i="2"/>
  <c r="AE15" i="2" s="1"/>
  <c r="AC340" i="2"/>
  <c r="AE340" i="2" s="1"/>
  <c r="AC139" i="2"/>
  <c r="AE139" i="2" s="1"/>
  <c r="AC167" i="2"/>
  <c r="AE167" i="2" s="1"/>
  <c r="AC124" i="2"/>
  <c r="AE124" i="2" s="1"/>
  <c r="AC129" i="2"/>
  <c r="AE129" i="2" s="1"/>
  <c r="AC314" i="2"/>
  <c r="AE314" i="2" s="1"/>
  <c r="AC43" i="2"/>
  <c r="AE43" i="2" s="1"/>
  <c r="AC422" i="2"/>
  <c r="AE422" i="2" s="1"/>
  <c r="AC89" i="2"/>
  <c r="AE89" i="2" s="1"/>
  <c r="AC144" i="2"/>
  <c r="AE144" i="2" s="1"/>
  <c r="AC397" i="2"/>
  <c r="AE397" i="2" s="1"/>
  <c r="AC282" i="2"/>
  <c r="AE282" i="2" s="1"/>
  <c r="AC46" i="2"/>
  <c r="AE46" i="2" s="1"/>
  <c r="AC351" i="2"/>
  <c r="AE351" i="2" s="1"/>
  <c r="AC457" i="2"/>
  <c r="AE457" i="2" s="1"/>
  <c r="AC477" i="2"/>
  <c r="AE477" i="2" s="1"/>
  <c r="AC4" i="2"/>
  <c r="AE4" i="2" s="1"/>
  <c r="AC420" i="2"/>
  <c r="AE420" i="2" s="1"/>
  <c r="AC343" i="2"/>
  <c r="AE343" i="2" s="1"/>
  <c r="AC32" i="2"/>
  <c r="AE32" i="2" s="1"/>
  <c r="AC299" i="2"/>
  <c r="AE299" i="2" s="1"/>
  <c r="AC254" i="2"/>
  <c r="AE254" i="2" s="1"/>
  <c r="AC309" i="2"/>
  <c r="AE309" i="2" s="1"/>
  <c r="AC200" i="2"/>
  <c r="AE200" i="2" s="1"/>
  <c r="AC495" i="2"/>
  <c r="AE495" i="2" s="1"/>
  <c r="AC138" i="2"/>
  <c r="AE138" i="2" s="1"/>
  <c r="AC463" i="2"/>
  <c r="AE463" i="2" s="1"/>
  <c r="AC212" i="2"/>
  <c r="AE212" i="2" s="1"/>
  <c r="AC392" i="2"/>
  <c r="AE392" i="2" s="1"/>
  <c r="AC251" i="2"/>
  <c r="AE251" i="2" s="1"/>
  <c r="AC329" i="2"/>
  <c r="AE329" i="2" s="1"/>
  <c r="AC209" i="2"/>
  <c r="AE209" i="2" s="1"/>
  <c r="AC208" i="2"/>
  <c r="AE208" i="2" s="1"/>
  <c r="AC236" i="2"/>
  <c r="AE236" i="2" s="1"/>
  <c r="AC155" i="2"/>
  <c r="AE155" i="2" s="1"/>
  <c r="AC71" i="2"/>
  <c r="AE71" i="2" s="1"/>
  <c r="AC7" i="2"/>
  <c r="AE7" i="2" s="1"/>
  <c r="AC323" i="2"/>
  <c r="AE323" i="2" s="1"/>
  <c r="AC259" i="2"/>
  <c r="AE259" i="2" s="1"/>
  <c r="AC503" i="2"/>
  <c r="AE503" i="2" s="1"/>
  <c r="AC70" i="2"/>
  <c r="AE70" i="2" s="1"/>
  <c r="AC481" i="2"/>
  <c r="AE481" i="2" s="1"/>
  <c r="AC151" i="2"/>
  <c r="AE151" i="2" s="1"/>
  <c r="AC346" i="2"/>
  <c r="AE346" i="2" s="1"/>
  <c r="AC239" i="2"/>
  <c r="AE239" i="2" s="1"/>
  <c r="AC50" i="2"/>
  <c r="AE50" i="2" s="1"/>
  <c r="AC156" i="2"/>
  <c r="AE156" i="2" s="1"/>
  <c r="AC272" i="2"/>
  <c r="AE272" i="2" s="1"/>
  <c r="AC345" i="2"/>
  <c r="AE345" i="2" s="1"/>
  <c r="AC178" i="2"/>
  <c r="AE178" i="2" s="1"/>
  <c r="AC396" i="2"/>
  <c r="AE396" i="2" s="1"/>
  <c r="AC98" i="2"/>
  <c r="AE98" i="2" s="1"/>
  <c r="AC428" i="2"/>
  <c r="AE428" i="2" s="1"/>
  <c r="AC34" i="2"/>
  <c r="AE34" i="2" s="1"/>
  <c r="AC104" i="2"/>
  <c r="AE104" i="2" s="1"/>
  <c r="AC349" i="2"/>
  <c r="AE349" i="2" s="1"/>
  <c r="AC122" i="2"/>
  <c r="AE122" i="2" s="1"/>
  <c r="AC358" i="2"/>
  <c r="AE358" i="2" s="1"/>
  <c r="AC487" i="2"/>
  <c r="AE487" i="2" s="1"/>
  <c r="AC355" i="2"/>
  <c r="AE355" i="2" s="1"/>
  <c r="AC166" i="2"/>
  <c r="AE166" i="2" s="1"/>
  <c r="AC243" i="2"/>
  <c r="AE243" i="2" s="1"/>
  <c r="AC204" i="2"/>
  <c r="AE204" i="2" s="1"/>
  <c r="AC108" i="2"/>
  <c r="AE108" i="2" s="1"/>
  <c r="AC68" i="2"/>
  <c r="AE68" i="2" s="1"/>
  <c r="AC112" i="2"/>
  <c r="AE112" i="2" s="1"/>
  <c r="AC102" i="2"/>
  <c r="AE102" i="2" s="1"/>
  <c r="AC128" i="2"/>
  <c r="AE128" i="2" s="1"/>
  <c r="AC231" i="2"/>
  <c r="AE231" i="2" s="1"/>
  <c r="AC25" i="2"/>
  <c r="AE25" i="2" s="1"/>
  <c r="AC56" i="2"/>
  <c r="AE56" i="2" s="1"/>
  <c r="AC291" i="2"/>
  <c r="AE291" i="2" s="1"/>
  <c r="AC222" i="2"/>
  <c r="AE222" i="2" s="1"/>
  <c r="AC405" i="2"/>
  <c r="AE405" i="2" s="1"/>
  <c r="AC290" i="2"/>
  <c r="AE290" i="2" s="1"/>
  <c r="R466" i="2"/>
  <c r="R404" i="2"/>
  <c r="R234" i="2"/>
  <c r="AC234" i="2"/>
  <c r="AE234" i="2" s="1"/>
  <c r="R253" i="2"/>
  <c r="AC253" i="2"/>
  <c r="AE253" i="2" s="1"/>
  <c r="R123" i="2"/>
  <c r="AC123" i="2"/>
  <c r="AE123" i="2" s="1"/>
  <c r="R384" i="2"/>
  <c r="AC384" i="2"/>
  <c r="AE384" i="2" s="1"/>
  <c r="R476" i="2"/>
  <c r="R423" i="2"/>
  <c r="R190" i="2"/>
  <c r="AC190" i="2"/>
  <c r="AE190" i="2" s="1"/>
  <c r="R327" i="2"/>
  <c r="AC327" i="2"/>
  <c r="AE327" i="2" s="1"/>
  <c r="R427" i="2"/>
  <c r="R41" i="2"/>
  <c r="AC41" i="2"/>
  <c r="AE41" i="2" s="1"/>
  <c r="R125" i="2"/>
  <c r="R500" i="2"/>
  <c r="R215" i="2"/>
  <c r="AC215" i="2"/>
  <c r="AE215" i="2" s="1"/>
  <c r="R58" i="2"/>
  <c r="AC58" i="2"/>
  <c r="AE58" i="2" s="1"/>
  <c r="R479" i="2"/>
  <c r="AC479" i="2"/>
  <c r="AE479" i="2" s="1"/>
  <c r="R87" i="2"/>
  <c r="AC87" i="2"/>
  <c r="AE87" i="2" s="1"/>
  <c r="R116" i="2"/>
  <c r="AC116" i="2"/>
  <c r="AE116" i="2" s="1"/>
  <c r="R365" i="2"/>
  <c r="AC365" i="2"/>
  <c r="AE365" i="2" s="1"/>
  <c r="R308" i="2"/>
  <c r="AC308" i="2"/>
  <c r="AE308" i="2" s="1"/>
  <c r="R14" i="2"/>
  <c r="R401" i="2"/>
  <c r="AC401" i="2"/>
  <c r="AE401" i="2" s="1"/>
  <c r="R142" i="2"/>
  <c r="AC142" i="2"/>
  <c r="AE142" i="2" s="1"/>
  <c r="R127" i="2"/>
  <c r="AC127" i="2"/>
  <c r="AE127" i="2" s="1"/>
  <c r="R288" i="2"/>
  <c r="AC288" i="2"/>
  <c r="AE288" i="2" s="1"/>
  <c r="R132" i="2"/>
  <c r="AC132" i="2"/>
  <c r="AE132" i="2" s="1"/>
  <c r="R126" i="2"/>
  <c r="AC126" i="2"/>
  <c r="AE126" i="2" s="1"/>
  <c r="R81" i="2"/>
  <c r="AC81" i="2"/>
  <c r="AE81" i="2" s="1"/>
  <c r="R165" i="2"/>
  <c r="R90" i="2"/>
  <c r="AC90" i="2"/>
  <c r="AE90" i="2" s="1"/>
  <c r="R453" i="2"/>
  <c r="AC453" i="2"/>
  <c r="AE453" i="2" s="1"/>
  <c r="R279" i="2"/>
  <c r="AC279" i="2"/>
  <c r="AE279" i="2" s="1"/>
  <c r="R276" i="2"/>
  <c r="AC276" i="2"/>
  <c r="AE276" i="2" s="1"/>
  <c r="R29" i="2"/>
  <c r="R33" i="2"/>
  <c r="AC33" i="2"/>
  <c r="AE33" i="2" s="1"/>
  <c r="R439" i="2"/>
  <c r="AC439" i="2"/>
  <c r="AE439" i="2" s="1"/>
  <c r="R250" i="2"/>
  <c r="AC250" i="2"/>
  <c r="AE250" i="2" s="1"/>
  <c r="R376" i="2"/>
  <c r="AC376" i="2"/>
  <c r="AE376" i="2" s="1"/>
  <c r="R362" i="2"/>
  <c r="AC362" i="2"/>
  <c r="AE362" i="2" s="1"/>
  <c r="R485" i="2"/>
  <c r="AC485" i="2"/>
  <c r="AE485" i="2" s="1"/>
  <c r="R217" i="2"/>
  <c r="R214" i="2"/>
  <c r="R352" i="2"/>
  <c r="R147" i="2"/>
  <c r="AC147" i="2"/>
  <c r="AE147" i="2" s="1"/>
  <c r="R383" i="2"/>
  <c r="AC383" i="2"/>
  <c r="AE383" i="2" s="1"/>
  <c r="R342" i="2"/>
  <c r="AC342" i="2"/>
  <c r="AE342" i="2" s="1"/>
  <c r="R221" i="2"/>
  <c r="R230" i="2"/>
  <c r="AC230" i="2"/>
  <c r="AE230" i="2" s="1"/>
  <c r="R16" i="2"/>
  <c r="R180" i="2"/>
  <c r="AC180" i="2"/>
  <c r="AE180" i="2" s="1"/>
  <c r="R238" i="2"/>
  <c r="AC238" i="2"/>
  <c r="AE238" i="2" s="1"/>
  <c r="R486" i="2"/>
  <c r="R179" i="2"/>
  <c r="AC179" i="2"/>
  <c r="AE179" i="2" s="1"/>
  <c r="R426" i="2"/>
  <c r="AC426" i="2"/>
  <c r="AE426" i="2" s="1"/>
  <c r="R406" i="2"/>
  <c r="AC406" i="2"/>
  <c r="AE406" i="2" s="1"/>
  <c r="R226" i="2"/>
  <c r="AC226" i="2"/>
  <c r="AE226" i="2" s="1"/>
  <c r="R261" i="2"/>
  <c r="AC261" i="2"/>
  <c r="AE261" i="2" s="1"/>
  <c r="R431" i="2"/>
  <c r="R373" i="2"/>
  <c r="AC373" i="2"/>
  <c r="AE373" i="2" s="1"/>
  <c r="R11" i="2"/>
  <c r="AC11" i="2"/>
  <c r="AE11" i="2" s="1"/>
  <c r="R437" i="2"/>
  <c r="R224" i="2"/>
  <c r="AC224" i="2"/>
  <c r="AE224" i="2" s="1"/>
  <c r="R492" i="2"/>
  <c r="AC492" i="2"/>
  <c r="AE492" i="2" s="1"/>
  <c r="R326" i="2"/>
  <c r="R332" i="2"/>
  <c r="AC332" i="2"/>
  <c r="AE332" i="2" s="1"/>
  <c r="R52" i="2"/>
  <c r="AC52" i="2"/>
  <c r="AE52" i="2" s="1"/>
  <c r="R368" i="2"/>
  <c r="AC368" i="2"/>
  <c r="AE368" i="2" s="1"/>
  <c r="R115" i="2"/>
  <c r="AC115" i="2"/>
  <c r="AE115" i="2" s="1"/>
  <c r="R297" i="2"/>
  <c r="AC297" i="2"/>
  <c r="AE297" i="2" s="1"/>
  <c r="R509" i="2"/>
  <c r="AC509" i="2"/>
  <c r="AE509" i="2" s="1"/>
  <c r="R435" i="2"/>
  <c r="R195" i="2"/>
  <c r="AC195" i="2"/>
  <c r="AE195" i="2" s="1"/>
  <c r="R240" i="2"/>
  <c r="AC240" i="2"/>
  <c r="AE240" i="2" s="1"/>
  <c r="R514" i="2"/>
  <c r="R73" i="2"/>
  <c r="AC73" i="2"/>
  <c r="AE73" i="2" s="1"/>
  <c r="R74" i="2"/>
  <c r="AC74" i="2"/>
  <c r="AE74" i="2" s="1"/>
  <c r="R284" i="2"/>
  <c r="AC284" i="2"/>
  <c r="AE284" i="2" s="1"/>
  <c r="R216" i="2"/>
  <c r="AC216" i="2"/>
  <c r="AE216" i="2" s="1"/>
  <c r="R76" i="2"/>
  <c r="AC76" i="2"/>
  <c r="AE76" i="2" s="1"/>
  <c r="R387" i="2"/>
  <c r="AC387" i="2"/>
  <c r="AE387" i="2" s="1"/>
  <c r="R91" i="2"/>
  <c r="AC91" i="2"/>
  <c r="AE91" i="2" s="1"/>
  <c r="R411" i="2"/>
  <c r="R325" i="2"/>
  <c r="AC325" i="2"/>
  <c r="AE325" i="2" s="1"/>
  <c r="R220" i="2"/>
  <c r="AC220" i="2"/>
  <c r="AE220" i="2" s="1"/>
  <c r="R414" i="2"/>
  <c r="AC414" i="2"/>
  <c r="AE414" i="2" s="1"/>
  <c r="R267" i="2"/>
  <c r="AC267" i="2"/>
  <c r="AE267" i="2" s="1"/>
  <c r="R497" i="2"/>
  <c r="AC497" i="2"/>
  <c r="AE497" i="2" s="1"/>
  <c r="R472" i="2"/>
  <c r="R462" i="2"/>
  <c r="R245" i="2"/>
  <c r="R227" i="2"/>
  <c r="AC227" i="2"/>
  <c r="AE227" i="2" s="1"/>
  <c r="R44" i="2"/>
  <c r="AC44" i="2"/>
  <c r="AE44" i="2" s="1"/>
  <c r="R341" i="2"/>
  <c r="R409" i="2"/>
  <c r="AC409" i="2"/>
  <c r="AE409" i="2" s="1"/>
  <c r="R258" i="2"/>
  <c r="AC258" i="2"/>
  <c r="AE258" i="2" s="1"/>
  <c r="R51" i="2"/>
  <c r="AC51" i="2"/>
  <c r="AE51" i="2" s="1"/>
  <c r="R137" i="2"/>
  <c r="AC137" i="2"/>
  <c r="AE137" i="2" s="1"/>
  <c r="R303" i="2"/>
  <c r="AC303" i="2"/>
  <c r="AE303" i="2" s="1"/>
  <c r="R400" i="2"/>
  <c r="R183" i="2"/>
  <c r="AC183" i="2"/>
  <c r="AE183" i="2" s="1"/>
  <c r="R301" i="2"/>
  <c r="AC301" i="2"/>
  <c r="AE301" i="2" s="1"/>
  <c r="R181" i="2"/>
  <c r="R436" i="2"/>
  <c r="AC436" i="2"/>
  <c r="AE436" i="2" s="1"/>
  <c r="R270" i="2"/>
  <c r="R65" i="2"/>
  <c r="AC65" i="2"/>
  <c r="AE65" i="2" s="1"/>
  <c r="R223" i="2"/>
  <c r="AC223" i="2"/>
  <c r="AE223" i="2" s="1"/>
  <c r="R23" i="2"/>
  <c r="R169" i="2"/>
  <c r="AC169" i="2"/>
  <c r="AE169" i="2" s="1"/>
  <c r="AB29" i="2"/>
  <c r="AB511" i="2"/>
  <c r="AB509" i="2"/>
  <c r="AB507" i="2"/>
  <c r="AB505" i="2"/>
  <c r="AB503" i="2"/>
  <c r="AB25" i="2"/>
  <c r="AB24" i="2"/>
  <c r="AB499" i="2"/>
  <c r="AB497" i="2"/>
  <c r="AB495" i="2"/>
  <c r="AB493" i="2"/>
  <c r="AB28" i="2"/>
  <c r="AB492" i="2"/>
  <c r="AB491" i="2"/>
  <c r="AB489" i="2"/>
  <c r="AB487" i="2"/>
  <c r="AB485" i="2"/>
  <c r="AB483" i="2"/>
  <c r="AB514" i="2"/>
  <c r="AB481" i="2"/>
  <c r="AB479" i="2"/>
  <c r="AB477" i="2"/>
  <c r="AB475" i="2"/>
  <c r="AB473" i="2"/>
  <c r="AB471" i="2"/>
  <c r="AB469" i="2"/>
  <c r="AB467" i="2"/>
  <c r="AB465" i="2"/>
  <c r="AB26" i="2"/>
  <c r="AB463" i="2"/>
  <c r="AB461" i="2"/>
  <c r="AB459" i="2"/>
  <c r="AB457" i="2"/>
  <c r="AB455" i="2"/>
  <c r="AB453" i="2"/>
  <c r="AB451" i="2"/>
  <c r="AB449" i="2"/>
  <c r="AB447" i="2"/>
  <c r="AB445" i="2"/>
  <c r="AB443" i="2"/>
  <c r="AB441" i="2"/>
  <c r="AB439" i="2"/>
  <c r="AB22" i="2"/>
  <c r="AB436" i="2"/>
  <c r="AB434" i="2"/>
  <c r="AC514" i="2"/>
  <c r="AE514" i="2" s="1"/>
  <c r="AC500" i="2"/>
  <c r="AE500" i="2" s="1"/>
  <c r="AC23" i="2"/>
  <c r="AE23" i="2" s="1"/>
  <c r="AC486" i="2"/>
  <c r="AE486" i="2" s="1"/>
  <c r="AC466" i="2"/>
  <c r="AE466" i="2" s="1"/>
  <c r="AC462" i="2"/>
  <c r="AE462" i="2" s="1"/>
  <c r="AC435" i="2"/>
  <c r="AE435" i="2" s="1"/>
  <c r="AC431" i="2"/>
  <c r="AE431" i="2" s="1"/>
  <c r="AC423" i="2"/>
  <c r="AE423" i="2" s="1"/>
  <c r="AC400" i="2"/>
  <c r="AE400" i="2" s="1"/>
  <c r="AC341" i="2"/>
  <c r="AE341" i="2" s="1"/>
  <c r="AC326" i="2"/>
  <c r="AE326" i="2" s="1"/>
  <c r="AC245" i="2"/>
  <c r="AE245" i="2" s="1"/>
  <c r="AC221" i="2"/>
  <c r="AE221" i="2" s="1"/>
  <c r="AC214" i="2"/>
  <c r="AE214" i="2" s="1"/>
  <c r="AC125" i="2"/>
  <c r="AE125" i="2" s="1"/>
  <c r="AC29" i="2"/>
  <c r="AE29" i="2" s="1"/>
  <c r="AB432" i="2"/>
  <c r="AB430" i="2"/>
  <c r="AB428" i="2"/>
  <c r="AB426" i="2"/>
  <c r="AB424" i="2"/>
  <c r="AB422" i="2"/>
  <c r="AB420" i="2"/>
  <c r="AB418" i="2"/>
  <c r="AB416" i="2"/>
  <c r="AB414" i="2"/>
  <c r="AB412" i="2"/>
  <c r="AB410" i="2"/>
  <c r="AB409" i="2"/>
  <c r="AB407" i="2"/>
  <c r="AB405" i="2"/>
  <c r="AB403" i="2"/>
  <c r="AB401" i="2"/>
  <c r="AB399" i="2"/>
  <c r="AB397" i="2"/>
  <c r="AB396" i="2"/>
  <c r="AB395" i="2"/>
  <c r="AB393" i="2"/>
  <c r="AB391" i="2"/>
  <c r="AB389" i="2"/>
  <c r="AB387" i="2"/>
  <c r="AB385" i="2"/>
  <c r="AB383" i="2"/>
  <c r="AB381" i="2"/>
  <c r="AB379" i="2"/>
  <c r="AB377" i="2"/>
  <c r="AB18" i="2"/>
  <c r="AB374" i="2"/>
  <c r="AB372" i="2"/>
  <c r="AB370" i="2"/>
  <c r="AB368" i="2"/>
  <c r="AB366" i="2"/>
  <c r="AB364" i="2"/>
  <c r="AB362" i="2"/>
  <c r="AB360" i="2"/>
  <c r="AB358" i="2"/>
  <c r="AB17" i="2"/>
  <c r="AB355" i="2"/>
  <c r="AB353" i="2"/>
  <c r="AB351" i="2"/>
  <c r="AB349" i="2"/>
  <c r="AB347" i="2"/>
  <c r="AB345" i="2"/>
  <c r="AB344" i="2"/>
  <c r="AB342" i="2"/>
  <c r="AB15" i="2"/>
  <c r="AB339" i="2"/>
  <c r="AB337" i="2"/>
  <c r="AB335" i="2"/>
  <c r="AB333" i="2"/>
  <c r="AB331" i="2"/>
  <c r="AB329" i="2"/>
  <c r="AB327" i="2"/>
  <c r="AB325" i="2"/>
  <c r="AB323" i="2"/>
  <c r="AB321" i="2"/>
  <c r="AB319" i="2"/>
  <c r="AB317" i="2"/>
  <c r="AB315" i="2"/>
  <c r="AB314" i="2"/>
  <c r="AB312" i="2"/>
  <c r="AB310" i="2"/>
  <c r="AB308" i="2"/>
  <c r="AB306" i="2"/>
  <c r="AB304" i="2"/>
  <c r="AB303" i="2"/>
  <c r="AB301" i="2"/>
  <c r="AB299" i="2"/>
  <c r="AB297" i="2"/>
  <c r="AB295" i="2"/>
  <c r="AB294" i="2"/>
  <c r="AB292" i="2"/>
  <c r="AB290" i="2"/>
  <c r="AB288" i="2"/>
  <c r="AB286" i="2"/>
  <c r="AB284" i="2"/>
  <c r="AB282" i="2"/>
  <c r="AB280" i="2"/>
  <c r="AB278" i="2"/>
  <c r="AB276" i="2"/>
  <c r="AB275" i="2"/>
  <c r="AB273" i="2"/>
  <c r="AB271" i="2"/>
  <c r="AB10" i="2"/>
  <c r="AB9" i="2"/>
  <c r="AB267" i="2"/>
  <c r="AB265" i="2"/>
  <c r="AB263" i="2"/>
  <c r="AB261" i="2"/>
  <c r="AB259" i="2"/>
  <c r="AB257" i="2"/>
  <c r="AB255" i="2"/>
  <c r="AB253" i="2"/>
  <c r="AB251" i="2"/>
  <c r="AB8" i="2"/>
  <c r="AB248" i="2"/>
  <c r="AB246" i="2"/>
  <c r="AB244" i="2"/>
  <c r="AB242" i="2"/>
  <c r="AB240" i="2"/>
  <c r="AB238" i="2"/>
  <c r="AB236" i="2"/>
  <c r="AB234" i="2"/>
  <c r="AB232" i="2"/>
  <c r="AB230" i="2"/>
  <c r="AB228" i="2"/>
  <c r="AB226" i="2"/>
  <c r="AB224" i="2"/>
  <c r="AB222" i="2"/>
  <c r="AB220" i="2"/>
  <c r="AB218" i="2"/>
  <c r="AB7" i="2"/>
  <c r="AB215" i="2"/>
  <c r="AB213" i="2"/>
  <c r="AB211" i="2"/>
  <c r="AB209" i="2"/>
  <c r="AB207" i="2"/>
  <c r="AB205" i="2"/>
  <c r="AB203" i="2"/>
  <c r="AB201" i="2"/>
  <c r="AB199" i="2"/>
  <c r="AB197" i="2"/>
  <c r="AB195" i="2"/>
  <c r="AB193" i="2"/>
  <c r="AB191" i="2"/>
  <c r="AB189" i="2"/>
  <c r="AB187" i="2"/>
  <c r="AB185" i="2"/>
  <c r="AB183" i="2"/>
  <c r="AB181" i="2"/>
  <c r="AB179" i="2"/>
  <c r="AB177" i="2"/>
  <c r="AB175" i="2"/>
  <c r="AB173" i="2"/>
  <c r="AB171" i="2"/>
  <c r="AB169" i="2"/>
  <c r="AB167" i="2"/>
  <c r="AB165" i="2"/>
  <c r="AB163" i="2"/>
  <c r="AB161" i="2"/>
  <c r="AB159" i="2"/>
  <c r="AB157" i="2"/>
  <c r="AB155" i="2"/>
  <c r="AB153" i="2"/>
  <c r="AB151" i="2"/>
  <c r="AB149" i="2"/>
  <c r="AB147" i="2"/>
  <c r="AB145" i="2"/>
  <c r="AB143" i="2"/>
  <c r="AB141" i="2"/>
  <c r="AB139" i="2"/>
  <c r="AB137" i="2"/>
  <c r="AB135" i="2"/>
  <c r="AB133" i="2"/>
  <c r="AB131" i="2"/>
  <c r="AB129" i="2"/>
  <c r="AB127" i="2"/>
  <c r="AB125" i="2"/>
  <c r="AB123" i="2"/>
  <c r="AB121" i="2"/>
  <c r="AB119" i="2"/>
  <c r="AB117" i="2"/>
  <c r="AB115" i="2"/>
  <c r="AB113" i="2"/>
  <c r="AB111" i="2"/>
  <c r="AB109" i="2"/>
  <c r="AB107" i="2"/>
  <c r="AB105" i="2"/>
  <c r="AB103" i="2"/>
  <c r="AB101" i="2"/>
  <c r="AB99" i="2"/>
  <c r="AB97" i="2"/>
  <c r="AB95" i="2"/>
  <c r="AB93" i="2"/>
  <c r="AB91" i="2"/>
  <c r="AB89" i="2"/>
  <c r="AB87" i="2"/>
  <c r="AB85" i="2"/>
  <c r="AB83" i="2"/>
  <c r="AB81" i="2"/>
  <c r="AB79" i="2"/>
  <c r="AB77" i="2"/>
  <c r="AB75" i="2"/>
  <c r="AB73" i="2"/>
  <c r="AB71" i="2"/>
  <c r="AB69" i="2"/>
  <c r="AB67" i="2"/>
  <c r="AB65" i="2"/>
  <c r="AB63" i="2"/>
  <c r="AB61" i="2"/>
  <c r="AB59" i="2"/>
  <c r="AB57" i="2"/>
  <c r="AB55" i="2"/>
  <c r="AB53" i="2"/>
  <c r="AB51" i="2"/>
  <c r="AB49" i="2"/>
  <c r="AB47" i="2"/>
  <c r="AB45" i="2"/>
  <c r="AB43" i="2"/>
  <c r="AB41" i="2"/>
  <c r="AB39" i="2"/>
  <c r="AB37" i="2"/>
  <c r="AB35" i="2"/>
  <c r="AB33" i="2"/>
  <c r="AB31" i="2"/>
  <c r="AB515" i="2"/>
  <c r="AB513" i="2"/>
  <c r="R386" i="2"/>
  <c r="AB2" i="2"/>
  <c r="AB510" i="2"/>
  <c r="AB508" i="2"/>
  <c r="AB506" i="2"/>
  <c r="AB504" i="2"/>
  <c r="AB502" i="2"/>
  <c r="AB501" i="2"/>
  <c r="AB500" i="2"/>
  <c r="AB498" i="2"/>
  <c r="AB496" i="2"/>
  <c r="AB494" i="2"/>
  <c r="AB23" i="2"/>
  <c r="AB3" i="2"/>
  <c r="AB6" i="2"/>
  <c r="AB490" i="2"/>
  <c r="AB488" i="2"/>
  <c r="AB486" i="2"/>
  <c r="AB484" i="2"/>
  <c r="AB482" i="2"/>
  <c r="AB4" i="2"/>
  <c r="AB480" i="2"/>
  <c r="AB478" i="2"/>
  <c r="AB476" i="2"/>
  <c r="AB474" i="2"/>
  <c r="AB472" i="2"/>
  <c r="AB470" i="2"/>
  <c r="AB468" i="2"/>
  <c r="AB466" i="2"/>
  <c r="AB464" i="2"/>
  <c r="AB5" i="2"/>
  <c r="AB462" i="2"/>
  <c r="AB460" i="2"/>
  <c r="AB458" i="2"/>
  <c r="AB456" i="2"/>
  <c r="AB454" i="2"/>
  <c r="AB452" i="2"/>
  <c r="AB450" i="2"/>
  <c r="AB448" i="2"/>
  <c r="AB446" i="2"/>
  <c r="AB444" i="2"/>
  <c r="AB442" i="2"/>
  <c r="AB440" i="2"/>
  <c r="AB438" i="2"/>
  <c r="AB437" i="2"/>
  <c r="AB435" i="2"/>
  <c r="AB433" i="2"/>
  <c r="AB431" i="2"/>
  <c r="AB429" i="2"/>
  <c r="AB427" i="2"/>
  <c r="AB425" i="2"/>
  <c r="AB423" i="2"/>
  <c r="AB421" i="2"/>
  <c r="AB419" i="2"/>
  <c r="AB417" i="2"/>
  <c r="AB415" i="2"/>
  <c r="AB413" i="2"/>
  <c r="AB411" i="2"/>
  <c r="AB21" i="2"/>
  <c r="AB408" i="2"/>
  <c r="AB406" i="2"/>
  <c r="AB404" i="2"/>
  <c r="AB402" i="2"/>
  <c r="AB400" i="2"/>
  <c r="AB398" i="2"/>
  <c r="AB20" i="2"/>
  <c r="AB19" i="2"/>
  <c r="AB394" i="2"/>
  <c r="AB392" i="2"/>
  <c r="AB390" i="2"/>
  <c r="AB388" i="2"/>
  <c r="AB386" i="2"/>
  <c r="AB384" i="2"/>
  <c r="AB382" i="2"/>
  <c r="AB380" i="2"/>
  <c r="AB378" i="2"/>
  <c r="AB376" i="2"/>
  <c r="AB375" i="2"/>
  <c r="AB373" i="2"/>
  <c r="AB371" i="2"/>
  <c r="AB369" i="2"/>
  <c r="AB367" i="2"/>
  <c r="AB365" i="2"/>
  <c r="AB363" i="2"/>
  <c r="AB361" i="2"/>
  <c r="AB359" i="2"/>
  <c r="AB357" i="2"/>
  <c r="AB356" i="2"/>
  <c r="AB354" i="2"/>
  <c r="AB352" i="2"/>
  <c r="AB350" i="2"/>
  <c r="AB348" i="2"/>
  <c r="AB346" i="2"/>
  <c r="AB16" i="2"/>
  <c r="AB343" i="2"/>
  <c r="AB341" i="2"/>
  <c r="AB340" i="2"/>
  <c r="AB338" i="2"/>
  <c r="AB336" i="2"/>
  <c r="AB334" i="2"/>
  <c r="AB332" i="2"/>
  <c r="AB330" i="2"/>
  <c r="AB328" i="2"/>
  <c r="AB326" i="2"/>
  <c r="AB324" i="2"/>
  <c r="AB322" i="2"/>
  <c r="AB320" i="2"/>
  <c r="AB318" i="2"/>
  <c r="AB316" i="2"/>
  <c r="AB14" i="2"/>
  <c r="AB313" i="2"/>
  <c r="AB311" i="2"/>
  <c r="AB309" i="2"/>
  <c r="AB307" i="2"/>
  <c r="AB305" i="2"/>
  <c r="AB13" i="2"/>
  <c r="AB302" i="2"/>
  <c r="AB300" i="2"/>
  <c r="AB298" i="2"/>
  <c r="AB296" i="2"/>
  <c r="AB12" i="2"/>
  <c r="AB293" i="2"/>
  <c r="AB291" i="2"/>
  <c r="AB289" i="2"/>
  <c r="AB287" i="2"/>
  <c r="AB285" i="2"/>
  <c r="AB283" i="2"/>
  <c r="AB281" i="2"/>
  <c r="AB279" i="2"/>
  <c r="AB277" i="2"/>
  <c r="AB11" i="2"/>
  <c r="AB274" i="2"/>
  <c r="AB272" i="2"/>
  <c r="AB270" i="2"/>
  <c r="AB269" i="2"/>
  <c r="AB268" i="2"/>
  <c r="AB266" i="2"/>
  <c r="AB264" i="2"/>
  <c r="AB262" i="2"/>
  <c r="AB260" i="2"/>
  <c r="AB258" i="2"/>
  <c r="AB256" i="2"/>
  <c r="AB254" i="2"/>
  <c r="AB252" i="2"/>
  <c r="AB250" i="2"/>
  <c r="AB249" i="2"/>
  <c r="AB247" i="2"/>
  <c r="AB245" i="2"/>
  <c r="AB243" i="2"/>
  <c r="AB241" i="2"/>
  <c r="AB239" i="2"/>
  <c r="AB237" i="2"/>
  <c r="AB235" i="2"/>
  <c r="AB233" i="2"/>
  <c r="AB231" i="2"/>
  <c r="AB229" i="2"/>
  <c r="AB227" i="2"/>
  <c r="AB225" i="2"/>
  <c r="AB223" i="2"/>
  <c r="AB221" i="2"/>
  <c r="AB219" i="2"/>
  <c r="AB217" i="2"/>
  <c r="AB216" i="2"/>
  <c r="AB214" i="2"/>
  <c r="AB212" i="2"/>
  <c r="AB210" i="2"/>
  <c r="AB208" i="2"/>
  <c r="AB206" i="2"/>
  <c r="AB204" i="2"/>
  <c r="AB202" i="2"/>
  <c r="AB200" i="2"/>
  <c r="AB198" i="2"/>
  <c r="AB196" i="2"/>
  <c r="AB194" i="2"/>
  <c r="AB192" i="2"/>
  <c r="AB190" i="2"/>
  <c r="AB188" i="2"/>
  <c r="AB186" i="2"/>
  <c r="AB184" i="2"/>
  <c r="AB182" i="2"/>
  <c r="AB180" i="2"/>
  <c r="AB178" i="2"/>
  <c r="AB176" i="2"/>
  <c r="AB174" i="2"/>
  <c r="AB172" i="2"/>
  <c r="AB170" i="2"/>
  <c r="AB168" i="2"/>
  <c r="AB166" i="2"/>
  <c r="AB164" i="2"/>
  <c r="AB162" i="2"/>
  <c r="AB160" i="2"/>
  <c r="AB158" i="2"/>
  <c r="AB156" i="2"/>
  <c r="AB154" i="2"/>
  <c r="AB152" i="2"/>
  <c r="AB150" i="2"/>
  <c r="AB148" i="2"/>
  <c r="AB146" i="2"/>
  <c r="AB144" i="2"/>
  <c r="AB142" i="2"/>
  <c r="AB140" i="2"/>
  <c r="AB138" i="2"/>
  <c r="AB136" i="2"/>
  <c r="AB134" i="2"/>
  <c r="AB132" i="2"/>
  <c r="AB130" i="2"/>
  <c r="AB128" i="2"/>
  <c r="AB126" i="2"/>
  <c r="AB124" i="2"/>
  <c r="AB122" i="2"/>
  <c r="AB120" i="2"/>
  <c r="AB118" i="2"/>
  <c r="AB116" i="2"/>
  <c r="AB114" i="2"/>
  <c r="AB112" i="2"/>
  <c r="AB110" i="2"/>
  <c r="AB108" i="2"/>
  <c r="AB106" i="2"/>
  <c r="AB104" i="2"/>
  <c r="AB102" i="2"/>
  <c r="AB100" i="2"/>
  <c r="AB98" i="2"/>
  <c r="AB96" i="2"/>
  <c r="AB94" i="2"/>
  <c r="AB92" i="2"/>
  <c r="AB90" i="2"/>
  <c r="AB88" i="2"/>
  <c r="AB86" i="2"/>
  <c r="AB84" i="2"/>
  <c r="AB82" i="2"/>
  <c r="AB80" i="2"/>
  <c r="AB78" i="2"/>
  <c r="AB76" i="2"/>
  <c r="AB74" i="2"/>
  <c r="AB72" i="2"/>
  <c r="AB70" i="2"/>
  <c r="AB68" i="2"/>
  <c r="AB66" i="2"/>
  <c r="AB64" i="2"/>
  <c r="AB62" i="2"/>
  <c r="AB60" i="2"/>
  <c r="AB58" i="2"/>
  <c r="AB56" i="2"/>
  <c r="AB54" i="2"/>
  <c r="AB52" i="2"/>
  <c r="AB50" i="2"/>
  <c r="AB48" i="2"/>
  <c r="AB46" i="2"/>
  <c r="AB44" i="2"/>
  <c r="AB42" i="2"/>
  <c r="AB40" i="2"/>
  <c r="AB38" i="2"/>
  <c r="AB36" i="2"/>
  <c r="AB34" i="2"/>
  <c r="AB32" i="2"/>
  <c r="AB30" i="2"/>
  <c r="AB27" i="2"/>
  <c r="AB512" i="2"/>
  <c r="R20" i="2"/>
  <c r="R511" i="2"/>
  <c r="R197" i="2"/>
  <c r="R493" i="2"/>
  <c r="R491" i="2"/>
  <c r="R17" i="2"/>
  <c r="R84" i="2"/>
  <c r="R134" i="2"/>
  <c r="R360" i="2"/>
  <c r="R320" i="2"/>
  <c r="R146" i="2"/>
  <c r="R189" i="2"/>
  <c r="R379" i="2"/>
  <c r="R504" i="2"/>
  <c r="R83" i="2"/>
  <c r="R2" i="2"/>
  <c r="R294" i="2"/>
  <c r="R319" i="2"/>
  <c r="R131" i="2"/>
  <c r="R429" i="2"/>
  <c r="R168" i="2"/>
  <c r="R79" i="2"/>
  <c r="R26" i="2"/>
  <c r="R80" i="2"/>
  <c r="R193" i="2"/>
  <c r="R283" i="2"/>
  <c r="R86" i="2"/>
  <c r="R62" i="2"/>
  <c r="R119" i="2"/>
  <c r="R136" i="2"/>
  <c r="R27" i="2"/>
  <c r="R295" i="2"/>
  <c r="R196" i="2"/>
  <c r="R37" i="2"/>
  <c r="R9" i="2"/>
  <c r="R293" i="2"/>
  <c r="R173" i="2"/>
  <c r="R408" i="2"/>
  <c r="R206" i="2"/>
  <c r="R182" i="2"/>
  <c r="R59" i="2"/>
  <c r="R105" i="2"/>
  <c r="R356" i="2"/>
  <c r="R375" i="2"/>
  <c r="R118" i="2"/>
  <c r="R40" i="2"/>
  <c r="R110" i="2"/>
  <c r="R300" i="2"/>
  <c r="R172" i="2"/>
  <c r="R292" i="2"/>
  <c r="R451" i="2"/>
  <c r="R28" i="2"/>
  <c r="R412" i="2"/>
  <c r="R449" i="2"/>
  <c r="R30" i="2"/>
  <c r="R15" i="2"/>
  <c r="R340" i="2"/>
  <c r="R139" i="2"/>
  <c r="R167" i="2"/>
  <c r="R484" i="2"/>
  <c r="R124" i="2"/>
  <c r="R129" i="2"/>
  <c r="R314" i="2"/>
  <c r="R43" i="2"/>
  <c r="R422" i="2"/>
  <c r="R225" i="2"/>
  <c r="R89" i="2"/>
  <c r="R468" i="2"/>
  <c r="R144" i="2"/>
  <c r="R117" i="2"/>
  <c r="R397" i="2"/>
  <c r="R282" i="2"/>
  <c r="R46" i="2"/>
  <c r="R351" i="2"/>
  <c r="R6" i="2"/>
  <c r="R457" i="2"/>
  <c r="R477" i="2"/>
  <c r="R4" i="2"/>
  <c r="R420" i="2"/>
  <c r="R343" i="2"/>
  <c r="R32" i="2"/>
  <c r="R299" i="2"/>
  <c r="R438" i="2"/>
  <c r="R254" i="2"/>
  <c r="R309" i="2"/>
  <c r="R200" i="2"/>
  <c r="R495" i="2"/>
  <c r="R138" i="2"/>
  <c r="R463" i="2"/>
  <c r="R212" i="2"/>
  <c r="R392" i="2"/>
  <c r="R251" i="2"/>
  <c r="R482" i="2"/>
  <c r="R329" i="2"/>
  <c r="R209" i="2"/>
  <c r="R208" i="2"/>
  <c r="R236" i="2"/>
  <c r="R155" i="2"/>
  <c r="R71" i="2"/>
  <c r="R7" i="2"/>
  <c r="R323" i="2"/>
  <c r="R259" i="2"/>
  <c r="R503" i="2"/>
  <c r="R70" i="2"/>
  <c r="R481" i="2"/>
  <c r="R394" i="2"/>
  <c r="R151" i="2"/>
  <c r="R338" i="2"/>
  <c r="R281" i="2"/>
  <c r="R346" i="2"/>
  <c r="R239" i="2"/>
  <c r="R50" i="2"/>
  <c r="R194" i="2"/>
  <c r="R156" i="2"/>
  <c r="R334" i="2"/>
  <c r="R272" i="2"/>
  <c r="R345" i="2"/>
  <c r="R178" i="2"/>
  <c r="R396" i="2"/>
  <c r="R98" i="2"/>
  <c r="R428" i="2"/>
  <c r="R34" i="2"/>
  <c r="R104" i="2"/>
  <c r="R349" i="2"/>
  <c r="R122" i="2"/>
  <c r="R358" i="2"/>
  <c r="R487" i="2"/>
  <c r="R355" i="2"/>
  <c r="R166" i="2"/>
  <c r="R243" i="2"/>
  <c r="R502" i="2"/>
  <c r="R204" i="2"/>
  <c r="R108" i="2"/>
  <c r="R68" i="2"/>
  <c r="R112" i="2"/>
  <c r="R102" i="2"/>
  <c r="R128" i="2"/>
  <c r="R231" i="2"/>
  <c r="R25" i="2"/>
  <c r="R56" i="2"/>
  <c r="R289" i="2"/>
  <c r="R291" i="2"/>
  <c r="R322" i="2"/>
  <c r="R222" i="2"/>
  <c r="R405" i="2"/>
  <c r="R290" i="2"/>
  <c r="R470" i="2"/>
  <c r="R364" i="2"/>
  <c r="R399" i="2"/>
  <c r="R424" i="2"/>
  <c r="R211" i="2"/>
  <c r="R318" i="2"/>
  <c r="R140" i="2"/>
  <c r="R460" i="2"/>
  <c r="R57" i="2"/>
  <c r="R478" i="2"/>
  <c r="R10" i="2"/>
  <c r="R475" i="2"/>
  <c r="R48" i="2"/>
  <c r="R506" i="2"/>
  <c r="R160" i="2"/>
  <c r="R35" i="2"/>
  <c r="R159" i="2"/>
  <c r="R359" i="2"/>
  <c r="R510" i="2"/>
  <c r="R278" i="2"/>
  <c r="R42" i="2"/>
  <c r="R367" i="2"/>
  <c r="R305" i="2"/>
  <c r="R31" i="2"/>
  <c r="R266" i="2"/>
  <c r="R55" i="2"/>
  <c r="R96" i="2"/>
  <c r="R18" i="2"/>
  <c r="R335" i="2"/>
  <c r="R257" i="2"/>
  <c r="R413" i="2"/>
  <c r="R496" i="2"/>
  <c r="R210" i="2"/>
  <c r="R244" i="2"/>
  <c r="R274" i="2"/>
  <c r="R95" i="2"/>
  <c r="R418" i="2"/>
  <c r="R395" i="2"/>
  <c r="R324" i="2"/>
  <c r="R260" i="2"/>
  <c r="R273" i="2"/>
  <c r="R61" i="2"/>
  <c r="R213" i="2"/>
  <c r="R162" i="2"/>
  <c r="R152" i="2"/>
  <c r="R186" i="2"/>
  <c r="R265" i="2"/>
  <c r="R407" i="2"/>
  <c r="R49" i="2"/>
  <c r="R480" i="2"/>
  <c r="R93" i="2"/>
  <c r="R201" i="2"/>
  <c r="R398" i="2"/>
  <c r="R286" i="2"/>
  <c r="R310" i="2"/>
  <c r="R255" i="2"/>
  <c r="R458" i="2"/>
  <c r="R72" i="2"/>
  <c r="R302" i="2"/>
  <c r="R191" i="2"/>
  <c r="R232" i="2"/>
  <c r="R393" i="2"/>
  <c r="R417" i="2"/>
  <c r="R219" i="2"/>
  <c r="R370" i="2"/>
  <c r="R421" i="2"/>
  <c r="R402" i="2"/>
  <c r="R157" i="2"/>
  <c r="R385" i="2"/>
  <c r="R185" i="2"/>
  <c r="R465" i="2"/>
  <c r="R263" i="2"/>
  <c r="R371" i="2"/>
  <c r="R369" i="2"/>
  <c r="R464" i="2"/>
  <c r="R78" i="2"/>
  <c r="R433" i="2"/>
  <c r="R448" i="2"/>
  <c r="R330" i="2"/>
  <c r="R445" i="2"/>
  <c r="R143" i="2"/>
  <c r="R69" i="2"/>
  <c r="R5" i="2"/>
  <c r="R106" i="2"/>
  <c r="R410" i="2"/>
  <c r="R237" i="2"/>
  <c r="R467" i="2"/>
  <c r="R12" i="2"/>
  <c r="R256" i="2"/>
  <c r="R474" i="2"/>
  <c r="R163" i="2"/>
  <c r="R262" i="2"/>
  <c r="R170" i="2"/>
  <c r="R205" i="2"/>
  <c r="R353" i="2"/>
  <c r="R450" i="2"/>
  <c r="R22" i="2"/>
  <c r="R366" i="2"/>
  <c r="R350" i="2"/>
  <c r="R312" i="2"/>
  <c r="R304" i="2"/>
  <c r="R447" i="2"/>
  <c r="R130" i="2"/>
  <c r="R490" i="2"/>
  <c r="R339" i="2"/>
  <c r="R388" i="2"/>
  <c r="R135" i="2"/>
  <c r="R176" i="2"/>
  <c r="R36" i="2"/>
  <c r="R280" i="2"/>
  <c r="R268" i="2"/>
  <c r="R241" i="2"/>
  <c r="R235" i="2"/>
  <c r="R113" i="2"/>
  <c r="R471" i="2"/>
  <c r="R154" i="2"/>
  <c r="R513" i="2"/>
  <c r="R150" i="2"/>
  <c r="R158" i="2"/>
  <c r="R444" i="2"/>
  <c r="R264" i="2"/>
  <c r="R391" i="2"/>
  <c r="R337" i="2"/>
  <c r="R298" i="2"/>
  <c r="R149" i="2"/>
  <c r="R64" i="2"/>
  <c r="R177" i="2"/>
  <c r="R456" i="2"/>
  <c r="R455" i="2"/>
  <c r="R415" i="2"/>
  <c r="R21" i="2"/>
  <c r="R133" i="2"/>
  <c r="R109" i="2"/>
  <c r="R505" i="2"/>
  <c r="R328" i="2"/>
  <c r="R39" i="2"/>
  <c r="R148" i="2"/>
  <c r="R285" i="2"/>
  <c r="R94" i="2"/>
  <c r="R184" i="2"/>
  <c r="R446" i="2"/>
  <c r="R316" i="2"/>
  <c r="R13" i="2"/>
  <c r="R317" i="2"/>
  <c r="R311" i="2"/>
  <c r="R454" i="2"/>
  <c r="R242" i="2"/>
  <c r="R443" i="2"/>
  <c r="R488" i="2"/>
  <c r="R247" i="2"/>
  <c r="R432" i="2"/>
  <c r="R92" i="2"/>
  <c r="R53" i="2"/>
  <c r="R207" i="2"/>
  <c r="R175" i="2"/>
  <c r="R403" i="2"/>
  <c r="R19" i="2"/>
  <c r="R88" i="2"/>
  <c r="R269" i="2"/>
  <c r="R440" i="2"/>
  <c r="R321" i="2"/>
  <c r="R494" i="2"/>
  <c r="R161" i="2"/>
  <c r="R390" i="2"/>
  <c r="R287" i="2"/>
  <c r="R277" i="2"/>
  <c r="R419" i="2"/>
  <c r="R82" i="2"/>
  <c r="R313" i="2"/>
  <c r="R85" i="2"/>
  <c r="R60" i="2"/>
  <c r="R171" i="2"/>
  <c r="R498" i="2"/>
  <c r="R382" i="2"/>
  <c r="R315" i="2"/>
  <c r="R307" i="2"/>
  <c r="R434" i="2"/>
  <c r="R246" i="2"/>
  <c r="R363" i="2"/>
  <c r="R38" i="2"/>
  <c r="R499" i="2"/>
  <c r="R203" i="2"/>
  <c r="R378" i="2"/>
  <c r="R103" i="2"/>
  <c r="R8" i="2"/>
  <c r="R507" i="2"/>
  <c r="R354" i="2"/>
  <c r="R67" i="2"/>
  <c r="R97" i="2"/>
  <c r="R347" i="2"/>
  <c r="R202" i="2"/>
  <c r="R508" i="2"/>
  <c r="R47" i="2"/>
  <c r="R101" i="2"/>
  <c r="R75" i="2"/>
  <c r="R3" i="2"/>
  <c r="R333" i="2"/>
  <c r="R54" i="2"/>
  <c r="R416" i="2"/>
  <c r="R233" i="2"/>
  <c r="R430" i="2"/>
  <c r="R121" i="2"/>
  <c r="R374" i="2"/>
  <c r="R473" i="2"/>
  <c r="R120" i="2"/>
  <c r="R164" i="2"/>
  <c r="R188" i="2"/>
  <c r="R218" i="2"/>
  <c r="R107" i="2"/>
  <c r="R389" i="2"/>
  <c r="R271" i="2"/>
  <c r="R77" i="2"/>
  <c r="R306" i="2"/>
  <c r="R63" i="2"/>
  <c r="R249" i="2"/>
  <c r="R344" i="2"/>
  <c r="R377" i="2"/>
  <c r="R145" i="2"/>
  <c r="R357" i="2"/>
  <c r="R380" i="2"/>
  <c r="R452" i="2"/>
  <c r="R199" i="2"/>
  <c r="R425" i="2"/>
  <c r="R114" i="2"/>
  <c r="R229" i="2"/>
  <c r="R515" i="2"/>
  <c r="R252" i="2"/>
  <c r="R348" i="2"/>
  <c r="R174" i="2"/>
  <c r="R111" i="2"/>
  <c r="R512" i="2"/>
  <c r="R141" i="2"/>
  <c r="R275" i="2"/>
  <c r="R100" i="2"/>
  <c r="R331" i="2"/>
  <c r="R198" i="2"/>
  <c r="R153" i="2"/>
  <c r="R228" i="2"/>
  <c r="R187" i="2"/>
  <c r="R66" i="2"/>
  <c r="R336" i="2"/>
  <c r="R441" i="2"/>
  <c r="R381" i="2"/>
  <c r="R442" i="2"/>
  <c r="R483" i="2"/>
  <c r="R24" i="2"/>
  <c r="R459" i="2"/>
  <c r="R361" i="2"/>
  <c r="R248" i="2"/>
  <c r="R372" i="2"/>
  <c r="R192" i="2"/>
  <c r="R296" i="2"/>
  <c r="R461" i="2"/>
  <c r="R501" i="2"/>
  <c r="R45" i="2"/>
  <c r="R99" i="2"/>
  <c r="R469" i="2"/>
  <c r="R489" i="2"/>
  <c r="U130" i="2"/>
  <c r="V130" i="2"/>
  <c r="U415" i="2"/>
  <c r="V415" i="2"/>
  <c r="U97" i="2"/>
  <c r="V97" i="2"/>
  <c r="U252" i="2"/>
  <c r="V252" i="2"/>
  <c r="U470" i="2"/>
  <c r="V470" i="2"/>
  <c r="U149" i="2"/>
  <c r="V149" i="2"/>
  <c r="U268" i="2"/>
  <c r="V268" i="2"/>
  <c r="U331" i="2"/>
  <c r="V331" i="2"/>
  <c r="U56" i="2"/>
  <c r="V56" i="2"/>
  <c r="U23" i="2"/>
  <c r="V23" i="2"/>
  <c r="U365" i="2"/>
  <c r="V365" i="2"/>
  <c r="U73" i="2"/>
  <c r="V73" i="2"/>
  <c r="U339" i="2"/>
  <c r="V339" i="2"/>
  <c r="U345" i="2"/>
  <c r="V345" i="2"/>
  <c r="U357" i="2"/>
  <c r="V357" i="2"/>
  <c r="U316" i="2"/>
  <c r="V316" i="2"/>
  <c r="U41" i="2"/>
  <c r="V41" i="2"/>
  <c r="U256" i="2"/>
  <c r="V256" i="2"/>
  <c r="U405" i="2"/>
  <c r="V405" i="2"/>
  <c r="U341" i="2"/>
  <c r="V341" i="2"/>
  <c r="U441" i="2"/>
  <c r="V441" i="2"/>
  <c r="U466" i="2"/>
  <c r="V466" i="2"/>
  <c r="U174" i="2"/>
  <c r="V174" i="2"/>
  <c r="U128" i="2"/>
  <c r="V128" i="2"/>
  <c r="U301" i="2"/>
  <c r="V301" i="2"/>
  <c r="U440" i="2"/>
  <c r="V440" i="2"/>
  <c r="U277" i="2"/>
  <c r="V277" i="2"/>
  <c r="U242" i="2"/>
  <c r="V242" i="2"/>
  <c r="U158" i="2"/>
  <c r="V158" i="2"/>
  <c r="U334" i="2"/>
  <c r="V334" i="2"/>
  <c r="U76" i="2"/>
  <c r="V76" i="2"/>
  <c r="U233" i="2"/>
  <c r="V233" i="2"/>
  <c r="U230" i="2"/>
  <c r="V230" i="2"/>
  <c r="U481" i="2"/>
  <c r="V481" i="2"/>
  <c r="U114" i="2"/>
  <c r="V114" i="2"/>
  <c r="U333" i="2"/>
  <c r="V333" i="2"/>
  <c r="U401" i="2"/>
  <c r="V401" i="2"/>
  <c r="U403" i="2"/>
  <c r="V403" i="2"/>
  <c r="U382" i="2"/>
  <c r="V382" i="2"/>
  <c r="U67" i="2"/>
  <c r="V67" i="2"/>
  <c r="U406" i="2"/>
  <c r="V406" i="2"/>
  <c r="U336" i="2"/>
  <c r="V336" i="2"/>
  <c r="U239" i="2"/>
  <c r="V239" i="2"/>
  <c r="U75" i="2"/>
  <c r="V75" i="2"/>
  <c r="U285" i="2"/>
  <c r="V285" i="2"/>
  <c r="U482" i="2"/>
  <c r="V482" i="2"/>
  <c r="U377" i="2"/>
  <c r="V377" i="2"/>
  <c r="U488" i="2"/>
  <c r="V488" i="2"/>
  <c r="U372" i="2"/>
  <c r="V372" i="2"/>
  <c r="U455" i="2"/>
  <c r="V455" i="2"/>
  <c r="U3" i="2"/>
  <c r="V3" i="2"/>
  <c r="U222" i="2"/>
  <c r="V222" i="2"/>
  <c r="U279" i="2"/>
  <c r="V279" i="2"/>
  <c r="U137" i="2"/>
  <c r="V137" i="2"/>
  <c r="U179" i="2"/>
  <c r="V179" i="2"/>
  <c r="U81" i="2"/>
  <c r="V81" i="2"/>
  <c r="U486" i="2"/>
  <c r="V486" i="2"/>
  <c r="U218" i="2"/>
  <c r="V218" i="2"/>
  <c r="U296" i="2"/>
  <c r="V296" i="2"/>
  <c r="U14" i="2"/>
  <c r="V14" i="2"/>
  <c r="U347" i="2"/>
  <c r="V347" i="2"/>
  <c r="U479" i="2"/>
  <c r="V479" i="2"/>
  <c r="U396" i="2"/>
  <c r="V396" i="2"/>
  <c r="U85" i="2"/>
  <c r="V85" i="2"/>
  <c r="U462" i="2"/>
  <c r="V462" i="2"/>
  <c r="U220" i="2"/>
  <c r="V220" i="2"/>
  <c r="U463" i="2"/>
  <c r="V463" i="2"/>
  <c r="U444" i="2"/>
  <c r="V444" i="2"/>
  <c r="U234" i="2"/>
  <c r="V234" i="2"/>
  <c r="U414" i="2"/>
  <c r="V414" i="2"/>
  <c r="U435" i="2"/>
  <c r="V435" i="2"/>
  <c r="U164" i="2"/>
  <c r="V164" i="2"/>
  <c r="U416" i="2"/>
  <c r="V416" i="2"/>
  <c r="U443" i="2"/>
  <c r="V443" i="2"/>
  <c r="U432" i="2"/>
  <c r="V432" i="2"/>
  <c r="U151" i="2"/>
  <c r="V151" i="2"/>
  <c r="U77" i="2"/>
  <c r="V77" i="2"/>
  <c r="U387" i="2"/>
  <c r="V387" i="2"/>
  <c r="U304" i="2"/>
  <c r="V304" i="2"/>
  <c r="U430" i="2"/>
  <c r="V430" i="2"/>
  <c r="U13" i="2"/>
  <c r="V13" i="2"/>
  <c r="U392" i="2"/>
  <c r="V392" i="2"/>
  <c r="U125" i="2"/>
  <c r="V125" i="2"/>
  <c r="U236" i="2"/>
  <c r="V236" i="2"/>
  <c r="U425" i="2"/>
  <c r="V425" i="2"/>
  <c r="U122" i="2"/>
  <c r="V122" i="2"/>
  <c r="U330" i="2"/>
  <c r="V330" i="2"/>
  <c r="U188" i="2"/>
  <c r="V188" i="2"/>
  <c r="U442" i="2"/>
  <c r="V442" i="2"/>
  <c r="U51" i="2"/>
  <c r="V51" i="2"/>
  <c r="U115" i="2"/>
  <c r="V115" i="2"/>
  <c r="U471" i="2"/>
  <c r="V471" i="2"/>
  <c r="U472" i="2"/>
  <c r="V472" i="2"/>
  <c r="U515" i="2"/>
  <c r="V515" i="2"/>
  <c r="U280" i="2"/>
  <c r="V280" i="2"/>
  <c r="U166" i="2"/>
  <c r="V166" i="2"/>
  <c r="U133" i="2"/>
  <c r="V133" i="2"/>
  <c r="U271" i="2"/>
  <c r="V271" i="2"/>
  <c r="U312" i="2"/>
  <c r="V312" i="2"/>
  <c r="U404" i="2"/>
  <c r="V404" i="2"/>
  <c r="U373" i="2"/>
  <c r="V373" i="2"/>
  <c r="U126" i="2"/>
  <c r="V126" i="2"/>
  <c r="U498" i="2"/>
  <c r="V498" i="2"/>
  <c r="U348" i="2"/>
  <c r="V348" i="2"/>
  <c r="U419" i="2"/>
  <c r="V419" i="2"/>
  <c r="U363" i="2"/>
  <c r="V363" i="2"/>
  <c r="U384" i="2"/>
  <c r="V384" i="2"/>
  <c r="U235" i="2"/>
  <c r="V235" i="2"/>
  <c r="U216" i="2"/>
  <c r="V216" i="2"/>
  <c r="U74" i="2"/>
  <c r="V74" i="2"/>
  <c r="U410" i="2"/>
  <c r="V410" i="2"/>
  <c r="U258" i="2"/>
  <c r="V258" i="2"/>
  <c r="U436" i="2"/>
  <c r="V436" i="2"/>
  <c r="U99" i="2"/>
  <c r="V99" i="2"/>
  <c r="U183" i="2"/>
  <c r="V183" i="2"/>
  <c r="U409" i="2"/>
  <c r="V409" i="2"/>
  <c r="U390" i="2"/>
  <c r="V390" i="2"/>
  <c r="U476" i="2"/>
  <c r="V476" i="2"/>
  <c r="U342" i="2"/>
  <c r="V342" i="2"/>
  <c r="U8" i="2"/>
  <c r="V8" i="2"/>
  <c r="U45" i="2"/>
  <c r="V45" i="2"/>
  <c r="U328" i="2"/>
  <c r="V328" i="2"/>
  <c r="U184" i="2"/>
  <c r="V184" i="2"/>
  <c r="U120" i="2"/>
  <c r="V120" i="2"/>
  <c r="U317" i="2"/>
  <c r="V317" i="2"/>
  <c r="U362" i="2"/>
  <c r="V362" i="2"/>
  <c r="U58" i="2"/>
  <c r="V58" i="2"/>
  <c r="U141" i="2"/>
  <c r="V141" i="2"/>
  <c r="U39" i="2"/>
  <c r="V39" i="2"/>
  <c r="U143" i="2"/>
  <c r="V143" i="2"/>
  <c r="U509" i="2"/>
  <c r="V509" i="2"/>
  <c r="U287" i="2"/>
  <c r="V287" i="2"/>
  <c r="U326" i="2"/>
  <c r="V326" i="2"/>
  <c r="U202" i="2"/>
  <c r="V202" i="2"/>
  <c r="U229" i="2"/>
  <c r="V229" i="2"/>
  <c r="U226" i="2"/>
  <c r="V226" i="2"/>
  <c r="U150" i="2"/>
  <c r="V150" i="2"/>
  <c r="U145" i="2"/>
  <c r="V145" i="2"/>
  <c r="U169" i="2"/>
  <c r="V169" i="2"/>
  <c r="U92" i="2"/>
  <c r="V92" i="2"/>
  <c r="U439" i="2"/>
  <c r="V439" i="2"/>
  <c r="U148" i="2"/>
  <c r="V148" i="2"/>
  <c r="U253" i="2"/>
  <c r="V253" i="2"/>
  <c r="U364" i="2"/>
  <c r="U320" i="2"/>
  <c r="U319" i="2"/>
  <c r="U136" i="2"/>
  <c r="U408" i="2"/>
  <c r="U300" i="2"/>
  <c r="U449" i="2"/>
  <c r="U484" i="2"/>
  <c r="U43" i="2"/>
  <c r="U468" i="2"/>
  <c r="U299" i="2"/>
  <c r="U212" i="2"/>
  <c r="U329" i="2"/>
  <c r="U155" i="2"/>
  <c r="U70" i="2"/>
  <c r="U346" i="2"/>
  <c r="U178" i="2"/>
  <c r="U349" i="2"/>
  <c r="U68" i="2"/>
  <c r="U291" i="2"/>
  <c r="U247" i="2"/>
  <c r="U215" i="2"/>
  <c r="U214" i="2"/>
  <c r="U52" i="2"/>
  <c r="V20" i="2"/>
  <c r="V511" i="2"/>
  <c r="V197" i="2"/>
  <c r="V493" i="2"/>
  <c r="V491" i="2"/>
  <c r="V17" i="2"/>
  <c r="V84" i="2"/>
  <c r="V134" i="2"/>
  <c r="V360" i="2"/>
  <c r="V10" i="2"/>
  <c r="V189" i="2"/>
  <c r="V379" i="2"/>
  <c r="V504" i="2"/>
  <c r="V83" i="2"/>
  <c r="V2" i="2"/>
  <c r="V294" i="2"/>
  <c r="V510" i="2"/>
  <c r="V429" i="2"/>
  <c r="V168" i="2"/>
  <c r="V79" i="2"/>
  <c r="V26" i="2"/>
  <c r="V80" i="2"/>
  <c r="V193" i="2"/>
  <c r="V283" i="2"/>
  <c r="V86" i="2"/>
  <c r="V62" i="2"/>
  <c r="V119" i="2"/>
  <c r="V27" i="2"/>
  <c r="V295" i="2"/>
  <c r="V196" i="2"/>
  <c r="V37" i="2"/>
  <c r="V9" i="2"/>
  <c r="V293" i="2"/>
  <c r="V173" i="2"/>
  <c r="V206" i="2"/>
  <c r="V182" i="2"/>
  <c r="V59" i="2"/>
  <c r="V105" i="2"/>
  <c r="V356" i="2"/>
  <c r="V375" i="2"/>
  <c r="V118" i="2"/>
  <c r="V40" i="2"/>
  <c r="V110" i="2"/>
  <c r="V172" i="2"/>
  <c r="V292" i="2"/>
  <c r="V451" i="2"/>
  <c r="V28" i="2"/>
  <c r="V398" i="2"/>
  <c r="V30" i="2"/>
  <c r="V15" i="2"/>
  <c r="V340" i="2"/>
  <c r="V139" i="2"/>
  <c r="V302" i="2"/>
  <c r="V124" i="2"/>
  <c r="V129" i="2"/>
  <c r="V314" i="2"/>
  <c r="V422" i="2"/>
  <c r="V225" i="2"/>
  <c r="V89" i="2"/>
  <c r="V144" i="2"/>
  <c r="V117" i="2"/>
  <c r="V397" i="2"/>
  <c r="V282" i="2"/>
  <c r="V371" i="2"/>
  <c r="V351" i="2"/>
  <c r="V78" i="2"/>
  <c r="V457" i="2"/>
  <c r="V477" i="2"/>
  <c r="V420" i="2"/>
  <c r="V32" i="2"/>
  <c r="V438" i="2"/>
  <c r="V309" i="2"/>
  <c r="V495" i="2"/>
  <c r="U25" i="2"/>
  <c r="V25" i="2"/>
  <c r="U453" i="2"/>
  <c r="V453" i="2"/>
  <c r="U90" i="2"/>
  <c r="V90" i="2"/>
  <c r="U116" i="2"/>
  <c r="V116" i="2"/>
  <c r="U36" i="2"/>
  <c r="V36" i="2"/>
  <c r="U454" i="2"/>
  <c r="V454" i="2"/>
  <c r="U383" i="2"/>
  <c r="V383" i="2"/>
  <c r="U490" i="2"/>
  <c r="V490" i="2"/>
  <c r="U447" i="2"/>
  <c r="V447" i="2"/>
  <c r="U102" i="2"/>
  <c r="V102" i="2"/>
  <c r="U104" i="2"/>
  <c r="V104" i="2"/>
  <c r="U228" i="2"/>
  <c r="V228" i="2"/>
  <c r="U112" i="2"/>
  <c r="V112" i="2"/>
  <c r="U11" i="2"/>
  <c r="V11" i="2"/>
  <c r="U507" i="2"/>
  <c r="V507" i="2"/>
  <c r="U108" i="2"/>
  <c r="V108" i="2"/>
  <c r="U94" i="2"/>
  <c r="V94" i="2"/>
  <c r="U378" i="2"/>
  <c r="V378" i="2"/>
  <c r="U60" i="2"/>
  <c r="V60" i="2"/>
  <c r="U204" i="2"/>
  <c r="V204" i="2"/>
  <c r="U217" i="2"/>
  <c r="V217" i="2"/>
  <c r="U12" i="2"/>
  <c r="V12" i="2"/>
  <c r="U198" i="2"/>
  <c r="V198" i="2"/>
  <c r="U459" i="2"/>
  <c r="V459" i="2"/>
  <c r="U24" i="2"/>
  <c r="V24" i="2"/>
  <c r="U16" i="2"/>
  <c r="V16" i="2"/>
  <c r="U308" i="2"/>
  <c r="V308" i="2"/>
  <c r="U307" i="2"/>
  <c r="V307" i="2"/>
  <c r="U494" i="2"/>
  <c r="V494" i="2"/>
  <c r="U264" i="2"/>
  <c r="V264" i="2"/>
  <c r="U499" i="2"/>
  <c r="V499" i="2"/>
  <c r="U267" i="2"/>
  <c r="V267" i="2"/>
  <c r="U240" i="2"/>
  <c r="V240" i="2"/>
  <c r="U156" i="2"/>
  <c r="V156" i="2"/>
  <c r="U205" i="2"/>
  <c r="V205" i="2"/>
  <c r="U332" i="2"/>
  <c r="V332" i="2"/>
  <c r="U107" i="2"/>
  <c r="V107" i="2"/>
  <c r="U262" i="2"/>
  <c r="V262" i="2"/>
  <c r="U298" i="2"/>
  <c r="V298" i="2"/>
  <c r="U275" i="2"/>
  <c r="V275" i="2"/>
  <c r="U501" i="2"/>
  <c r="V501" i="2"/>
  <c r="U354" i="2"/>
  <c r="V354" i="2"/>
  <c r="U63" i="2"/>
  <c r="V63" i="2"/>
  <c r="U243" i="2"/>
  <c r="V243" i="2"/>
  <c r="U322" i="2"/>
  <c r="V322" i="2"/>
  <c r="U337" i="2"/>
  <c r="V337" i="2"/>
  <c r="U221" i="2"/>
  <c r="V221" i="2"/>
  <c r="U190" i="2"/>
  <c r="V190" i="2"/>
  <c r="U380" i="2"/>
  <c r="V380" i="2"/>
  <c r="U489" i="2"/>
  <c r="V489" i="2"/>
  <c r="U21" i="2"/>
  <c r="V21" i="2"/>
  <c r="U87" i="2"/>
  <c r="V87" i="2"/>
  <c r="U103" i="2"/>
  <c r="V103" i="2"/>
  <c r="U388" i="2"/>
  <c r="V388" i="2"/>
  <c r="U446" i="2"/>
  <c r="V446" i="2"/>
  <c r="U22" i="2"/>
  <c r="V22" i="2"/>
  <c r="U400" i="2"/>
  <c r="V400" i="2"/>
  <c r="U69" i="2"/>
  <c r="V69" i="2"/>
  <c r="U181" i="2"/>
  <c r="V181" i="2"/>
  <c r="U325" i="2"/>
  <c r="V325" i="2"/>
  <c r="U66" i="2"/>
  <c r="V66" i="2"/>
  <c r="U147" i="2"/>
  <c r="V147" i="2"/>
  <c r="U187" i="2"/>
  <c r="V187" i="2"/>
  <c r="U445" i="2"/>
  <c r="V445" i="2"/>
  <c r="U224" i="2"/>
  <c r="V224" i="2"/>
  <c r="U513" i="2"/>
  <c r="V513" i="2"/>
  <c r="U487" i="2"/>
  <c r="V487" i="2"/>
  <c r="U297" i="2"/>
  <c r="V297" i="2"/>
  <c r="U448" i="2"/>
  <c r="V448" i="2"/>
  <c r="U391" i="2"/>
  <c r="V391" i="2"/>
  <c r="U237" i="2"/>
  <c r="V237" i="2"/>
  <c r="U315" i="2"/>
  <c r="V315" i="2"/>
  <c r="U207" i="2"/>
  <c r="V207" i="2"/>
  <c r="U123" i="2"/>
  <c r="V123" i="2"/>
  <c r="U192" i="2"/>
  <c r="V192" i="2"/>
  <c r="U127" i="2"/>
  <c r="V127" i="2"/>
  <c r="U272" i="2"/>
  <c r="V272" i="2"/>
  <c r="U461" i="2"/>
  <c r="V461" i="2"/>
  <c r="U323" i="2"/>
  <c r="V323" i="2"/>
  <c r="U203" i="2"/>
  <c r="V203" i="2"/>
  <c r="U98" i="2"/>
  <c r="V98" i="2"/>
  <c r="U361" i="2"/>
  <c r="V361" i="2"/>
  <c r="U33" i="2"/>
  <c r="V33" i="2"/>
  <c r="U163" i="2"/>
  <c r="V163" i="2"/>
  <c r="U366" i="2"/>
  <c r="V366" i="2"/>
  <c r="U71" i="2"/>
  <c r="V71" i="2"/>
  <c r="U246" i="2"/>
  <c r="V246" i="2"/>
  <c r="U497" i="2"/>
  <c r="V497" i="2"/>
  <c r="U82" i="2"/>
  <c r="V82" i="2"/>
  <c r="U284" i="2"/>
  <c r="V284" i="2"/>
  <c r="U483" i="2"/>
  <c r="V483" i="2"/>
  <c r="U165" i="2"/>
  <c r="V165" i="2"/>
  <c r="U492" i="2"/>
  <c r="V492" i="2"/>
  <c r="U467" i="2"/>
  <c r="V467" i="2"/>
  <c r="U195" i="2"/>
  <c r="V195" i="2"/>
  <c r="U270" i="2"/>
  <c r="V270" i="2"/>
  <c r="U426" i="2"/>
  <c r="V426" i="2"/>
  <c r="U261" i="2"/>
  <c r="V261" i="2"/>
  <c r="U381" i="2"/>
  <c r="V381" i="2"/>
  <c r="U44" i="2"/>
  <c r="V44" i="2"/>
  <c r="U38" i="2"/>
  <c r="V38" i="2"/>
  <c r="U65" i="2"/>
  <c r="V65" i="2"/>
  <c r="U91" i="2"/>
  <c r="V91" i="2"/>
  <c r="U64" i="2"/>
  <c r="V64" i="2"/>
  <c r="U276" i="2"/>
  <c r="V276" i="2"/>
  <c r="U54" i="2"/>
  <c r="V54" i="2"/>
  <c r="U303" i="2"/>
  <c r="V303" i="2"/>
  <c r="U389" i="2"/>
  <c r="V389" i="2"/>
  <c r="U428" i="2"/>
  <c r="V428" i="2"/>
  <c r="U47" i="2"/>
  <c r="V47" i="2"/>
  <c r="U288" i="2"/>
  <c r="V288" i="2"/>
  <c r="U431" i="2"/>
  <c r="V431" i="2"/>
  <c r="U121" i="2"/>
  <c r="V121" i="2"/>
  <c r="U450" i="2"/>
  <c r="V450" i="2"/>
  <c r="U352" i="2"/>
  <c r="V352" i="2"/>
  <c r="U437" i="2"/>
  <c r="V437" i="2"/>
  <c r="U171" i="2"/>
  <c r="V171" i="2"/>
  <c r="U113" i="2"/>
  <c r="V113" i="2"/>
  <c r="U199" i="2"/>
  <c r="V199" i="2"/>
  <c r="U514" i="2"/>
  <c r="V514" i="2"/>
  <c r="U269" i="2"/>
  <c r="V269" i="2"/>
  <c r="U350" i="2"/>
  <c r="V350" i="2"/>
  <c r="U170" i="2"/>
  <c r="V170" i="2"/>
  <c r="U386" i="2"/>
  <c r="V386" i="2"/>
  <c r="U469" i="2"/>
  <c r="V469" i="2"/>
  <c r="U452" i="2"/>
  <c r="V452" i="2"/>
  <c r="U250" i="2"/>
  <c r="V250" i="2"/>
  <c r="U500" i="2"/>
  <c r="V500" i="2"/>
  <c r="U209" i="2"/>
  <c r="V209" i="2"/>
  <c r="U313" i="2"/>
  <c r="V313" i="2"/>
  <c r="U502" i="2"/>
  <c r="V502" i="2"/>
  <c r="U311" i="2"/>
  <c r="V311" i="2"/>
  <c r="U238" i="2"/>
  <c r="V238" i="2"/>
  <c r="U474" i="2"/>
  <c r="V474" i="2"/>
  <c r="U161" i="2"/>
  <c r="V161" i="2"/>
  <c r="U176" i="2"/>
  <c r="V176" i="2"/>
  <c r="U376" i="2"/>
  <c r="V376" i="2"/>
  <c r="U512" i="2"/>
  <c r="V512" i="2"/>
  <c r="U368" i="2"/>
  <c r="V368" i="2"/>
  <c r="U19" i="2"/>
  <c r="V19" i="2"/>
  <c r="U88" i="2"/>
  <c r="V88" i="2"/>
  <c r="U111" i="2"/>
  <c r="V111" i="2"/>
  <c r="U473" i="2"/>
  <c r="V473" i="2"/>
  <c r="U135" i="2"/>
  <c r="V135" i="2"/>
  <c r="U259" i="2"/>
  <c r="V259" i="2"/>
  <c r="U434" i="2"/>
  <c r="V434" i="2"/>
  <c r="U175" i="2"/>
  <c r="V175" i="2"/>
  <c r="U249" i="2"/>
  <c r="V249" i="2"/>
  <c r="U503" i="2"/>
  <c r="V503" i="2"/>
  <c r="U154" i="2"/>
  <c r="V154" i="2"/>
  <c r="U223" i="2"/>
  <c r="V223" i="2"/>
  <c r="U327" i="2"/>
  <c r="V327" i="2"/>
  <c r="U306" i="2"/>
  <c r="V306" i="2"/>
  <c r="U142" i="2"/>
  <c r="V142" i="2"/>
  <c r="U485" i="2"/>
  <c r="V485" i="2"/>
  <c r="U456" i="2"/>
  <c r="V456" i="2"/>
  <c r="U100" i="2"/>
  <c r="V100" i="2"/>
  <c r="U109" i="2"/>
  <c r="V109" i="2"/>
  <c r="U194" i="2"/>
  <c r="V194" i="2"/>
  <c r="U153" i="2"/>
  <c r="V153" i="2"/>
  <c r="U241" i="2"/>
  <c r="V241" i="2"/>
  <c r="U132" i="2"/>
  <c r="V132" i="2"/>
  <c r="U423" i="2"/>
  <c r="V423" i="2"/>
  <c r="U321" i="2"/>
  <c r="V321" i="2"/>
  <c r="U281" i="2"/>
  <c r="V281" i="2"/>
  <c r="U411" i="2"/>
  <c r="V411" i="2"/>
  <c r="U344" i="2"/>
  <c r="V344" i="2"/>
  <c r="U5" i="2"/>
  <c r="V5" i="2"/>
  <c r="U248" i="2"/>
  <c r="V248" i="2"/>
  <c r="U394" i="2"/>
  <c r="V394" i="2"/>
  <c r="U289" i="2"/>
  <c r="V289" i="2"/>
  <c r="U353" i="2"/>
  <c r="V353" i="2"/>
  <c r="U505" i="2"/>
  <c r="V505" i="2"/>
  <c r="U358" i="2"/>
  <c r="V358" i="2"/>
  <c r="U177" i="2"/>
  <c r="V177" i="2"/>
  <c r="U227" i="2"/>
  <c r="V227" i="2"/>
  <c r="U106" i="2"/>
  <c r="V106" i="2"/>
  <c r="U53" i="2"/>
  <c r="V53" i="2"/>
  <c r="U374" i="2"/>
  <c r="V374" i="2"/>
  <c r="U101" i="2"/>
  <c r="V101" i="2"/>
  <c r="U508" i="2"/>
  <c r="V508" i="2"/>
  <c r="U343" i="2"/>
  <c r="U138" i="2"/>
  <c r="U251" i="2"/>
  <c r="U208" i="2"/>
  <c r="U7" i="2"/>
  <c r="U338" i="2"/>
  <c r="U50" i="2"/>
  <c r="U34" i="2"/>
  <c r="U355" i="2"/>
  <c r="U231" i="2"/>
  <c r="U290" i="2"/>
  <c r="U427" i="2"/>
  <c r="U29" i="2"/>
  <c r="U180" i="2"/>
  <c r="U245" i="2"/>
  <c r="V399" i="2"/>
  <c r="V424" i="2"/>
  <c r="V211" i="2"/>
  <c r="V318" i="2"/>
  <c r="V140" i="2"/>
  <c r="V460" i="2"/>
  <c r="V57" i="2"/>
  <c r="V478" i="2"/>
  <c r="V146" i="2"/>
  <c r="V475" i="2"/>
  <c r="V48" i="2"/>
  <c r="V506" i="2"/>
  <c r="V160" i="2"/>
  <c r="V35" i="2"/>
  <c r="V159" i="2"/>
  <c r="V359" i="2"/>
  <c r="V131" i="2"/>
  <c r="V278" i="2"/>
  <c r="V42" i="2"/>
  <c r="V367" i="2"/>
  <c r="V305" i="2"/>
  <c r="V31" i="2"/>
  <c r="V266" i="2"/>
  <c r="V55" i="2"/>
  <c r="V96" i="2"/>
  <c r="V18" i="2"/>
  <c r="V335" i="2"/>
  <c r="V257" i="2"/>
  <c r="V413" i="2"/>
  <c r="V496" i="2"/>
  <c r="V210" i="2"/>
  <c r="V244" i="2"/>
  <c r="V274" i="2"/>
  <c r="V95" i="2"/>
  <c r="V418" i="2"/>
  <c r="V395" i="2"/>
  <c r="V324" i="2"/>
  <c r="V260" i="2"/>
  <c r="V273" i="2"/>
  <c r="V61" i="2"/>
  <c r="V213" i="2"/>
  <c r="V162" i="2"/>
  <c r="V152" i="2"/>
  <c r="V186" i="2"/>
  <c r="V265" i="2"/>
  <c r="V407" i="2"/>
  <c r="V49" i="2"/>
  <c r="V480" i="2"/>
  <c r="V93" i="2"/>
  <c r="V201" i="2"/>
  <c r="V412" i="2"/>
  <c r="V286" i="2"/>
  <c r="V310" i="2"/>
  <c r="V255" i="2"/>
  <c r="V458" i="2"/>
  <c r="V72" i="2"/>
  <c r="V167" i="2"/>
  <c r="V191" i="2"/>
  <c r="V232" i="2"/>
  <c r="V393" i="2"/>
  <c r="V417" i="2"/>
  <c r="V219" i="2"/>
  <c r="V370" i="2"/>
  <c r="V421" i="2"/>
  <c r="V402" i="2"/>
  <c r="V157" i="2"/>
  <c r="V385" i="2"/>
  <c r="V185" i="2"/>
  <c r="V465" i="2"/>
  <c r="V263" i="2"/>
  <c r="V46" i="2"/>
  <c r="V369" i="2"/>
  <c r="V464" i="2"/>
  <c r="V6" i="2"/>
  <c r="V433" i="2"/>
  <c r="V4" i="2"/>
  <c r="V254" i="2"/>
  <c r="V200" i="2"/>
  <c r="AE517" i="2" l="1"/>
  <c r="R5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76AECE-36FE-4FBF-8AAE-3C84D2097407}" keepAlive="1" name="Zapytanie — punkty_rekrutacyjne" description="Połączenie z zapytaniem „punkty_rekrutacyjne” w skoroszycie." type="5" refreshedVersion="8" background="1" saveData="1">
    <dbPr connection="Provider=Microsoft.Mashup.OleDb.1;Data Source=$Workbook$;Location=punkty_rekrutacyjne;Extended Properties=&quot;&quot;" command="SELECT * FROM [punkty_rekrutacyjne]"/>
  </connection>
</connections>
</file>

<file path=xl/sharedStrings.xml><?xml version="1.0" encoding="utf-8"?>
<sst xmlns="http://schemas.openxmlformats.org/spreadsheetml/2006/main" count="1088" uniqueCount="699">
  <si>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</si>
  <si>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</si>
  <si>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</si>
  <si>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</si>
  <si>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</si>
  <si>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</si>
  <si>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</si>
  <si>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</si>
  <si>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</si>
  <si>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</si>
  <si>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</si>
  <si>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</si>
  <si>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</si>
  <si>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</si>
  <si>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</si>
  <si>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</si>
  <si>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</si>
  <si>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</si>
  <si>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</si>
  <si>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</si>
  <si>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</si>
  <si>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</si>
  <si>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</si>
  <si>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</si>
  <si>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</si>
  <si>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</si>
  <si>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</si>
  <si>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</si>
  <si>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</si>
  <si>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</si>
  <si>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</si>
  <si>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</si>
  <si>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</si>
  <si>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</si>
  <si>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</si>
  <si>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</si>
  <si>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</si>
  <si>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</si>
  <si>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</si>
  <si>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</si>
  <si>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</si>
  <si>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</si>
  <si>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</si>
  <si>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</si>
  <si>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</si>
  <si>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</si>
  <si>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</si>
  <si>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</si>
  <si>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</si>
  <si>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</si>
  <si>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</si>
  <si>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</si>
  <si>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</si>
  <si>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</si>
  <si>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</si>
  <si>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</si>
  <si>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</si>
  <si>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</si>
  <si>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</si>
  <si>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</si>
  <si>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</si>
  <si>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</si>
  <si>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</si>
  <si>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</si>
  <si>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</si>
  <si>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</si>
  <si>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</si>
  <si>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</si>
  <si>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</si>
  <si>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</si>
  <si>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</si>
  <si>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</si>
  <si>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</si>
  <si>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</si>
  <si>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</si>
  <si>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</si>
  <si>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</si>
  <si>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</si>
  <si>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</si>
  <si>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</si>
  <si>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</si>
  <si>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</si>
  <si>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</si>
  <si>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</si>
  <si>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</si>
  <si>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</si>
  <si>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</si>
  <si>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</si>
  <si>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</si>
  <si>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</si>
  <si>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</si>
  <si>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</si>
  <si>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</si>
  <si>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</si>
  <si>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</si>
  <si>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</si>
  <si>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</si>
  <si>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</si>
  <si>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</si>
  <si>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</si>
  <si>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</si>
  <si>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</si>
  <si>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</si>
  <si>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</si>
  <si>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</si>
  <si>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</si>
  <si>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</si>
  <si>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</si>
  <si>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</si>
  <si>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</si>
  <si>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</si>
  <si>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</si>
  <si>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</si>
  <si>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</si>
  <si>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</si>
  <si>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</si>
  <si>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</si>
  <si>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</si>
  <si>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</si>
  <si>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</si>
  <si>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</si>
  <si>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</si>
  <si>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</si>
  <si>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</si>
  <si>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</si>
  <si>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</si>
  <si>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</si>
  <si>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</si>
  <si>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</si>
  <si>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</si>
  <si>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</si>
  <si>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</si>
  <si>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</si>
  <si>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</si>
  <si>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</si>
  <si>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</si>
  <si>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</si>
  <si>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</si>
  <si>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</si>
  <si>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</si>
  <si>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</si>
  <si>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</si>
  <si>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</si>
  <si>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</si>
  <si>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</si>
  <si>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</si>
  <si>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</si>
  <si>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</si>
  <si>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</si>
  <si>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</si>
  <si>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</si>
  <si>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</si>
  <si>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</si>
  <si>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</si>
  <si>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</si>
  <si>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</si>
  <si>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</si>
  <si>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</si>
  <si>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</si>
  <si>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</si>
  <si>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</si>
  <si>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</si>
  <si>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</si>
  <si>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</si>
  <si>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</si>
  <si>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</si>
  <si>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</si>
  <si>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</si>
  <si>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</si>
  <si>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</si>
  <si>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</si>
  <si>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</si>
  <si>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</si>
  <si>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</si>
  <si>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</si>
  <si>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</si>
  <si>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</si>
  <si>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</si>
  <si>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</si>
  <si>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</si>
  <si>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</si>
  <si>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</si>
  <si>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</si>
  <si>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</si>
  <si>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</si>
  <si>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</si>
  <si>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</si>
  <si>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</si>
  <si>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</si>
  <si>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</si>
  <si>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</si>
  <si>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</si>
  <si>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</si>
  <si>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</si>
  <si>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</si>
  <si>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</si>
  <si>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</si>
  <si>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</si>
  <si>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</si>
  <si>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</si>
  <si>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</si>
  <si>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</si>
  <si>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</si>
  <si>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</si>
  <si>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</si>
  <si>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</si>
  <si>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</si>
  <si>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</si>
  <si>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</si>
  <si>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</si>
  <si>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</si>
  <si>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</si>
  <si>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</si>
  <si>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</si>
  <si>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</si>
  <si>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</si>
  <si>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</si>
  <si>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</si>
  <si>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</si>
  <si>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</si>
  <si>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</si>
  <si>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</si>
  <si>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</si>
  <si>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</si>
  <si>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</si>
  <si>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</si>
  <si>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</si>
  <si>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</si>
  <si>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</si>
  <si>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</si>
  <si>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</si>
  <si>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</si>
  <si>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</si>
  <si>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</si>
  <si>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</si>
  <si>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</si>
  <si>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</si>
  <si>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</si>
  <si>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</si>
  <si>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</si>
  <si>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</si>
  <si>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</si>
  <si>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</si>
  <si>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</si>
  <si>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</si>
  <si>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</si>
  <si>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</si>
  <si>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</si>
  <si>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</si>
  <si>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</si>
  <si>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</si>
  <si>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</si>
  <si>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</si>
  <si>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</si>
  <si>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</si>
  <si>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</si>
  <si>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</si>
  <si>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</si>
  <si>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</si>
  <si>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</si>
  <si>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</si>
  <si>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</si>
  <si>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</si>
  <si>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</si>
  <si>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</si>
  <si>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</si>
  <si>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</si>
  <si>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</si>
  <si>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</si>
  <si>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</si>
  <si>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MaźNiewski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</si>
  <si>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</si>
  <si>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</si>
  <si>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</si>
  <si>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</si>
  <si>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</si>
  <si>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</si>
  <si>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</si>
  <si>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</si>
  <si>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</si>
  <si>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</si>
  <si>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</si>
  <si>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</si>
  <si>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</si>
  <si>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</si>
  <si>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</si>
  <si>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</si>
  <si>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</si>
  <si>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</si>
  <si>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</si>
  <si>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</si>
  <si>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</si>
  <si>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</si>
  <si>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</si>
  <si>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</si>
  <si>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JoźWiak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</si>
  <si>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</si>
  <si>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</si>
  <si>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</si>
  <si>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</si>
  <si>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</si>
  <si>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</si>
  <si>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</si>
  <si>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</si>
  <si>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</si>
  <si>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Wójcik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</si>
  <si>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</si>
  <si>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</si>
  <si>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</si>
  <si>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</si>
  <si>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</si>
  <si>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</si>
  <si>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</si>
  <si>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</si>
  <si>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</si>
  <si>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</si>
  <si>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</si>
  <si>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</si>
  <si>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</si>
  <si>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</si>
  <si>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</si>
  <si>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</si>
  <si>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</si>
  <si>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</si>
  <si>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</si>
  <si>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</si>
  <si>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</si>
  <si>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</si>
  <si>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</si>
  <si>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</si>
  <si>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</si>
  <si>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</si>
  <si>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</si>
  <si>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</si>
  <si>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</si>
  <si>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</si>
  <si>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</si>
  <si>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</si>
  <si>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</si>
  <si>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</si>
  <si>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</si>
  <si>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</si>
  <si>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</si>
  <si>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</si>
  <si>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</si>
  <si>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</si>
  <si>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</si>
  <si>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</si>
  <si>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</si>
  <si>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</si>
  <si>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</si>
  <si>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</si>
  <si>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</si>
  <si>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</si>
  <si>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</si>
  <si>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</si>
  <si>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</si>
  <si>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</si>
  <si>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</si>
  <si>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</si>
  <si>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</si>
  <si>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</si>
  <si>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</si>
  <si>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</si>
  <si>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</si>
  <si>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</si>
  <si>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</si>
  <si>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</si>
  <si>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</si>
  <si>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</si>
  <si>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</si>
  <si>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</si>
  <si>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</si>
  <si>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</si>
  <si>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</si>
  <si>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</si>
  <si>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</si>
  <si>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</si>
  <si>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</si>
  <si>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</si>
  <si>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</si>
  <si>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</si>
  <si>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</si>
  <si>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</si>
  <si>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</si>
  <si>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</si>
  <si>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</si>
  <si>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</si>
  <si>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</si>
  <si>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</si>
  <si>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</si>
  <si>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</si>
  <si>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</si>
  <si>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</si>
  <si>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</si>
  <si>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</si>
  <si>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</si>
  <si>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</si>
  <si>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</si>
  <si>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</si>
  <si>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</si>
  <si>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Górlikowski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</si>
  <si>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</si>
  <si>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</si>
  <si>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</si>
  <si>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</si>
  <si>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</si>
  <si>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</si>
  <si>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</si>
  <si>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</si>
  <si>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</si>
  <si>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</si>
  <si>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</si>
  <si>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</si>
  <si>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</si>
  <si>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</si>
  <si>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</si>
  <si>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</si>
  <si>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</si>
  <si>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</si>
  <si>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</si>
  <si>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</si>
  <si>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</si>
  <si>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</si>
  <si>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</si>
  <si>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</si>
  <si>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</si>
  <si>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</si>
  <si>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</si>
  <si>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</si>
  <si>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</si>
  <si>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</si>
  <si>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</si>
  <si>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</si>
  <si>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</si>
  <si>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</si>
  <si>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</si>
  <si>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</si>
  <si>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</si>
  <si>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</si>
  <si>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</si>
  <si>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</si>
  <si>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</si>
  <si>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</si>
  <si>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</si>
  <si>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</si>
  <si>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</si>
  <si>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</si>
  <si>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</si>
  <si>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</si>
  <si>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</si>
  <si>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</si>
  <si>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</si>
  <si>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</si>
  <si>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</si>
  <si>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</si>
  <si>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</si>
  <si>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</si>
  <si>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</si>
  <si>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</si>
  <si>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</si>
  <si>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</si>
  <si>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</si>
  <si>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</si>
  <si>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</si>
  <si>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</si>
  <si>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</si>
  <si>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</si>
  <si>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</si>
  <si>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</si>
  <si>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</si>
  <si>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</si>
  <si>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</si>
  <si>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</si>
  <si>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</si>
  <si>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</si>
  <si>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</si>
  <si>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</si>
  <si>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</si>
  <si>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</si>
  <si>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</si>
  <si>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GnieźDzinska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</si>
  <si>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</si>
  <si>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</si>
  <si>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</si>
  <si>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</si>
  <si>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</si>
  <si>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</si>
  <si>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</si>
  <si>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</si>
  <si>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</si>
  <si>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</si>
  <si>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</si>
  <si>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</si>
  <si>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</si>
  <si>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</si>
  <si>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</si>
  <si>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</si>
  <si>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</si>
  <si>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</si>
  <si>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</si>
  <si>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</si>
  <si>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</si>
  <si>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</si>
  <si>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</si>
  <si>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</si>
  <si>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</si>
  <si>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</si>
  <si>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</si>
  <si>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</si>
  <si>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</si>
  <si>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</si>
  <si>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</si>
  <si>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</si>
  <si>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</si>
  <si>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</si>
  <si>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</si>
  <si>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</si>
  <si>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</si>
  <si>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</si>
  <si>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</si>
  <si>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</si>
  <si>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</si>
  <si>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Górski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</si>
  <si>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</si>
  <si>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</si>
  <si>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</si>
  <si>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</si>
  <si>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</si>
  <si>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</si>
  <si>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</si>
  <si>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</si>
  <si>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</si>
  <si>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</si>
  <si>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</si>
  <si>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</si>
  <si>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</si>
  <si>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</si>
  <si>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</si>
  <si>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</si>
  <si>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</si>
  <si>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</si>
  <si>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</si>
  <si>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</si>
  <si>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</si>
  <si>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</si>
  <si>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</si>
  <si>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</si>
  <si>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</si>
  <si>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</si>
  <si>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</si>
  <si>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</si>
  <si>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</si>
  <si>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</si>
  <si>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</si>
  <si>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</si>
  <si>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</si>
  <si>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</si>
  <si>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</si>
  <si>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Górecki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</si>
  <si>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</si>
  <si>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</si>
  <si>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</si>
  <si>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</si>
  <si>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</si>
  <si>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</si>
  <si>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</si>
  <si>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</si>
  <si>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</si>
  <si>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</si>
  <si>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</si>
  <si>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</si>
  <si>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</si>
  <si>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</si>
  <si>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</si>
  <si>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</si>
  <si>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</si>
  <si>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</si>
  <si>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</si>
  <si>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</si>
  <si>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</si>
  <si>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</si>
  <si>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</si>
  <si>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</si>
  <si>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</si>
  <si>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</si>
  <si>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</si>
  <si>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</si>
  <si>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</si>
  <si>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</si>
  <si>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</si>
  <si>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</si>
  <si>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</si>
  <si>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</si>
  <si>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</si>
  <si>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</si>
  <si>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</si>
  <si>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</si>
  <si>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</si>
  <si>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</si>
  <si>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</si>
  <si>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</si>
  <si>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</si>
  <si>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</si>
  <si>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</si>
  <si>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</si>
  <si>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</si>
  <si>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</si>
  <si>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</si>
  <si>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</si>
  <si>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</si>
  <si>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</si>
  <si>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</si>
  <si>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</si>
  <si>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</si>
  <si>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</si>
  <si>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</si>
  <si>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</si>
  <si>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</si>
  <si>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</si>
  <si>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</si>
  <si>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</si>
  <si>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</si>
  <si>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</si>
  <si>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</si>
  <si>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</si>
  <si>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</si>
  <si>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</si>
  <si>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</si>
  <si>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</si>
  <si>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</si>
  <si>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</si>
  <si>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</si>
  <si>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</si>
  <si>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</si>
  <si>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</si>
  <si>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</si>
  <si>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</si>
  <si>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</si>
  <si>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</si>
  <si>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</si>
  <si>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</si>
  <si>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</si>
  <si>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</si>
  <si>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</si>
  <si>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</si>
  <si>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</si>
  <si>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</si>
  <si>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</si>
  <si>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</si>
  <si>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</si>
  <si>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</si>
  <si>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</si>
  <si>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</si>
  <si>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</si>
  <si>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</si>
  <si>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</si>
  <si>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</si>
  <si>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</si>
  <si>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</si>
  <si>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</si>
  <si>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</si>
  <si>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</si>
  <si>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</si>
  <si>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</si>
  <si>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</si>
  <si>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</si>
  <si>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</si>
  <si>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</si>
  <si>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</si>
  <si>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</si>
  <si>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</si>
  <si>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punkty rekrutacyjne</t>
  </si>
  <si>
    <t>srednia z przedmiotow</t>
  </si>
  <si>
    <t>dobry uczen</t>
  </si>
  <si>
    <t>imeona wybranca2</t>
  </si>
  <si>
    <t>nazwiska wybranca</t>
  </si>
  <si>
    <t>Kolumna1</t>
  </si>
  <si>
    <t>p1</t>
  </si>
  <si>
    <t>p2</t>
  </si>
  <si>
    <t>p3</t>
  </si>
  <si>
    <t>p4</t>
  </si>
  <si>
    <t>89.3</t>
  </si>
  <si>
    <t>ma sto</t>
  </si>
  <si>
    <t>ma sto2</t>
  </si>
  <si>
    <t>ma sto3</t>
  </si>
  <si>
    <t>ma sto4</t>
  </si>
  <si>
    <t>ma sto5</t>
  </si>
  <si>
    <t>czy jest super</t>
  </si>
  <si>
    <t>89.4</t>
  </si>
  <si>
    <t>ocena/jezyk</t>
  </si>
  <si>
    <t>89.2</t>
  </si>
  <si>
    <t>pol</t>
  </si>
  <si>
    <t>biol</t>
  </si>
  <si>
    <t>geog</t>
  </si>
  <si>
    <t>matma</t>
  </si>
  <si>
    <t>pkt 1</t>
  </si>
  <si>
    <t>pkt 2</t>
  </si>
  <si>
    <t>dziwny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</si>
</sst>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ny" xfId="0" builtinId="0"/>
  </cellStyles>
  <dxfs count="25"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punkty_rekrutacyjne!$E$519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punkty_rekrutacyjne!$D$520:$D$524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punkty_rekrutacyjne!$E$520:$E$524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B-465A-9640-D7D59B590152}"/>
            </c:ext>
          </c:extLst>
        </c:ser>
        <c:ser>
          <c:idx val="1"/>
          <c:order val="1"/>
          <c:tx>
            <c:strRef>
              <c:f>punkty_rekrutacyjne!$F$519</c:f>
              <c:strCache>
                <c:ptCount val="1"/>
                <c:pt idx="0">
                  <c:v>matma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punkty_rekrutacyjne!$D$520:$D$524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punkty_rekrutacyjne!$F$520:$F$524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B-465A-9640-D7D59B590152}"/>
            </c:ext>
          </c:extLst>
        </c:ser>
        <c:ser>
          <c:idx val="2"/>
          <c:order val="2"/>
          <c:tx>
            <c:strRef>
              <c:f>punkty_rekrutacyjne!$G$519</c:f>
              <c:strCache>
                <c:ptCount val="1"/>
                <c:pt idx="0">
                  <c:v>biol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punkty_rekrutacyjne!$D$520:$D$524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punkty_rekrutacyjne!$G$520:$G$524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BB-465A-9640-D7D59B590152}"/>
            </c:ext>
          </c:extLst>
        </c:ser>
        <c:ser>
          <c:idx val="3"/>
          <c:order val="3"/>
          <c:tx>
            <c:strRef>
              <c:f>punkty_rekrutacyjne!$H$519</c:f>
              <c:strCache>
                <c:ptCount val="1"/>
                <c:pt idx="0">
                  <c:v>geog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punkty_rekrutacyjne!$D$520:$D$524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punkty_rekrutacyjne!$H$520:$H$524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B-465A-9640-D7D59B5901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21234816"/>
        <c:axId val="1623630224"/>
      </c:barChart>
      <c:catAx>
        <c:axId val="182123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3630224"/>
        <c:crosses val="autoZero"/>
        <c:auto val="1"/>
        <c:lblAlgn val="ctr"/>
        <c:lblOffset val="100"/>
        <c:noMultiLvlLbl val="0"/>
      </c:catAx>
      <c:valAx>
        <c:axId val="162363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123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525</xdr:row>
      <xdr:rowOff>61912</xdr:rowOff>
    </xdr:from>
    <xdr:to>
      <xdr:col>11</xdr:col>
      <xdr:colOff>342900</xdr:colOff>
      <xdr:row>539</xdr:row>
      <xdr:rowOff>138112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4BC4A0-F859-B8EF-AF15-425C61AF90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59CED36-DBAB-4655-85C3-2E3220FCE692}" autoFormatId="16" applyNumberFormats="0" applyBorderFormats="0" applyFontFormats="0" applyPatternFormats="0" applyAlignmentFormats="0" applyWidthHeightFormats="0">
  <queryTableRefresh nextId="33" unboundColumnsRight="19">
    <queryTableFields count="32">
      <queryTableField id="1" name="Nazwisko" tableColumnId="1"/>
      <queryTableField id="2" name="Imie" tableColumnId="2"/>
      <queryTableField id="3" name="Osiagniecia" tableColumnId="3"/>
      <queryTableField id="4" name="Zachowanie" tableColumnId="4"/>
      <queryTableField id="5" name="JP" tableColumnId="5"/>
      <queryTableField id="6" name="Mat" tableColumnId="6"/>
      <queryTableField id="7" name="Biol" tableColumnId="7"/>
      <queryTableField id="8" name="Geog" tableColumnId="8"/>
      <queryTableField id="9" name="GHP" tableColumnId="9"/>
      <queryTableField id="10" name="GHH" tableColumnId="10"/>
      <queryTableField id="11" name="GMM" tableColumnId="11"/>
      <queryTableField id="12" name="GMP" tableColumnId="12"/>
      <queryTableField id="13" name="GJP" tableColumnId="13"/>
      <queryTableField id="19" dataBound="0" tableColumnId="20"/>
      <queryTableField id="20" dataBound="0" tableColumnId="22"/>
      <queryTableField id="21" dataBound="0" tableColumnId="23"/>
      <queryTableField id="22" dataBound="0" tableColumnId="24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23" dataBound="0" tableColumnId="25"/>
      <queryTableField id="24" dataBound="0" tableColumnId="26"/>
      <queryTableField id="25" dataBound="0" tableColumnId="27"/>
      <queryTableField id="26" dataBound="0" tableColumnId="28"/>
      <queryTableField id="27" dataBound="0" tableColumnId="29"/>
      <queryTableField id="28" dataBound="0" tableColumnId="30"/>
      <queryTableField id="29" dataBound="0" tableColumnId="31"/>
      <queryTableField id="30" dataBound="0" tableColumnId="32"/>
      <queryTableField id="31" dataBound="0" tableColumnId="33"/>
      <queryTableField id="32" dataBound="0" tableColumnId="3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F2EB50-9466-43EA-A47D-F01F0BE2CB5E}" name="punkty_rekrutacyjne" displayName="punkty_rekrutacyjne" ref="A1:AF516" tableType="queryTable" totalsRowCount="1">
  <autoFilter ref="A1:AF515" xr:uid="{2BF2EB50-9466-43EA-A47D-F01F0BE2CB5E}"/>
  <sortState xmlns:xlrd2="http://schemas.microsoft.com/office/spreadsheetml/2017/richdata2" ref="A2:AF515">
    <sortCondition descending="1" ref="AF1:AF515"/>
  </sortState>
  <tableColumns count="32">
    <tableColumn id="1" xr3:uid="{9C0FB10E-18AB-4DB7-97AD-026AD411E2D3}" uniqueName="1" name="Nazwisko" queryTableFieldId="1" dataDxfId="24" totalsRowDxfId="8"/>
    <tableColumn id="2" xr3:uid="{E70630F8-2C34-4D95-BF1D-6D3698F700C2}" uniqueName="2" name="Imie" queryTableFieldId="2" dataDxfId="23" totalsRowDxfId="7"/>
    <tableColumn id="3" xr3:uid="{6444620A-42D9-41BF-A02C-BA331F439E33}" uniqueName="3" name="Osiagniecia" queryTableFieldId="3"/>
    <tableColumn id="4" xr3:uid="{C5AE24D9-7027-43AF-B51E-DB0AA53DDE8D}" uniqueName="4" name="Zachowanie" queryTableFieldId="4"/>
    <tableColumn id="5" xr3:uid="{81CF44B1-5DEF-4115-ACD6-B5B71BF3D124}" uniqueName="5" name="JP" queryTableFieldId="5"/>
    <tableColumn id="6" xr3:uid="{F68E0CAA-B1D5-4ED6-80CE-082E5CF9F29C}" uniqueName="6" name="Mat" queryTableFieldId="6"/>
    <tableColumn id="7" xr3:uid="{7AC455B2-3677-4C82-AA19-F9E3C0719393}" uniqueName="7" name="Biol" queryTableFieldId="7"/>
    <tableColumn id="8" xr3:uid="{A4B4DD04-21D5-4BB3-9B91-BFCB0698551F}" uniqueName="8" name="Geog" queryTableFieldId="8"/>
    <tableColumn id="9" xr3:uid="{7906E9CF-5D19-4A0F-85D2-02E73834B6CA}" uniqueName="9" name="GHP" queryTableFieldId="9"/>
    <tableColumn id="10" xr3:uid="{17A3EC0F-9983-4992-85A6-FDA495509DEC}" uniqueName="10" name="GHH" queryTableFieldId="10"/>
    <tableColumn id="11" xr3:uid="{F28EE22B-1075-4492-BBEE-D996C36B6F9D}" uniqueName="11" name="GMM" queryTableFieldId="11"/>
    <tableColumn id="12" xr3:uid="{9DC84EFC-CF4E-41D5-A625-E238017A73B2}" uniqueName="12" name="GMP" queryTableFieldId="12"/>
    <tableColumn id="13" xr3:uid="{1E67E18B-8389-4FC1-8D09-F78F10345AB3}" uniqueName="13" name="GJP" queryTableFieldId="13"/>
    <tableColumn id="20" xr3:uid="{BBC546FB-8593-4E8A-A6AC-694172B94C65}" uniqueName="20" name="p1" queryTableFieldId="19" dataDxfId="18">
      <calculatedColumnFormula>IF(punkty_rekrutacyjne[[#This Row],[JP]]=2,0,IF(punkty_rekrutacyjne[[#This Row],[JP]]=3,4,IF(punkty_rekrutacyjne[[#This Row],[JP]]=4,6,IF(punkty_rekrutacyjne[[#This Row],[JP]]=5,8,10))))</calculatedColumnFormula>
    </tableColumn>
    <tableColumn id="22" xr3:uid="{1148EF40-F3F1-477D-B4E2-7DD496599FFC}" uniqueName="22" name="p2" queryTableFieldId="20">
      <calculatedColumnFormula>IF(punkty_rekrutacyjne[[#This Row],[Mat]]=2,0,IF(punkty_rekrutacyjne[[#This Row],[Mat]]=3,4,IF(punkty_rekrutacyjne[[#This Row],[Mat]]=4,6,IF(punkty_rekrutacyjne[[#This Row],[Mat]]=5,8,10))))</calculatedColumnFormula>
    </tableColumn>
    <tableColumn id="23" xr3:uid="{89D7B0FE-F5FC-4374-965B-5A1A457E0033}" uniqueName="23" name="p3" queryTableFieldId="21">
      <calculatedColumnFormula>IF(punkty_rekrutacyjne[[#This Row],[Biol]]=2,0,IF(punkty_rekrutacyjne[[#This Row],[Biol]]=3,4,IF(punkty_rekrutacyjne[[#This Row],[Biol]]=4,6,IF(punkty_rekrutacyjne[[#This Row],[Biol]]=5,8,10))))</calculatedColumnFormula>
    </tableColumn>
    <tableColumn id="24" xr3:uid="{71E1D8C8-E8B5-4589-B47F-F1ACC8C439A3}" uniqueName="24" name="p4" queryTableFieldId="22">
      <calculatedColumnFormula>IF(punkty_rekrutacyjne[[#This Row],[Geog]]=2,0,IF(punkty_rekrutacyjne[[#This Row],[Geog]]=3,4,IF(punkty_rekrutacyjne[[#This Row],[Geog]]=4,6,IF(punkty_rekrutacyjne[[#This Row],[Geog]]=5,8,10))))</calculatedColumnFormula>
    </tableColumn>
    <tableColumn id="14" xr3:uid="{4C65679D-E509-4B8F-9B5A-0676CAFEF76E}" uniqueName="14" name="punkty rekrutacyjne" totalsRowFunction="custom" queryTableFieldId="14" dataDxfId="17" totalsRowDxfId="6">
      <calculatedColumnFormula>C2+IF(punkty_rekrutacyjne[[#This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calculatedColumnFormula>
      <totalsRowFormula>_xlfn.MODE.SNGL(punkty_rekrutacyjne[punkty rekrutacyjne])</totalsRowFormula>
    </tableColumn>
    <tableColumn id="15" xr3:uid="{7427D4E0-E7D9-4F6B-8C37-F009BB3BEF82}" uniqueName="15" name="srednia z przedmiotow" queryTableFieldId="15" dataDxfId="22" totalsRowDxfId="5">
      <calculatedColumnFormula>(punkty_rekrutacyjne[[#This Row],[JP]]+punkty_rekrutacyjne[[#This Row],[Mat]]+punkty_rekrutacyjne[[#This Row],[Biol]]+punkty_rekrutacyjne[[#This Row],[Geog]])/4</calculatedColumnFormula>
    </tableColumn>
    <tableColumn id="16" xr3:uid="{A5185E8E-2112-4C13-9AC5-AA33FC703E30}" uniqueName="16" name="dobry uczen" queryTableFieldId="16" dataDxfId="21" totalsRowDxfId="4">
      <calculatedColumnFormula>IF(punkty_rekrutacyjne[[#This Row],[Zachowanie]]&gt;4,IF(punkty_rekrutacyjne[[#This Row],[srednia z przedmiotow]]&gt;4,IF(punkty_rekrutacyjne[[#This Row],[Osiagniecia]]=0,1,0),0),0)</calculatedColumnFormula>
    </tableColumn>
    <tableColumn id="17" xr3:uid="{762ACBC7-95BB-4C9D-8D67-419E1F1A0568}" uniqueName="17" name="nazwiska wybranca" queryTableFieldId="17" dataDxfId="20" totalsRowDxfId="3">
      <calculatedColumnFormula>IF(punkty_rekrutacyjne[[#This Row],[dobry uczen]],punkty_rekrutacyjne[[#This Row],[Nazwisko]],"")</calculatedColumnFormula>
    </tableColumn>
    <tableColumn id="18" xr3:uid="{54F97C96-5827-45DF-AF01-2AC3E22C60B0}" uniqueName="18" name="imeona wybranca2" queryTableFieldId="18" dataDxfId="19" totalsRowDxfId="2">
      <calculatedColumnFormula>IF(punkty_rekrutacyjne[[#This Row],[dobry uczen]],punkty_rekrutacyjne[[#This Row],[Imie]],"")</calculatedColumnFormula>
    </tableColumn>
    <tableColumn id="25" xr3:uid="{494642F4-B70D-4A06-B538-3ACCE4582BF2}" uniqueName="25" name="ma sto" queryTableFieldId="23" dataDxfId="13">
      <calculatedColumnFormula>IF(punkty_rekrutacyjne[[#This Row],[GHP]]=100,1,0)</calculatedColumnFormula>
    </tableColumn>
    <tableColumn id="26" xr3:uid="{7AAE23F5-21B1-4F64-A35F-FA18A2CB3D1D}" uniqueName="26" name="ma sto2" queryTableFieldId="24" dataDxfId="16">
      <calculatedColumnFormula>IF(punkty_rekrutacyjne[[#This Row],[GHH]]=100,1,0)</calculatedColumnFormula>
    </tableColumn>
    <tableColumn id="27" xr3:uid="{9439A2D1-8511-4EE6-A9A9-3285790DC980}" uniqueName="27" name="ma sto3" queryTableFieldId="25" dataDxfId="15">
      <calculatedColumnFormula>IF(punkty_rekrutacyjne[[#This Row],[GMM]]=100,1,0)</calculatedColumnFormula>
    </tableColumn>
    <tableColumn id="28" xr3:uid="{3992A2CB-C2AC-4EB5-8AC6-AB41484DD6EA}" uniqueName="28" name="ma sto4" queryTableFieldId="26" dataDxfId="14">
      <calculatedColumnFormula>IF(punkty_rekrutacyjne[[#This Row],[GMP]]=100,1,0)</calculatedColumnFormula>
    </tableColumn>
    <tableColumn id="29" xr3:uid="{AC3D18F4-B217-4431-AF9B-14FD3E8AE431}" uniqueName="29" name="ma sto5" queryTableFieldId="27" dataDxfId="12">
      <calculatedColumnFormula>IF(punkty_rekrutacyjne[[#This Row],[GJP]]=100,1,0)</calculatedColumnFormula>
    </tableColumn>
    <tableColumn id="30" xr3:uid="{F7DE38CC-8406-4BC5-853C-987EDF19DB43}" uniqueName="30" name="czy jest super" queryTableFieldId="28" dataDxfId="11">
      <calculatedColumnFormula>IF(SUM(W2:AA2)&gt;2,1,0)</calculatedColumnFormula>
    </tableColumn>
    <tableColumn id="31" xr3:uid="{C8C2F065-9433-4EFF-BAAC-F704F9F05153}" uniqueName="31" name="pkt 1" queryTableFieldId="29" dataDxfId="10">
      <calculatedColumnFormula>C2+IF(punkty_rekrutacyjne[[#This Row],[Zachowanie]]=6,2,0)+SUM(punkty_rekrutacyjne[[#This Row],[p1]:[p4]])</calculatedColumnFormula>
    </tableColumn>
    <tableColumn id="32" xr3:uid="{64FBE58D-8E43-4002-9E02-7C2E69FFFEDB}" uniqueName="32" name="pkt 2" queryTableFieldId="30" dataDxfId="9">
      <calculatedColumnFormula>+(punkty_rekrutacyjne[[#This Row],[GHP]]+punkty_rekrutacyjne[[#This Row],[GHH]]+punkty_rekrutacyjne[[#This Row],[GMM]]+punkty_rekrutacyjne[[#This Row],[GMP]]+punkty_rekrutacyjne[[#This Row],[GJP]])/10</calculatedColumnFormula>
    </tableColumn>
    <tableColumn id="33" xr3:uid="{C5503975-684D-4C3A-90D7-749902E369FE}" uniqueName="33" name="dziwny" queryTableFieldId="31" dataDxfId="1">
      <calculatedColumnFormula>IF(punkty_rekrutacyjne[[#This Row],[pkt 1]]&gt;punkty_rekrutacyjne[[#This Row],[pkt 2]],1,0)</calculatedColumnFormula>
    </tableColumn>
    <tableColumn id="34" xr3:uid="{3B1FFA30-A585-4CD1-B650-C63D720FA0FA}" uniqueName="34" name="Kolumna1" queryTableFieldId="32" dataDxfId="0">
      <calculatedColumnFormula>COUNTIF(punkty_rekrutacyjne[[#This Row],[GHP]:[GJP]],100)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E6E3B-9A0D-40D9-91AA-BADFDC9FDC0F}">
  <dimension ref="A1:AK535"/>
  <sheetViews>
    <sheetView tabSelected="1" workbookViewId="0">
      <selection activeCell="AF3" sqref="AF3"/>
    </sheetView>
  </sheetViews>
  <sheetFormatPr defaultRowHeight="15" x14ac:dyDescent="0.25"/>
  <cols>
    <col min="1" max="1" width="14.85546875" bestFit="1" customWidth="1"/>
    <col min="2" max="2" width="12.140625" bestFit="1" customWidth="1"/>
    <col min="3" max="3" width="13.42578125" bestFit="1" customWidth="1"/>
    <col min="4" max="4" width="13.85546875" bestFit="1" customWidth="1"/>
    <col min="5" max="5" width="5.140625" bestFit="1" customWidth="1"/>
    <col min="6" max="6" width="6.85546875" bestFit="1" customWidth="1"/>
    <col min="7" max="7" width="6.7109375" bestFit="1" customWidth="1"/>
    <col min="8" max="8" width="8" bestFit="1" customWidth="1"/>
    <col min="9" max="9" width="7.140625" bestFit="1" customWidth="1"/>
    <col min="10" max="10" width="7.28515625" bestFit="1" customWidth="1"/>
    <col min="11" max="11" width="8.42578125" bestFit="1" customWidth="1"/>
    <col min="12" max="12" width="7.7109375" bestFit="1" customWidth="1"/>
    <col min="13" max="13" width="6.5703125" bestFit="1" customWidth="1"/>
    <col min="14" max="17" width="6.5703125" customWidth="1"/>
    <col min="18" max="18" width="14" customWidth="1"/>
    <col min="21" max="21" width="11.28515625" customWidth="1"/>
    <col min="22" max="22" width="10.5703125" customWidth="1"/>
    <col min="23" max="23" width="9.85546875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678</v>
      </c>
      <c r="O1" t="s">
        <v>679</v>
      </c>
      <c r="P1" t="s">
        <v>680</v>
      </c>
      <c r="Q1" t="s">
        <v>681</v>
      </c>
      <c r="R1" t="s">
        <v>672</v>
      </c>
      <c r="S1" t="s">
        <v>673</v>
      </c>
      <c r="T1" t="s">
        <v>674</v>
      </c>
      <c r="U1" t="s">
        <v>676</v>
      </c>
      <c r="V1" t="s">
        <v>675</v>
      </c>
      <c r="W1" t="s">
        <v>683</v>
      </c>
      <c r="X1" t="s">
        <v>684</v>
      </c>
      <c r="Y1" t="s">
        <v>685</v>
      </c>
      <c r="Z1" t="s">
        <v>686</v>
      </c>
      <c r="AA1" t="s">
        <v>687</v>
      </c>
      <c r="AB1" t="s">
        <v>688</v>
      </c>
      <c r="AC1" t="s">
        <v>696</v>
      </c>
      <c r="AD1" t="s">
        <v>697</v>
      </c>
      <c r="AE1" t="s">
        <v>698</v>
      </c>
      <c r="AF1" t="s">
        <v>677</v>
      </c>
    </row>
    <row r="2" spans="1:37" x14ac:dyDescent="0.25">
      <c r="A2" s="1" t="s">
        <v>50</v>
      </c>
      <c r="B2" s="1" t="s">
        <v>51</v>
      </c>
      <c r="C2">
        <v>7</v>
      </c>
      <c r="D2">
        <v>4</v>
      </c>
      <c r="E2">
        <v>6</v>
      </c>
      <c r="F2">
        <v>4</v>
      </c>
      <c r="G2">
        <v>6</v>
      </c>
      <c r="H2">
        <v>5</v>
      </c>
      <c r="I2">
        <v>95</v>
      </c>
      <c r="J2">
        <v>100</v>
      </c>
      <c r="K2">
        <v>100</v>
      </c>
      <c r="L2">
        <v>40</v>
      </c>
      <c r="M2">
        <v>100</v>
      </c>
      <c r="N2">
        <f>IF(punkty_rekrutacyjne[[#This Row],[JP]]=2,0,IF(punkty_rekrutacyjne[[#This Row],[JP]]=3,4,IF(punkty_rekrutacyjne[[#This Row],[JP]]=4,6,IF(punkty_rekrutacyjne[[#This Row],[JP]]=5,8,10))))</f>
        <v>10</v>
      </c>
      <c r="O2">
        <f>IF(punkty_rekrutacyjne[[#This Row],[Mat]]=2,0,IF(punkty_rekrutacyjne[[#This Row],[Mat]]=3,4,IF(punkty_rekrutacyjne[[#This Row],[Mat]]=4,6,IF(punkty_rekrutacyjne[[#This Row],[Mat]]=5,8,10))))</f>
        <v>6</v>
      </c>
      <c r="P2">
        <f>IF(punkty_rekrutacyjne[[#This Row],[Biol]]=2,0,IF(punkty_rekrutacyjne[[#This Row],[Biol]]=3,4,IF(punkty_rekrutacyjne[[#This Row],[Biol]]=4,6,IF(punkty_rekrutacyjne[[#This Row],[Biol]]=5,8,10))))</f>
        <v>10</v>
      </c>
      <c r="Q2">
        <f>IF(punkty_rekrutacyjne[[#This Row],[Geog]]=2,0,IF(punkty_rekrutacyjne[[#This Row],[Geog]]=3,4,IF(punkty_rekrutacyjne[[#This Row],[Geog]]=4,6,IF(punkty_rekrutacyjne[[#This Row],[Geog]]=5,8,10))))</f>
        <v>8</v>
      </c>
      <c r="R2">
        <f>C2+IF(punkty_rekrutacyjne[[#This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84.5</v>
      </c>
      <c r="S2">
        <f>(punkty_rekrutacyjne[[#This Row],[JP]]+punkty_rekrutacyjne[[#This Row],[Mat]]+punkty_rekrutacyjne[[#This Row],[Biol]]+punkty_rekrutacyjne[[#This Row],[Geog]])/4</f>
        <v>5.25</v>
      </c>
      <c r="T2">
        <f>IF(punkty_rekrutacyjne[[#This Row],[Zachowanie]]&gt;4,IF(punkty_rekrutacyjne[[#This Row],[srednia z przedmiotow]]&gt;4,IF(punkty_rekrutacyjne[[#This Row],[Osiagniecia]]=0,1,0),0),0)</f>
        <v>0</v>
      </c>
      <c r="U2" s="2" t="str">
        <f>IF(punkty_rekrutacyjne[[#This Row],[dobry uczen]],punkty_rekrutacyjne[[#This Row],[Nazwisko]],"")</f>
        <v/>
      </c>
      <c r="V2" s="2" t="str">
        <f>IF(punkty_rekrutacyjne[[#This Row],[dobry uczen]],punkty_rekrutacyjne[[#This Row],[Imie]],"")</f>
        <v/>
      </c>
      <c r="W2" s="1">
        <f>IF(punkty_rekrutacyjne[[#This Row],[GHP]]=100,1,0)</f>
        <v>0</v>
      </c>
      <c r="X2" s="1">
        <f>IF(punkty_rekrutacyjne[[#This Row],[GHH]]=100,1,0)</f>
        <v>1</v>
      </c>
      <c r="Y2" s="1">
        <f>IF(punkty_rekrutacyjne[[#This Row],[GMM]]=100,1,0)</f>
        <v>1</v>
      </c>
      <c r="Z2" s="1">
        <f>IF(punkty_rekrutacyjne[[#This Row],[GMP]]=100,1,0)</f>
        <v>0</v>
      </c>
      <c r="AA2" s="1">
        <f>IF(punkty_rekrutacyjne[[#This Row],[GJP]]=100,1,0)</f>
        <v>1</v>
      </c>
      <c r="AB2" s="1">
        <f>IF(SUM(W2:AA2)&gt;2,1,0)</f>
        <v>1</v>
      </c>
      <c r="AC2" s="1">
        <f>C2+IF(punkty_rekrutacyjne[[#This Row],[Zachowanie]]=6,2,0)+SUM(punkty_rekrutacyjne[[#This Row],[p1]:[p4]])</f>
        <v>41</v>
      </c>
      <c r="AD2" s="1">
        <f>+(punkty_rekrutacyjne[[#This Row],[GHP]]+punkty_rekrutacyjne[[#This Row],[GHH]]+punkty_rekrutacyjne[[#This Row],[GMM]]+punkty_rekrutacyjne[[#This Row],[GMP]]+punkty_rekrutacyjne[[#This Row],[GJP]])/10</f>
        <v>43.5</v>
      </c>
      <c r="AE2" s="1">
        <f>IF(punkty_rekrutacyjne[[#This Row],[pkt 1]]&gt;punkty_rekrutacyjne[[#This Row],[pkt 2]],1,0)</f>
        <v>0</v>
      </c>
      <c r="AF2" s="1">
        <f>COUNTIF(punkty_rekrutacyjne[[#This Row],[GHP]:[GJP]],100)</f>
        <v>3</v>
      </c>
      <c r="AG2">
        <v>2</v>
      </c>
      <c r="AH2">
        <v>3</v>
      </c>
      <c r="AI2">
        <v>4</v>
      </c>
      <c r="AJ2">
        <v>5</v>
      </c>
      <c r="AK2">
        <v>6</v>
      </c>
    </row>
    <row r="3" spans="1:37" x14ac:dyDescent="0.25">
      <c r="A3" s="1" t="s">
        <v>19</v>
      </c>
      <c r="B3" s="1" t="s">
        <v>20</v>
      </c>
      <c r="C3">
        <v>8</v>
      </c>
      <c r="D3">
        <v>6</v>
      </c>
      <c r="E3">
        <v>4</v>
      </c>
      <c r="F3">
        <v>4</v>
      </c>
      <c r="G3">
        <v>3</v>
      </c>
      <c r="H3">
        <v>5</v>
      </c>
      <c r="I3">
        <v>17</v>
      </c>
      <c r="J3">
        <v>100</v>
      </c>
      <c r="K3">
        <v>100</v>
      </c>
      <c r="L3">
        <v>100</v>
      </c>
      <c r="M3">
        <v>31</v>
      </c>
      <c r="N3">
        <f>IF(punkty_rekrutacyjne[[#This Row],[JP]]=2,0,IF(punkty_rekrutacyjne[[#This Row],[JP]]=3,4,IF(punkty_rekrutacyjne[[#This Row],[JP]]=4,6,IF(punkty_rekrutacyjne[[#This Row],[JP]]=5,8,10))))</f>
        <v>6</v>
      </c>
      <c r="O3">
        <f>IF(punkty_rekrutacyjne[[#This Row],[Mat]]=2,0,IF(punkty_rekrutacyjne[[#This Row],[Mat]]=3,4,IF(punkty_rekrutacyjne[[#This Row],[Mat]]=4,6,IF(punkty_rekrutacyjne[[#This Row],[Mat]]=5,8,10))))</f>
        <v>6</v>
      </c>
      <c r="P3">
        <f>IF(punkty_rekrutacyjne[[#This Row],[Biol]]=2,0,IF(punkty_rekrutacyjne[[#This Row],[Biol]]=3,4,IF(punkty_rekrutacyjne[[#This Row],[Biol]]=4,6,IF(punkty_rekrutacyjne[[#This Row],[Biol]]=5,8,10))))</f>
        <v>4</v>
      </c>
      <c r="Q3">
        <f>IF(punkty_rekrutacyjne[[#This Row],[Geog]]=2,0,IF(punkty_rekrutacyjne[[#This Row],[Geog]]=3,4,IF(punkty_rekrutacyjne[[#This Row],[Geog]]=4,6,IF(punkty_rekrutacyjne[[#This Row],[Geog]]=5,8,10))))</f>
        <v>8</v>
      </c>
      <c r="R3">
        <f>C3+IF(punkty_rekrutacyjne[[#This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68.8</v>
      </c>
      <c r="S3">
        <f>(punkty_rekrutacyjne[[#This Row],[JP]]+punkty_rekrutacyjne[[#This Row],[Mat]]+punkty_rekrutacyjne[[#This Row],[Biol]]+punkty_rekrutacyjne[[#This Row],[Geog]])/4</f>
        <v>4</v>
      </c>
      <c r="T3">
        <f>IF(punkty_rekrutacyjne[[#This Row],[Zachowanie]]&gt;4,IF(punkty_rekrutacyjne[[#This Row],[srednia z przedmiotow]]&gt;4,IF(punkty_rekrutacyjne[[#This Row],[Osiagniecia]]=0,1,0),0),0)</f>
        <v>0</v>
      </c>
      <c r="U3" s="2" t="str">
        <f>IF(punkty_rekrutacyjne[[#This Row],[dobry uczen]],punkty_rekrutacyjne[[#This Row],[Nazwisko]],"")</f>
        <v/>
      </c>
      <c r="V3" s="2" t="str">
        <f>IF(punkty_rekrutacyjne[[#This Row],[dobry uczen]],punkty_rekrutacyjne[[#This Row],[Imie]],"")</f>
        <v/>
      </c>
      <c r="W3" s="1">
        <f>IF(punkty_rekrutacyjne[[#This Row],[GHP]]=100,1,0)</f>
        <v>0</v>
      </c>
      <c r="X3" s="1">
        <f>IF(punkty_rekrutacyjne[[#This Row],[GHH]]=100,1,0)</f>
        <v>1</v>
      </c>
      <c r="Y3" s="1">
        <f>IF(punkty_rekrutacyjne[[#This Row],[GMM]]=100,1,0)</f>
        <v>1</v>
      </c>
      <c r="Z3" s="1">
        <f>IF(punkty_rekrutacyjne[[#This Row],[GMP]]=100,1,0)</f>
        <v>1</v>
      </c>
      <c r="AA3" s="1">
        <f>IF(punkty_rekrutacyjne[[#This Row],[GJP]]=100,1,0)</f>
        <v>0</v>
      </c>
      <c r="AB3" s="1">
        <f>IF(SUM(W3:AA3)&gt;2,1,0)</f>
        <v>1</v>
      </c>
      <c r="AC3" s="1">
        <f>C3+IF(punkty_rekrutacyjne[[#This Row],[Zachowanie]]=6,2,0)+SUM(punkty_rekrutacyjne[[#This Row],[p1]:[p4]])</f>
        <v>34</v>
      </c>
      <c r="AD3" s="1">
        <f>+(punkty_rekrutacyjne[[#This Row],[GHP]]+punkty_rekrutacyjne[[#This Row],[GHH]]+punkty_rekrutacyjne[[#This Row],[GMM]]+punkty_rekrutacyjne[[#This Row],[GMP]]+punkty_rekrutacyjne[[#This Row],[GJP]])/10</f>
        <v>34.799999999999997</v>
      </c>
      <c r="AE3" s="1">
        <f>IF(punkty_rekrutacyjne[[#This Row],[pkt 1]]&gt;punkty_rekrutacyjne[[#This Row],[pkt 2]],1,0)</f>
        <v>0</v>
      </c>
      <c r="AF3" s="1">
        <f>COUNTIF(punkty_rekrutacyjne[[#This Row],[GHP]:[GJP]],100)</f>
        <v>3</v>
      </c>
    </row>
    <row r="4" spans="1:37" x14ac:dyDescent="0.25">
      <c r="A4" s="1" t="s">
        <v>143</v>
      </c>
      <c r="B4" s="1" t="s">
        <v>70</v>
      </c>
      <c r="C4">
        <v>1</v>
      </c>
      <c r="D4">
        <v>4</v>
      </c>
      <c r="E4">
        <v>6</v>
      </c>
      <c r="F4">
        <v>4</v>
      </c>
      <c r="G4">
        <v>3</v>
      </c>
      <c r="H4">
        <v>6</v>
      </c>
      <c r="I4">
        <v>100</v>
      </c>
      <c r="J4">
        <v>100</v>
      </c>
      <c r="K4">
        <v>100</v>
      </c>
      <c r="L4">
        <v>36</v>
      </c>
      <c r="M4">
        <v>10</v>
      </c>
      <c r="N4">
        <f>IF(punkty_rekrutacyjne[[#This Row],[JP]]=2,0,IF(punkty_rekrutacyjne[[#This Row],[JP]]=3,4,IF(punkty_rekrutacyjne[[#This Row],[JP]]=4,6,IF(punkty_rekrutacyjne[[#This Row],[JP]]=5,8,10))))</f>
        <v>10</v>
      </c>
      <c r="O4">
        <f>IF(punkty_rekrutacyjne[[#This Row],[Mat]]=2,0,IF(punkty_rekrutacyjne[[#This Row],[Mat]]=3,4,IF(punkty_rekrutacyjne[[#This Row],[Mat]]=4,6,IF(punkty_rekrutacyjne[[#This Row],[Mat]]=5,8,10))))</f>
        <v>6</v>
      </c>
      <c r="P4">
        <f>IF(punkty_rekrutacyjne[[#This Row],[Biol]]=2,0,IF(punkty_rekrutacyjne[[#This Row],[Biol]]=3,4,IF(punkty_rekrutacyjne[[#This Row],[Biol]]=4,6,IF(punkty_rekrutacyjne[[#This Row],[Biol]]=5,8,10))))</f>
        <v>4</v>
      </c>
      <c r="Q4">
        <f>IF(punkty_rekrutacyjne[[#This Row],[Geog]]=2,0,IF(punkty_rekrutacyjne[[#This Row],[Geog]]=3,4,IF(punkty_rekrutacyjne[[#This Row],[Geog]]=4,6,IF(punkty_rekrutacyjne[[#This Row],[Geog]]=5,8,10))))</f>
        <v>10</v>
      </c>
      <c r="R4">
        <f>C4+IF(punkty_rekrutacyjne[[#This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65.599999999999994</v>
      </c>
      <c r="S4">
        <f>(punkty_rekrutacyjne[[#This Row],[JP]]+punkty_rekrutacyjne[[#This Row],[Mat]]+punkty_rekrutacyjne[[#This Row],[Biol]]+punkty_rekrutacyjne[[#This Row],[Geog]])/4</f>
        <v>4.75</v>
      </c>
      <c r="T4">
        <f>IF(punkty_rekrutacyjne[[#This Row],[Zachowanie]]&gt;4,IF(punkty_rekrutacyjne[[#This Row],[srednia z przedmiotow]]&gt;4,IF(punkty_rekrutacyjne[[#This Row],[Osiagniecia]]=0,1,0),0),0)</f>
        <v>0</v>
      </c>
      <c r="U4" s="2" t="str">
        <f>IF(punkty_rekrutacyjne[[#This Row],[dobry uczen]],punkty_rekrutacyjne[[#This Row],[Nazwisko]],"")</f>
        <v/>
      </c>
      <c r="V4" s="2" t="str">
        <f>IF(punkty_rekrutacyjne[[#This Row],[dobry uczen]],punkty_rekrutacyjne[[#This Row],[Imie]],"")</f>
        <v/>
      </c>
      <c r="W4" s="1">
        <f>IF(punkty_rekrutacyjne[[#This Row],[GHP]]=100,1,0)</f>
        <v>1</v>
      </c>
      <c r="X4" s="1">
        <f>IF(punkty_rekrutacyjne[[#This Row],[GHH]]=100,1,0)</f>
        <v>1</v>
      </c>
      <c r="Y4" s="1">
        <f>IF(punkty_rekrutacyjne[[#This Row],[GMM]]=100,1,0)</f>
        <v>1</v>
      </c>
      <c r="Z4" s="1">
        <f>IF(punkty_rekrutacyjne[[#This Row],[GMP]]=100,1,0)</f>
        <v>0</v>
      </c>
      <c r="AA4" s="1">
        <f>IF(punkty_rekrutacyjne[[#This Row],[GJP]]=100,1,0)</f>
        <v>0</v>
      </c>
      <c r="AB4" s="1">
        <f>IF(SUM(W4:AA4)&gt;2,1,0)</f>
        <v>1</v>
      </c>
      <c r="AC4" s="1">
        <f>C4+IF(punkty_rekrutacyjne[[#This Row],[Zachowanie]]=6,2,0)+SUM(punkty_rekrutacyjne[[#This Row],[p1]:[p4]])</f>
        <v>31</v>
      </c>
      <c r="AD4" s="1">
        <f>+(punkty_rekrutacyjne[[#This Row],[GHP]]+punkty_rekrutacyjne[[#This Row],[GHH]]+punkty_rekrutacyjne[[#This Row],[GMM]]+punkty_rekrutacyjne[[#This Row],[GMP]]+punkty_rekrutacyjne[[#This Row],[GJP]])/10</f>
        <v>34.6</v>
      </c>
      <c r="AE4" s="1">
        <f>IF(punkty_rekrutacyjne[[#This Row],[pkt 1]]&gt;punkty_rekrutacyjne[[#This Row],[pkt 2]],1,0)</f>
        <v>0</v>
      </c>
      <c r="AF4" s="1">
        <f>COUNTIF(punkty_rekrutacyjne[[#This Row],[GHP]:[GJP]],100)</f>
        <v>3</v>
      </c>
    </row>
    <row r="5" spans="1:37" x14ac:dyDescent="0.25">
      <c r="A5" s="1" t="s">
        <v>151</v>
      </c>
      <c r="B5" s="1" t="s">
        <v>70</v>
      </c>
      <c r="C5">
        <v>1</v>
      </c>
      <c r="D5">
        <v>3</v>
      </c>
      <c r="E5">
        <v>6</v>
      </c>
      <c r="F5">
        <v>4</v>
      </c>
      <c r="G5">
        <v>6</v>
      </c>
      <c r="H5">
        <v>2</v>
      </c>
      <c r="I5">
        <v>30</v>
      </c>
      <c r="J5">
        <v>35</v>
      </c>
      <c r="K5">
        <v>100</v>
      </c>
      <c r="L5">
        <v>100</v>
      </c>
      <c r="M5">
        <v>100</v>
      </c>
      <c r="N5">
        <f>IF(punkty_rekrutacyjne[[#This Row],[JP]]=2,0,IF(punkty_rekrutacyjne[[#This Row],[JP]]=3,4,IF(punkty_rekrutacyjne[[#This Row],[JP]]=4,6,IF(punkty_rekrutacyjne[[#This Row],[JP]]=5,8,10))))</f>
        <v>10</v>
      </c>
      <c r="O5">
        <f>IF(punkty_rekrutacyjne[[#This Row],[Mat]]=2,0,IF(punkty_rekrutacyjne[[#This Row],[Mat]]=3,4,IF(punkty_rekrutacyjne[[#This Row],[Mat]]=4,6,IF(punkty_rekrutacyjne[[#This Row],[Mat]]=5,8,10))))</f>
        <v>6</v>
      </c>
      <c r="P5">
        <f>IF(punkty_rekrutacyjne[[#This Row],[Biol]]=2,0,IF(punkty_rekrutacyjne[[#This Row],[Biol]]=3,4,IF(punkty_rekrutacyjne[[#This Row],[Biol]]=4,6,IF(punkty_rekrutacyjne[[#This Row],[Biol]]=5,8,10))))</f>
        <v>10</v>
      </c>
      <c r="Q5">
        <f>IF(punkty_rekrutacyjne[[#This Row],[Geog]]=2,0,IF(punkty_rekrutacyjne[[#This Row],[Geog]]=3,4,IF(punkty_rekrutacyjne[[#This Row],[Geog]]=4,6,IF(punkty_rekrutacyjne[[#This Row],[Geog]]=5,8,10))))</f>
        <v>0</v>
      </c>
      <c r="R5">
        <f>C5+IF(punkty_rekrutacyjne[[#This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63.5</v>
      </c>
      <c r="S5">
        <f>(punkty_rekrutacyjne[[#This Row],[JP]]+punkty_rekrutacyjne[[#This Row],[Mat]]+punkty_rekrutacyjne[[#This Row],[Biol]]+punkty_rekrutacyjne[[#This Row],[Geog]])/4</f>
        <v>4.5</v>
      </c>
      <c r="T5">
        <f>IF(punkty_rekrutacyjne[[#This Row],[Zachowanie]]&gt;4,IF(punkty_rekrutacyjne[[#This Row],[srednia z przedmiotow]]&gt;4,IF(punkty_rekrutacyjne[[#This Row],[Osiagniecia]]=0,1,0),0),0)</f>
        <v>0</v>
      </c>
      <c r="U5" s="2" t="str">
        <f>IF(punkty_rekrutacyjne[[#This Row],[dobry uczen]],punkty_rekrutacyjne[[#This Row],[Nazwisko]],"")</f>
        <v/>
      </c>
      <c r="V5" s="2" t="str">
        <f>IF(punkty_rekrutacyjne[[#This Row],[dobry uczen]],punkty_rekrutacyjne[[#This Row],[Imie]],"")</f>
        <v/>
      </c>
      <c r="W5" s="1">
        <f>IF(punkty_rekrutacyjne[[#This Row],[GHP]]=100,1,0)</f>
        <v>0</v>
      </c>
      <c r="X5" s="1">
        <f>IF(punkty_rekrutacyjne[[#This Row],[GHH]]=100,1,0)</f>
        <v>0</v>
      </c>
      <c r="Y5" s="1">
        <f>IF(punkty_rekrutacyjne[[#This Row],[GMM]]=100,1,0)</f>
        <v>1</v>
      </c>
      <c r="Z5" s="1">
        <f>IF(punkty_rekrutacyjne[[#This Row],[GMP]]=100,1,0)</f>
        <v>1</v>
      </c>
      <c r="AA5" s="1">
        <f>IF(punkty_rekrutacyjne[[#This Row],[GJP]]=100,1,0)</f>
        <v>1</v>
      </c>
      <c r="AB5" s="1">
        <f>IF(SUM(W5:AA5)&gt;2,1,0)</f>
        <v>1</v>
      </c>
      <c r="AC5" s="1">
        <f>C5+IF(punkty_rekrutacyjne[[#This Row],[Zachowanie]]=6,2,0)+SUM(punkty_rekrutacyjne[[#This Row],[p1]:[p4]])</f>
        <v>27</v>
      </c>
      <c r="AD5" s="1">
        <f>+(punkty_rekrutacyjne[[#This Row],[GHP]]+punkty_rekrutacyjne[[#This Row],[GHH]]+punkty_rekrutacyjne[[#This Row],[GMM]]+punkty_rekrutacyjne[[#This Row],[GMP]]+punkty_rekrutacyjne[[#This Row],[GJP]])/10</f>
        <v>36.5</v>
      </c>
      <c r="AE5" s="1">
        <f>IF(punkty_rekrutacyjne[[#This Row],[pkt 1]]&gt;punkty_rekrutacyjne[[#This Row],[pkt 2]],1,0)</f>
        <v>0</v>
      </c>
      <c r="AF5" s="1">
        <f>COUNTIF(punkty_rekrutacyjne[[#This Row],[GHP]:[GJP]],100)</f>
        <v>3</v>
      </c>
    </row>
    <row r="6" spans="1:37" x14ac:dyDescent="0.25">
      <c r="A6" s="1" t="s">
        <v>514</v>
      </c>
      <c r="B6" s="1" t="s">
        <v>38</v>
      </c>
      <c r="C6">
        <v>0</v>
      </c>
      <c r="D6">
        <v>5</v>
      </c>
      <c r="E6">
        <v>5</v>
      </c>
      <c r="F6">
        <v>4</v>
      </c>
      <c r="G6">
        <v>5</v>
      </c>
      <c r="H6">
        <v>5</v>
      </c>
      <c r="I6">
        <v>100</v>
      </c>
      <c r="J6">
        <v>100</v>
      </c>
      <c r="K6">
        <v>68</v>
      </c>
      <c r="L6">
        <v>69</v>
      </c>
      <c r="M6">
        <v>46</v>
      </c>
      <c r="N6">
        <f>IF(punkty_rekrutacyjne[[#This Row],[JP]]=2,0,IF(punkty_rekrutacyjne[[#This Row],[JP]]=3,4,IF(punkty_rekrutacyjne[[#This Row],[JP]]=4,6,IF(punkty_rekrutacyjne[[#This Row],[JP]]=5,8,10))))</f>
        <v>8</v>
      </c>
      <c r="O6">
        <f>IF(punkty_rekrutacyjne[[#This Row],[Mat]]=2,0,IF(punkty_rekrutacyjne[[#This Row],[Mat]]=3,4,IF(punkty_rekrutacyjne[[#This Row],[Mat]]=4,6,IF(punkty_rekrutacyjne[[#This Row],[Mat]]=5,8,10))))</f>
        <v>6</v>
      </c>
      <c r="P6">
        <f>IF(punkty_rekrutacyjne[[#This Row],[Biol]]=2,0,IF(punkty_rekrutacyjne[[#This Row],[Biol]]=3,4,IF(punkty_rekrutacyjne[[#This Row],[Biol]]=4,6,IF(punkty_rekrutacyjne[[#This Row],[Biol]]=5,8,10))))</f>
        <v>8</v>
      </c>
      <c r="Q6">
        <f>IF(punkty_rekrutacyjne[[#This Row],[Geog]]=2,0,IF(punkty_rekrutacyjne[[#This Row],[Geog]]=3,4,IF(punkty_rekrutacyjne[[#This Row],[Geog]]=4,6,IF(punkty_rekrutacyjne[[#This Row],[Geog]]=5,8,10))))</f>
        <v>8</v>
      </c>
      <c r="R6">
        <f>C6+IF(punkty_rekrutacyjne[[#This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68.3</v>
      </c>
      <c r="S6">
        <f>(punkty_rekrutacyjne[[#This Row],[JP]]+punkty_rekrutacyjne[[#This Row],[Mat]]+punkty_rekrutacyjne[[#This Row],[Biol]]+punkty_rekrutacyjne[[#This Row],[Geog]])/4</f>
        <v>4.75</v>
      </c>
      <c r="T6">
        <f>IF(punkty_rekrutacyjne[[#This Row],[Zachowanie]]&gt;4,IF(punkty_rekrutacyjne[[#This Row],[srednia z przedmiotow]]&gt;4,IF(punkty_rekrutacyjne[[#This Row],[Osiagniecia]]=0,1,0),0),0)</f>
        <v>1</v>
      </c>
      <c r="U6" s="2" t="str">
        <f>IF(punkty_rekrutacyjne[[#This Row],[dobry uczen]],punkty_rekrutacyjne[[#This Row],[Nazwisko]],"")</f>
        <v>Romanowska</v>
      </c>
      <c r="V6" s="2" t="str">
        <f>IF(punkty_rekrutacyjne[[#This Row],[dobry uczen]],punkty_rekrutacyjne[[#This Row],[Imie]],"")</f>
        <v>Julia</v>
      </c>
      <c r="W6" s="1">
        <f>IF(punkty_rekrutacyjne[[#This Row],[GHP]]=100,1,0)</f>
        <v>1</v>
      </c>
      <c r="X6" s="1">
        <f>IF(punkty_rekrutacyjne[[#This Row],[GHH]]=100,1,0)</f>
        <v>1</v>
      </c>
      <c r="Y6" s="1">
        <f>IF(punkty_rekrutacyjne[[#This Row],[GMM]]=100,1,0)</f>
        <v>0</v>
      </c>
      <c r="Z6" s="1">
        <f>IF(punkty_rekrutacyjne[[#This Row],[GMP]]=100,1,0)</f>
        <v>0</v>
      </c>
      <c r="AA6" s="1">
        <f>IF(punkty_rekrutacyjne[[#This Row],[GJP]]=100,1,0)</f>
        <v>0</v>
      </c>
      <c r="AB6" s="1">
        <f>IF(SUM(W6:AA6)&gt;2,1,0)</f>
        <v>0</v>
      </c>
      <c r="AC6" s="1">
        <f>C6+IF(punkty_rekrutacyjne[[#This Row],[Zachowanie]]=6,2,0)+SUM(punkty_rekrutacyjne[[#This Row],[p1]:[p4]])</f>
        <v>30</v>
      </c>
      <c r="AD6" s="1">
        <f>+(punkty_rekrutacyjne[[#This Row],[GHP]]+punkty_rekrutacyjne[[#This Row],[GHH]]+punkty_rekrutacyjne[[#This Row],[GMM]]+punkty_rekrutacyjne[[#This Row],[GMP]]+punkty_rekrutacyjne[[#This Row],[GJP]])/10</f>
        <v>38.299999999999997</v>
      </c>
      <c r="AE6" s="1">
        <f>IF(punkty_rekrutacyjne[[#This Row],[pkt 1]]&gt;punkty_rekrutacyjne[[#This Row],[pkt 2]],1,0)</f>
        <v>0</v>
      </c>
      <c r="AF6" s="1">
        <f>COUNTIF(punkty_rekrutacyjne[[#This Row],[GHP]:[GJP]],100)</f>
        <v>2</v>
      </c>
    </row>
    <row r="7" spans="1:37" x14ac:dyDescent="0.25">
      <c r="A7" s="1" t="s">
        <v>505</v>
      </c>
      <c r="B7" s="1" t="s">
        <v>506</v>
      </c>
      <c r="C7">
        <v>2</v>
      </c>
      <c r="D7">
        <v>3</v>
      </c>
      <c r="E7">
        <v>2</v>
      </c>
      <c r="F7">
        <v>2</v>
      </c>
      <c r="G7">
        <v>5</v>
      </c>
      <c r="H7">
        <v>6</v>
      </c>
      <c r="I7">
        <v>100</v>
      </c>
      <c r="J7">
        <v>48</v>
      </c>
      <c r="K7">
        <v>88</v>
      </c>
      <c r="L7">
        <v>48</v>
      </c>
      <c r="M7">
        <v>8</v>
      </c>
      <c r="N7">
        <f>IF(punkty_rekrutacyjne[[#This Row],[JP]]=2,0,IF(punkty_rekrutacyjne[[#This Row],[JP]]=3,4,IF(punkty_rekrutacyjne[[#This Row],[JP]]=4,6,IF(punkty_rekrutacyjne[[#This Row],[JP]]=5,8,10))))</f>
        <v>0</v>
      </c>
      <c r="O7">
        <f>IF(punkty_rekrutacyjne[[#This Row],[Mat]]=2,0,IF(punkty_rekrutacyjne[[#This Row],[Mat]]=3,4,IF(punkty_rekrutacyjne[[#This Row],[Mat]]=4,6,IF(punkty_rekrutacyjne[[#This Row],[Mat]]=5,8,10))))</f>
        <v>0</v>
      </c>
      <c r="P7">
        <f>IF(punkty_rekrutacyjne[[#This Row],[Biol]]=2,0,IF(punkty_rekrutacyjne[[#This Row],[Biol]]=3,4,IF(punkty_rekrutacyjne[[#This Row],[Biol]]=4,6,IF(punkty_rekrutacyjne[[#This Row],[Biol]]=5,8,10))))</f>
        <v>8</v>
      </c>
      <c r="Q7">
        <f>IF(punkty_rekrutacyjne[[#This Row],[Geog]]=2,0,IF(punkty_rekrutacyjne[[#This Row],[Geog]]=3,4,IF(punkty_rekrutacyjne[[#This Row],[Geog]]=4,6,IF(punkty_rekrutacyjne[[#This Row],[Geog]]=5,8,10))))</f>
        <v>10</v>
      </c>
      <c r="R7">
        <f>C7+IF(punkty_rekrutacyjne[[#This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49.2</v>
      </c>
      <c r="S7">
        <f>(punkty_rekrutacyjne[[#This Row],[JP]]+punkty_rekrutacyjne[[#This Row],[Mat]]+punkty_rekrutacyjne[[#This Row],[Biol]]+punkty_rekrutacyjne[[#This Row],[Geog]])/4</f>
        <v>3.75</v>
      </c>
      <c r="T7">
        <f>IF(punkty_rekrutacyjne[[#This Row],[Zachowanie]]&gt;4,IF(punkty_rekrutacyjne[[#This Row],[srednia z przedmiotow]]&gt;4,IF(punkty_rekrutacyjne[[#This Row],[Osiagniecia]]=0,1,0),0),0)</f>
        <v>0</v>
      </c>
      <c r="U7" s="2" t="str">
        <f>IF(punkty_rekrutacyjne[[#This Row],[dobry uczen]],punkty_rekrutacyjne[[#This Row],[Nazwisko]],"")</f>
        <v/>
      </c>
      <c r="V7" s="2" t="str">
        <f>IF(punkty_rekrutacyjne[[#This Row],[dobry uczen]],punkty_rekrutacyjne[[#This Row],[Imie]],"")</f>
        <v/>
      </c>
      <c r="W7" s="1">
        <f>IF(punkty_rekrutacyjne[[#This Row],[GHP]]=100,1,0)</f>
        <v>1</v>
      </c>
      <c r="X7" s="1">
        <f>IF(punkty_rekrutacyjne[[#This Row],[GHH]]=100,1,0)</f>
        <v>0</v>
      </c>
      <c r="Y7" s="1">
        <f>IF(punkty_rekrutacyjne[[#This Row],[GMM]]=100,1,0)</f>
        <v>0</v>
      </c>
      <c r="Z7" s="1">
        <f>IF(punkty_rekrutacyjne[[#This Row],[GMP]]=100,1,0)</f>
        <v>0</v>
      </c>
      <c r="AA7" s="1">
        <f>IF(punkty_rekrutacyjne[[#This Row],[GJP]]=100,1,0)</f>
        <v>0</v>
      </c>
      <c r="AB7" s="1">
        <f>IF(SUM(W7:AA7)&gt;2,1,0)</f>
        <v>0</v>
      </c>
      <c r="AC7" s="1">
        <f>C7+IF(punkty_rekrutacyjne[[#This Row],[Zachowanie]]=6,2,0)+SUM(punkty_rekrutacyjne[[#This Row],[p1]:[p4]])</f>
        <v>20</v>
      </c>
      <c r="AD7" s="1">
        <f>+(punkty_rekrutacyjne[[#This Row],[GHP]]+punkty_rekrutacyjne[[#This Row],[GHH]]+punkty_rekrutacyjne[[#This Row],[GMM]]+punkty_rekrutacyjne[[#This Row],[GMP]]+punkty_rekrutacyjne[[#This Row],[GJP]])/10</f>
        <v>29.2</v>
      </c>
      <c r="AE7" s="1">
        <f>IF(punkty_rekrutacyjne[[#This Row],[pkt 1]]&gt;punkty_rekrutacyjne[[#This Row],[pkt 2]],1,0)</f>
        <v>0</v>
      </c>
      <c r="AF7" s="1">
        <f>COUNTIF(punkty_rekrutacyjne[[#This Row],[GHP]:[GJP]],100)</f>
        <v>1</v>
      </c>
    </row>
    <row r="8" spans="1:37" x14ac:dyDescent="0.25">
      <c r="A8" s="1" t="s">
        <v>256</v>
      </c>
      <c r="B8" s="1" t="s">
        <v>78</v>
      </c>
      <c r="C8">
        <v>4</v>
      </c>
      <c r="D8">
        <v>3</v>
      </c>
      <c r="E8">
        <v>3</v>
      </c>
      <c r="F8">
        <v>2</v>
      </c>
      <c r="G8">
        <v>6</v>
      </c>
      <c r="H8">
        <v>2</v>
      </c>
      <c r="I8">
        <v>60</v>
      </c>
      <c r="J8">
        <v>64</v>
      </c>
      <c r="K8">
        <v>100</v>
      </c>
      <c r="L8">
        <v>38</v>
      </c>
      <c r="M8">
        <v>70</v>
      </c>
      <c r="N8">
        <f>IF(punkty_rekrutacyjne[[#This Row],[JP]]=2,0,IF(punkty_rekrutacyjne[[#This Row],[JP]]=3,4,IF(punkty_rekrutacyjne[[#This Row],[JP]]=4,6,IF(punkty_rekrutacyjne[[#This Row],[JP]]=5,8,10))))</f>
        <v>4</v>
      </c>
      <c r="O8">
        <f>IF(punkty_rekrutacyjne[[#This Row],[Mat]]=2,0,IF(punkty_rekrutacyjne[[#This Row],[Mat]]=3,4,IF(punkty_rekrutacyjne[[#This Row],[Mat]]=4,6,IF(punkty_rekrutacyjne[[#This Row],[Mat]]=5,8,10))))</f>
        <v>0</v>
      </c>
      <c r="P8">
        <f>IF(punkty_rekrutacyjne[[#This Row],[Biol]]=2,0,IF(punkty_rekrutacyjne[[#This Row],[Biol]]=3,4,IF(punkty_rekrutacyjne[[#This Row],[Biol]]=4,6,IF(punkty_rekrutacyjne[[#This Row],[Biol]]=5,8,10))))</f>
        <v>10</v>
      </c>
      <c r="Q8">
        <f>IF(punkty_rekrutacyjne[[#This Row],[Geog]]=2,0,IF(punkty_rekrutacyjne[[#This Row],[Geog]]=3,4,IF(punkty_rekrutacyjne[[#This Row],[Geog]]=4,6,IF(punkty_rekrutacyjne[[#This Row],[Geog]]=5,8,10))))</f>
        <v>0</v>
      </c>
      <c r="R8">
        <f>C8+IF(punkty_rekrutacyjne[[#This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51.2</v>
      </c>
      <c r="S8">
        <f>(punkty_rekrutacyjne[[#This Row],[JP]]+punkty_rekrutacyjne[[#This Row],[Mat]]+punkty_rekrutacyjne[[#This Row],[Biol]]+punkty_rekrutacyjne[[#This Row],[Geog]])/4</f>
        <v>3.25</v>
      </c>
      <c r="T8">
        <f>IF(punkty_rekrutacyjne[[#This Row],[Zachowanie]]&gt;4,IF(punkty_rekrutacyjne[[#This Row],[srednia z przedmiotow]]&gt;4,IF(punkty_rekrutacyjne[[#This Row],[Osiagniecia]]=0,1,0),0),0)</f>
        <v>0</v>
      </c>
      <c r="U8" s="2" t="str">
        <f>IF(punkty_rekrutacyjne[[#This Row],[dobry uczen]],punkty_rekrutacyjne[[#This Row],[Nazwisko]],"")</f>
        <v/>
      </c>
      <c r="V8" s="2" t="str">
        <f>IF(punkty_rekrutacyjne[[#This Row],[dobry uczen]],punkty_rekrutacyjne[[#This Row],[Imie]],"")</f>
        <v/>
      </c>
      <c r="W8" s="1">
        <f>IF(punkty_rekrutacyjne[[#This Row],[GHP]]=100,1,0)</f>
        <v>0</v>
      </c>
      <c r="X8" s="1">
        <f>IF(punkty_rekrutacyjne[[#This Row],[GHH]]=100,1,0)</f>
        <v>0</v>
      </c>
      <c r="Y8" s="1">
        <f>IF(punkty_rekrutacyjne[[#This Row],[GMM]]=100,1,0)</f>
        <v>1</v>
      </c>
      <c r="Z8" s="1">
        <f>IF(punkty_rekrutacyjne[[#This Row],[GMP]]=100,1,0)</f>
        <v>0</v>
      </c>
      <c r="AA8" s="1">
        <f>IF(punkty_rekrutacyjne[[#This Row],[GJP]]=100,1,0)</f>
        <v>0</v>
      </c>
      <c r="AB8" s="1">
        <f>IF(SUM(W8:AA8)&gt;2,1,0)</f>
        <v>0</v>
      </c>
      <c r="AC8" s="1">
        <f>C8+IF(punkty_rekrutacyjne[[#This Row],[Zachowanie]]=6,2,0)+SUM(punkty_rekrutacyjne[[#This Row],[p1]:[p4]])</f>
        <v>18</v>
      </c>
      <c r="AD8" s="1">
        <f>+(punkty_rekrutacyjne[[#This Row],[GHP]]+punkty_rekrutacyjne[[#This Row],[GHH]]+punkty_rekrutacyjne[[#This Row],[GMM]]+punkty_rekrutacyjne[[#This Row],[GMP]]+punkty_rekrutacyjne[[#This Row],[GJP]])/10</f>
        <v>33.200000000000003</v>
      </c>
      <c r="AE8" s="1">
        <f>IF(punkty_rekrutacyjne[[#This Row],[pkt 1]]&gt;punkty_rekrutacyjne[[#This Row],[pkt 2]],1,0)</f>
        <v>0</v>
      </c>
      <c r="AF8" s="1">
        <f>COUNTIF(punkty_rekrutacyjne[[#This Row],[GHP]:[GJP]],100)</f>
        <v>1</v>
      </c>
    </row>
    <row r="9" spans="1:37" x14ac:dyDescent="0.25">
      <c r="A9" s="1" t="s">
        <v>250</v>
      </c>
      <c r="B9" s="1" t="s">
        <v>251</v>
      </c>
      <c r="C9">
        <v>6</v>
      </c>
      <c r="D9">
        <v>2</v>
      </c>
      <c r="E9">
        <v>3</v>
      </c>
      <c r="F9">
        <v>3</v>
      </c>
      <c r="G9">
        <v>3</v>
      </c>
      <c r="H9">
        <v>6</v>
      </c>
      <c r="I9">
        <v>27</v>
      </c>
      <c r="J9">
        <v>2</v>
      </c>
      <c r="K9">
        <v>84</v>
      </c>
      <c r="L9">
        <v>100</v>
      </c>
      <c r="M9">
        <v>27</v>
      </c>
      <c r="N9">
        <f>IF(punkty_rekrutacyjne[[#This Row],[JP]]=2,0,IF(punkty_rekrutacyjne[[#This Row],[JP]]=3,4,IF(punkty_rekrutacyjne[[#This Row],[JP]]=4,6,IF(punkty_rekrutacyjne[[#This Row],[JP]]=5,8,10))))</f>
        <v>4</v>
      </c>
      <c r="O9">
        <f>IF(punkty_rekrutacyjne[[#This Row],[Mat]]=2,0,IF(punkty_rekrutacyjne[[#This Row],[Mat]]=3,4,IF(punkty_rekrutacyjne[[#This Row],[Mat]]=4,6,IF(punkty_rekrutacyjne[[#This Row],[Mat]]=5,8,10))))</f>
        <v>4</v>
      </c>
      <c r="P9">
        <f>IF(punkty_rekrutacyjne[[#This Row],[Biol]]=2,0,IF(punkty_rekrutacyjne[[#This Row],[Biol]]=3,4,IF(punkty_rekrutacyjne[[#This Row],[Biol]]=4,6,IF(punkty_rekrutacyjne[[#This Row],[Biol]]=5,8,10))))</f>
        <v>4</v>
      </c>
      <c r="Q9">
        <f>IF(punkty_rekrutacyjne[[#This Row],[Geog]]=2,0,IF(punkty_rekrutacyjne[[#This Row],[Geog]]=3,4,IF(punkty_rekrutacyjne[[#This Row],[Geog]]=4,6,IF(punkty_rekrutacyjne[[#This Row],[Geog]]=5,8,10))))</f>
        <v>10</v>
      </c>
      <c r="R9">
        <f>C9+IF(punkty_rekrutacyjne[[#This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</v>
      </c>
      <c r="S9">
        <f>(punkty_rekrutacyjne[[#This Row],[JP]]+punkty_rekrutacyjne[[#This Row],[Mat]]+punkty_rekrutacyjne[[#This Row],[Biol]]+punkty_rekrutacyjne[[#This Row],[Geog]])/4</f>
        <v>3.75</v>
      </c>
      <c r="T9">
        <f>IF(punkty_rekrutacyjne[[#This Row],[Zachowanie]]&gt;4,IF(punkty_rekrutacyjne[[#This Row],[srednia z przedmiotow]]&gt;4,IF(punkty_rekrutacyjne[[#This Row],[Osiagniecia]]=0,1,0),0),0)</f>
        <v>0</v>
      </c>
      <c r="U9" s="2" t="str">
        <f>IF(punkty_rekrutacyjne[[#This Row],[dobry uczen]],punkty_rekrutacyjne[[#This Row],[Nazwisko]],"")</f>
        <v/>
      </c>
      <c r="V9" s="2" t="str">
        <f>IF(punkty_rekrutacyjne[[#This Row],[dobry uczen]],punkty_rekrutacyjne[[#This Row],[Imie]],"")</f>
        <v/>
      </c>
      <c r="W9" s="1">
        <f>IF(punkty_rekrutacyjne[[#This Row],[GHP]]=100,1,0)</f>
        <v>0</v>
      </c>
      <c r="X9" s="1">
        <f>IF(punkty_rekrutacyjne[[#This Row],[GHH]]=100,1,0)</f>
        <v>0</v>
      </c>
      <c r="Y9" s="1">
        <f>IF(punkty_rekrutacyjne[[#This Row],[GMM]]=100,1,0)</f>
        <v>0</v>
      </c>
      <c r="Z9" s="1">
        <f>IF(punkty_rekrutacyjne[[#This Row],[GMP]]=100,1,0)</f>
        <v>1</v>
      </c>
      <c r="AA9" s="1">
        <f>IF(punkty_rekrutacyjne[[#This Row],[GJP]]=100,1,0)</f>
        <v>0</v>
      </c>
      <c r="AB9" s="1">
        <f>IF(SUM(W9:AA9)&gt;2,1,0)</f>
        <v>0</v>
      </c>
      <c r="AC9" s="1">
        <f>C9+IF(punkty_rekrutacyjne[[#This Row],[Zachowanie]]=6,2,0)+SUM(punkty_rekrutacyjne[[#This Row],[p1]:[p4]])</f>
        <v>28</v>
      </c>
      <c r="AD9" s="1">
        <f>+(punkty_rekrutacyjne[[#This Row],[GHP]]+punkty_rekrutacyjne[[#This Row],[GHH]]+punkty_rekrutacyjne[[#This Row],[GMM]]+punkty_rekrutacyjne[[#This Row],[GMP]]+punkty_rekrutacyjne[[#This Row],[GJP]])/10</f>
        <v>24</v>
      </c>
      <c r="AE9" s="1">
        <f>IF(punkty_rekrutacyjne[[#This Row],[pkt 1]]&gt;punkty_rekrutacyjne[[#This Row],[pkt 2]],1,0)</f>
        <v>1</v>
      </c>
      <c r="AF9" s="1">
        <f>COUNTIF(punkty_rekrutacyjne[[#This Row],[GHP]:[GJP]],100)</f>
        <v>1</v>
      </c>
    </row>
    <row r="10" spans="1:37" x14ac:dyDescent="0.25">
      <c r="A10" s="1" t="s">
        <v>408</v>
      </c>
      <c r="B10" s="1" t="s">
        <v>316</v>
      </c>
      <c r="C10">
        <v>2</v>
      </c>
      <c r="D10">
        <v>3</v>
      </c>
      <c r="E10">
        <v>4</v>
      </c>
      <c r="F10">
        <v>2</v>
      </c>
      <c r="G10">
        <v>5</v>
      </c>
      <c r="H10">
        <v>6</v>
      </c>
      <c r="I10">
        <v>100</v>
      </c>
      <c r="J10">
        <v>13</v>
      </c>
      <c r="K10">
        <v>93</v>
      </c>
      <c r="L10">
        <v>32</v>
      </c>
      <c r="M10">
        <v>23</v>
      </c>
      <c r="N10">
        <f>IF(punkty_rekrutacyjne[[#This Row],[JP]]=2,0,IF(punkty_rekrutacyjne[[#This Row],[JP]]=3,4,IF(punkty_rekrutacyjne[[#This Row],[JP]]=4,6,IF(punkty_rekrutacyjne[[#This Row],[JP]]=5,8,10))))</f>
        <v>6</v>
      </c>
      <c r="O10">
        <f>IF(punkty_rekrutacyjne[[#This Row],[Mat]]=2,0,IF(punkty_rekrutacyjne[[#This Row],[Mat]]=3,4,IF(punkty_rekrutacyjne[[#This Row],[Mat]]=4,6,IF(punkty_rekrutacyjne[[#This Row],[Mat]]=5,8,10))))</f>
        <v>0</v>
      </c>
      <c r="P10">
        <f>IF(punkty_rekrutacyjne[[#This Row],[Biol]]=2,0,IF(punkty_rekrutacyjne[[#This Row],[Biol]]=3,4,IF(punkty_rekrutacyjne[[#This Row],[Biol]]=4,6,IF(punkty_rekrutacyjne[[#This Row],[Biol]]=5,8,10))))</f>
        <v>8</v>
      </c>
      <c r="Q10">
        <f>IF(punkty_rekrutacyjne[[#This Row],[Geog]]=2,0,IF(punkty_rekrutacyjne[[#This Row],[Geog]]=3,4,IF(punkty_rekrutacyjne[[#This Row],[Geog]]=4,6,IF(punkty_rekrutacyjne[[#This Row],[Geog]]=5,8,10))))</f>
        <v>10</v>
      </c>
      <c r="R10">
        <f>C10+IF(punkty_rekrutacyjne[[#This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52.1</v>
      </c>
      <c r="S10">
        <f>(punkty_rekrutacyjne[[#This Row],[JP]]+punkty_rekrutacyjne[[#This Row],[Mat]]+punkty_rekrutacyjne[[#This Row],[Biol]]+punkty_rekrutacyjne[[#This Row],[Geog]])/4</f>
        <v>4.25</v>
      </c>
      <c r="T10">
        <f>IF(punkty_rekrutacyjne[[#This Row],[Zachowanie]]&gt;4,IF(punkty_rekrutacyjne[[#This Row],[srednia z przedmiotow]]&gt;4,IF(punkty_rekrutacyjne[[#This Row],[Osiagniecia]]=0,1,0),0),0)</f>
        <v>0</v>
      </c>
      <c r="U10" s="2" t="str">
        <f>IF(punkty_rekrutacyjne[[#This Row],[dobry uczen]],punkty_rekrutacyjne[[#This Row],[Nazwisko]],"")</f>
        <v/>
      </c>
      <c r="V10" s="2" t="str">
        <f>IF(punkty_rekrutacyjne[[#This Row],[dobry uczen]],punkty_rekrutacyjne[[#This Row],[Imie]],"")</f>
        <v/>
      </c>
      <c r="W10" s="1">
        <f>IF(punkty_rekrutacyjne[[#This Row],[GHP]]=100,1,0)</f>
        <v>1</v>
      </c>
      <c r="X10" s="1">
        <f>IF(punkty_rekrutacyjne[[#This Row],[GHH]]=100,1,0)</f>
        <v>0</v>
      </c>
      <c r="Y10" s="1">
        <f>IF(punkty_rekrutacyjne[[#This Row],[GMM]]=100,1,0)</f>
        <v>0</v>
      </c>
      <c r="Z10" s="1">
        <f>IF(punkty_rekrutacyjne[[#This Row],[GMP]]=100,1,0)</f>
        <v>0</v>
      </c>
      <c r="AA10" s="1">
        <f>IF(punkty_rekrutacyjne[[#This Row],[GJP]]=100,1,0)</f>
        <v>0</v>
      </c>
      <c r="AB10" s="1">
        <f>IF(SUM(W10:AA10)&gt;2,1,0)</f>
        <v>0</v>
      </c>
      <c r="AC10" s="1">
        <f>C10+IF(punkty_rekrutacyjne[[#This Row],[Zachowanie]]=6,2,0)+SUM(punkty_rekrutacyjne[[#This Row],[p1]:[p4]])</f>
        <v>26</v>
      </c>
      <c r="AD10" s="1">
        <f>+(punkty_rekrutacyjne[[#This Row],[GHP]]+punkty_rekrutacyjne[[#This Row],[GHH]]+punkty_rekrutacyjne[[#This Row],[GMM]]+punkty_rekrutacyjne[[#This Row],[GMP]]+punkty_rekrutacyjne[[#This Row],[GJP]])/10</f>
        <v>26.1</v>
      </c>
      <c r="AE10" s="1">
        <f>IF(punkty_rekrutacyjne[[#This Row],[pkt 1]]&gt;punkty_rekrutacyjne[[#This Row],[pkt 2]],1,0)</f>
        <v>0</v>
      </c>
      <c r="AF10" s="1">
        <f>COUNTIF(punkty_rekrutacyjne[[#This Row],[GHP]:[GJP]],100)</f>
        <v>1</v>
      </c>
    </row>
    <row r="11" spans="1:37" x14ac:dyDescent="0.25">
      <c r="A11" s="1" t="s">
        <v>512</v>
      </c>
      <c r="B11" s="1" t="s">
        <v>311</v>
      </c>
      <c r="C11">
        <v>3</v>
      </c>
      <c r="D11">
        <v>5</v>
      </c>
      <c r="E11">
        <v>2</v>
      </c>
      <c r="F11">
        <v>4</v>
      </c>
      <c r="G11">
        <v>5</v>
      </c>
      <c r="H11">
        <v>4</v>
      </c>
      <c r="I11">
        <v>48</v>
      </c>
      <c r="J11">
        <v>100</v>
      </c>
      <c r="K11">
        <v>7</v>
      </c>
      <c r="L11">
        <v>64</v>
      </c>
      <c r="M11">
        <v>74</v>
      </c>
      <c r="N11">
        <f>IF(punkty_rekrutacyjne[[#This Row],[JP]]=2,0,IF(punkty_rekrutacyjne[[#This Row],[JP]]=3,4,IF(punkty_rekrutacyjne[[#This Row],[JP]]=4,6,IF(punkty_rekrutacyjne[[#This Row],[JP]]=5,8,10))))</f>
        <v>0</v>
      </c>
      <c r="O11">
        <f>IF(punkty_rekrutacyjne[[#This Row],[Mat]]=2,0,IF(punkty_rekrutacyjne[[#This Row],[Mat]]=3,4,IF(punkty_rekrutacyjne[[#This Row],[Mat]]=4,6,IF(punkty_rekrutacyjne[[#This Row],[Mat]]=5,8,10))))</f>
        <v>6</v>
      </c>
      <c r="P11">
        <f>IF(punkty_rekrutacyjne[[#This Row],[Biol]]=2,0,IF(punkty_rekrutacyjne[[#This Row],[Biol]]=3,4,IF(punkty_rekrutacyjne[[#This Row],[Biol]]=4,6,IF(punkty_rekrutacyjne[[#This Row],[Biol]]=5,8,10))))</f>
        <v>8</v>
      </c>
      <c r="Q11">
        <f>IF(punkty_rekrutacyjne[[#This Row],[Geog]]=2,0,IF(punkty_rekrutacyjne[[#This Row],[Geog]]=3,4,IF(punkty_rekrutacyjne[[#This Row],[Geog]]=4,6,IF(punkty_rekrutacyjne[[#This Row],[Geog]]=5,8,10))))</f>
        <v>6</v>
      </c>
      <c r="R11">
        <f>C11+IF(punkty_rekrutacyjne[[#This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52.3</v>
      </c>
      <c r="S11">
        <f>(punkty_rekrutacyjne[[#This Row],[JP]]+punkty_rekrutacyjne[[#This Row],[Mat]]+punkty_rekrutacyjne[[#This Row],[Biol]]+punkty_rekrutacyjne[[#This Row],[Geog]])/4</f>
        <v>3.75</v>
      </c>
      <c r="T11">
        <f>IF(punkty_rekrutacyjne[[#This Row],[Zachowanie]]&gt;4,IF(punkty_rekrutacyjne[[#This Row],[srednia z przedmiotow]]&gt;4,IF(punkty_rekrutacyjne[[#This Row],[Osiagniecia]]=0,1,0),0),0)</f>
        <v>0</v>
      </c>
      <c r="U11" s="2" t="str">
        <f>IF(punkty_rekrutacyjne[[#This Row],[dobry uczen]],punkty_rekrutacyjne[[#This Row],[Nazwisko]],"")</f>
        <v/>
      </c>
      <c r="V11" s="2" t="str">
        <f>IF(punkty_rekrutacyjne[[#This Row],[dobry uczen]],punkty_rekrutacyjne[[#This Row],[Imie]],"")</f>
        <v/>
      </c>
      <c r="W11" s="1">
        <f>IF(punkty_rekrutacyjne[[#This Row],[GHP]]=100,1,0)</f>
        <v>0</v>
      </c>
      <c r="X11" s="1">
        <f>IF(punkty_rekrutacyjne[[#This Row],[GHH]]=100,1,0)</f>
        <v>1</v>
      </c>
      <c r="Y11" s="1">
        <f>IF(punkty_rekrutacyjne[[#This Row],[GMM]]=100,1,0)</f>
        <v>0</v>
      </c>
      <c r="Z11" s="1">
        <f>IF(punkty_rekrutacyjne[[#This Row],[GMP]]=100,1,0)</f>
        <v>0</v>
      </c>
      <c r="AA11" s="1">
        <f>IF(punkty_rekrutacyjne[[#This Row],[GJP]]=100,1,0)</f>
        <v>0</v>
      </c>
      <c r="AB11" s="1">
        <f>IF(SUM(W11:AA11)&gt;2,1,0)</f>
        <v>0</v>
      </c>
      <c r="AC11" s="1">
        <f>C11+IF(punkty_rekrutacyjne[[#This Row],[Zachowanie]]=6,2,0)+SUM(punkty_rekrutacyjne[[#This Row],[p1]:[p4]])</f>
        <v>23</v>
      </c>
      <c r="AD11" s="1">
        <f>+(punkty_rekrutacyjne[[#This Row],[GHP]]+punkty_rekrutacyjne[[#This Row],[GHH]]+punkty_rekrutacyjne[[#This Row],[GMM]]+punkty_rekrutacyjne[[#This Row],[GMP]]+punkty_rekrutacyjne[[#This Row],[GJP]])/10</f>
        <v>29.3</v>
      </c>
      <c r="AE11" s="1">
        <f>IF(punkty_rekrutacyjne[[#This Row],[pkt 1]]&gt;punkty_rekrutacyjne[[#This Row],[pkt 2]],1,0)</f>
        <v>0</v>
      </c>
      <c r="AF11" s="1">
        <f>COUNTIF(punkty_rekrutacyjne[[#This Row],[GHP]:[GJP]],100)</f>
        <v>1</v>
      </c>
    </row>
    <row r="12" spans="1:37" x14ac:dyDescent="0.25">
      <c r="A12" s="1" t="s">
        <v>442</v>
      </c>
      <c r="B12" s="1" t="s">
        <v>70</v>
      </c>
      <c r="C12">
        <v>0</v>
      </c>
      <c r="D12">
        <v>6</v>
      </c>
      <c r="E12">
        <v>4</v>
      </c>
      <c r="F12">
        <v>2</v>
      </c>
      <c r="G12">
        <v>4</v>
      </c>
      <c r="H12">
        <v>5</v>
      </c>
      <c r="I12">
        <v>72</v>
      </c>
      <c r="J12">
        <v>100</v>
      </c>
      <c r="K12">
        <v>96</v>
      </c>
      <c r="L12">
        <v>5</v>
      </c>
      <c r="M12">
        <v>41</v>
      </c>
      <c r="N12">
        <f>IF(punkty_rekrutacyjne[[#This Row],[JP]]=2,0,IF(punkty_rekrutacyjne[[#This Row],[JP]]=3,4,IF(punkty_rekrutacyjne[[#This Row],[JP]]=4,6,IF(punkty_rekrutacyjne[[#This Row],[JP]]=5,8,10))))</f>
        <v>6</v>
      </c>
      <c r="O12">
        <f>IF(punkty_rekrutacyjne[[#This Row],[Mat]]=2,0,IF(punkty_rekrutacyjne[[#This Row],[Mat]]=3,4,IF(punkty_rekrutacyjne[[#This Row],[Mat]]=4,6,IF(punkty_rekrutacyjne[[#This Row],[Mat]]=5,8,10))))</f>
        <v>0</v>
      </c>
      <c r="P12">
        <f>IF(punkty_rekrutacyjne[[#This Row],[Biol]]=2,0,IF(punkty_rekrutacyjne[[#This Row],[Biol]]=3,4,IF(punkty_rekrutacyjne[[#This Row],[Biol]]=4,6,IF(punkty_rekrutacyjne[[#This Row],[Biol]]=5,8,10))))</f>
        <v>6</v>
      </c>
      <c r="Q12">
        <f>IF(punkty_rekrutacyjne[[#This Row],[Geog]]=2,0,IF(punkty_rekrutacyjne[[#This Row],[Geog]]=3,4,IF(punkty_rekrutacyjne[[#This Row],[Geog]]=4,6,IF(punkty_rekrutacyjne[[#This Row],[Geog]]=5,8,10))))</f>
        <v>8</v>
      </c>
      <c r="R12">
        <f>C12+IF(punkty_rekrutacyjne[[#This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53.4</v>
      </c>
      <c r="S12">
        <f>(punkty_rekrutacyjne[[#This Row],[JP]]+punkty_rekrutacyjne[[#This Row],[Mat]]+punkty_rekrutacyjne[[#This Row],[Biol]]+punkty_rekrutacyjne[[#This Row],[Geog]])/4</f>
        <v>3.75</v>
      </c>
      <c r="T12">
        <f>IF(punkty_rekrutacyjne[[#This Row],[Zachowanie]]&gt;4,IF(punkty_rekrutacyjne[[#This Row],[srednia z przedmiotow]]&gt;4,IF(punkty_rekrutacyjne[[#This Row],[Osiagniecia]]=0,1,0),0),0)</f>
        <v>0</v>
      </c>
      <c r="U12" s="2" t="str">
        <f>IF(punkty_rekrutacyjne[[#This Row],[dobry uczen]],punkty_rekrutacyjne[[#This Row],[Nazwisko]],"")</f>
        <v/>
      </c>
      <c r="V12" s="2" t="str">
        <f>IF(punkty_rekrutacyjne[[#This Row],[dobry uczen]],punkty_rekrutacyjne[[#This Row],[Imie]],"")</f>
        <v/>
      </c>
      <c r="W12" s="1">
        <f>IF(punkty_rekrutacyjne[[#This Row],[GHP]]=100,1,0)</f>
        <v>0</v>
      </c>
      <c r="X12" s="1">
        <f>IF(punkty_rekrutacyjne[[#This Row],[GHH]]=100,1,0)</f>
        <v>1</v>
      </c>
      <c r="Y12" s="1">
        <f>IF(punkty_rekrutacyjne[[#This Row],[GMM]]=100,1,0)</f>
        <v>0</v>
      </c>
      <c r="Z12" s="1">
        <f>IF(punkty_rekrutacyjne[[#This Row],[GMP]]=100,1,0)</f>
        <v>0</v>
      </c>
      <c r="AA12" s="1">
        <f>IF(punkty_rekrutacyjne[[#This Row],[GJP]]=100,1,0)</f>
        <v>0</v>
      </c>
      <c r="AB12" s="1">
        <f>IF(SUM(W12:AA12)&gt;2,1,0)</f>
        <v>0</v>
      </c>
      <c r="AC12" s="1">
        <f>C12+IF(punkty_rekrutacyjne[[#This Row],[Zachowanie]]=6,2,0)+SUM(punkty_rekrutacyjne[[#This Row],[p1]:[p4]])</f>
        <v>22</v>
      </c>
      <c r="AD12" s="1">
        <f>+(punkty_rekrutacyjne[[#This Row],[GHP]]+punkty_rekrutacyjne[[#This Row],[GHH]]+punkty_rekrutacyjne[[#This Row],[GMM]]+punkty_rekrutacyjne[[#This Row],[GMP]]+punkty_rekrutacyjne[[#This Row],[GJP]])/10</f>
        <v>31.4</v>
      </c>
      <c r="AE12" s="1">
        <f>IF(punkty_rekrutacyjne[[#This Row],[pkt 1]]&gt;punkty_rekrutacyjne[[#This Row],[pkt 2]],1,0)</f>
        <v>0</v>
      </c>
      <c r="AF12" s="1">
        <f>COUNTIF(punkty_rekrutacyjne[[#This Row],[GHP]:[GJP]],100)</f>
        <v>1</v>
      </c>
    </row>
    <row r="13" spans="1:37" x14ac:dyDescent="0.25">
      <c r="A13" s="1" t="s">
        <v>516</v>
      </c>
      <c r="B13" s="1" t="s">
        <v>16</v>
      </c>
      <c r="C13">
        <v>8</v>
      </c>
      <c r="D13">
        <v>2</v>
      </c>
      <c r="E13">
        <v>4</v>
      </c>
      <c r="F13">
        <v>3</v>
      </c>
      <c r="G13">
        <v>2</v>
      </c>
      <c r="H13">
        <v>4</v>
      </c>
      <c r="I13">
        <v>37</v>
      </c>
      <c r="J13">
        <v>45</v>
      </c>
      <c r="K13">
        <v>53</v>
      </c>
      <c r="L13">
        <v>100</v>
      </c>
      <c r="M13">
        <v>63</v>
      </c>
      <c r="N13">
        <f>IF(punkty_rekrutacyjne[[#This Row],[JP]]=2,0,IF(punkty_rekrutacyjne[[#This Row],[JP]]=3,4,IF(punkty_rekrutacyjne[[#This Row],[JP]]=4,6,IF(punkty_rekrutacyjne[[#This Row],[JP]]=5,8,10))))</f>
        <v>6</v>
      </c>
      <c r="O13">
        <f>IF(punkty_rekrutacyjne[[#This Row],[Mat]]=2,0,IF(punkty_rekrutacyjne[[#This Row],[Mat]]=3,4,IF(punkty_rekrutacyjne[[#This Row],[Mat]]=4,6,IF(punkty_rekrutacyjne[[#This Row],[Mat]]=5,8,10))))</f>
        <v>4</v>
      </c>
      <c r="P13">
        <f>IF(punkty_rekrutacyjne[[#This Row],[Biol]]=2,0,IF(punkty_rekrutacyjne[[#This Row],[Biol]]=3,4,IF(punkty_rekrutacyjne[[#This Row],[Biol]]=4,6,IF(punkty_rekrutacyjne[[#This Row],[Biol]]=5,8,10))))</f>
        <v>0</v>
      </c>
      <c r="Q13">
        <f>IF(punkty_rekrutacyjne[[#This Row],[Geog]]=2,0,IF(punkty_rekrutacyjne[[#This Row],[Geog]]=3,4,IF(punkty_rekrutacyjne[[#This Row],[Geog]]=4,6,IF(punkty_rekrutacyjne[[#This Row],[Geog]]=5,8,10))))</f>
        <v>6</v>
      </c>
      <c r="R13">
        <f>C13+IF(punkty_rekrutacyjne[[#This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53.8</v>
      </c>
      <c r="S13">
        <f>(punkty_rekrutacyjne[[#This Row],[JP]]+punkty_rekrutacyjne[[#This Row],[Mat]]+punkty_rekrutacyjne[[#This Row],[Biol]]+punkty_rekrutacyjne[[#This Row],[Geog]])/4</f>
        <v>3.25</v>
      </c>
      <c r="T13">
        <f>IF(punkty_rekrutacyjne[[#This Row],[Zachowanie]]&gt;4,IF(punkty_rekrutacyjne[[#This Row],[srednia z przedmiotow]]&gt;4,IF(punkty_rekrutacyjne[[#This Row],[Osiagniecia]]=0,1,0),0),0)</f>
        <v>0</v>
      </c>
      <c r="U13" s="2" t="str">
        <f>IF(punkty_rekrutacyjne[[#This Row],[dobry uczen]],punkty_rekrutacyjne[[#This Row],[Nazwisko]],"")</f>
        <v/>
      </c>
      <c r="V13" s="2" t="str">
        <f>IF(punkty_rekrutacyjne[[#This Row],[dobry uczen]],punkty_rekrutacyjne[[#This Row],[Imie]],"")</f>
        <v/>
      </c>
      <c r="W13" s="1">
        <f>IF(punkty_rekrutacyjne[[#This Row],[GHP]]=100,1,0)</f>
        <v>0</v>
      </c>
      <c r="X13" s="1">
        <f>IF(punkty_rekrutacyjne[[#This Row],[GHH]]=100,1,0)</f>
        <v>0</v>
      </c>
      <c r="Y13" s="1">
        <f>IF(punkty_rekrutacyjne[[#This Row],[GMM]]=100,1,0)</f>
        <v>0</v>
      </c>
      <c r="Z13" s="1">
        <f>IF(punkty_rekrutacyjne[[#This Row],[GMP]]=100,1,0)</f>
        <v>1</v>
      </c>
      <c r="AA13" s="1">
        <f>IF(punkty_rekrutacyjne[[#This Row],[GJP]]=100,1,0)</f>
        <v>0</v>
      </c>
      <c r="AB13" s="1">
        <f>IF(SUM(W13:AA13)&gt;2,1,0)</f>
        <v>0</v>
      </c>
      <c r="AC13" s="1">
        <f>C13+IF(punkty_rekrutacyjne[[#This Row],[Zachowanie]]=6,2,0)+SUM(punkty_rekrutacyjne[[#This Row],[p1]:[p4]])</f>
        <v>24</v>
      </c>
      <c r="AD13" s="1">
        <f>+(punkty_rekrutacyjne[[#This Row],[GHP]]+punkty_rekrutacyjne[[#This Row],[GHH]]+punkty_rekrutacyjne[[#This Row],[GMM]]+punkty_rekrutacyjne[[#This Row],[GMP]]+punkty_rekrutacyjne[[#This Row],[GJP]])/10</f>
        <v>29.8</v>
      </c>
      <c r="AE13" s="1">
        <f>IF(punkty_rekrutacyjne[[#This Row],[pkt 1]]&gt;punkty_rekrutacyjne[[#This Row],[pkt 2]],1,0)</f>
        <v>0</v>
      </c>
      <c r="AF13" s="1">
        <f>COUNTIF(punkty_rekrutacyjne[[#This Row],[GHP]:[GJP]],100)</f>
        <v>1</v>
      </c>
    </row>
    <row r="14" spans="1:37" x14ac:dyDescent="0.25">
      <c r="A14" s="1" t="s">
        <v>617</v>
      </c>
      <c r="B14" s="1" t="s">
        <v>397</v>
      </c>
      <c r="C14">
        <v>2</v>
      </c>
      <c r="D14">
        <v>4</v>
      </c>
      <c r="E14">
        <v>6</v>
      </c>
      <c r="F14">
        <v>4</v>
      </c>
      <c r="G14">
        <v>5</v>
      </c>
      <c r="H14">
        <v>2</v>
      </c>
      <c r="I14">
        <v>44</v>
      </c>
      <c r="J14">
        <v>8</v>
      </c>
      <c r="K14">
        <v>100</v>
      </c>
      <c r="L14">
        <v>54</v>
      </c>
      <c r="M14">
        <v>77</v>
      </c>
      <c r="N14">
        <f>IF(punkty_rekrutacyjne[[#This Row],[JP]]=2,0,IF(punkty_rekrutacyjne[[#This Row],[JP]]=3,4,IF(punkty_rekrutacyjne[[#This Row],[JP]]=4,6,IF(punkty_rekrutacyjne[[#This Row],[JP]]=5,8,10))))</f>
        <v>10</v>
      </c>
      <c r="O14">
        <f>IF(punkty_rekrutacyjne[[#This Row],[Mat]]=2,0,IF(punkty_rekrutacyjne[[#This Row],[Mat]]=3,4,IF(punkty_rekrutacyjne[[#This Row],[Mat]]=4,6,IF(punkty_rekrutacyjne[[#This Row],[Mat]]=5,8,10))))</f>
        <v>6</v>
      </c>
      <c r="P14">
        <f>IF(punkty_rekrutacyjne[[#This Row],[Biol]]=2,0,IF(punkty_rekrutacyjne[[#This Row],[Biol]]=3,4,IF(punkty_rekrutacyjne[[#This Row],[Biol]]=4,6,IF(punkty_rekrutacyjne[[#This Row],[Biol]]=5,8,10))))</f>
        <v>8</v>
      </c>
      <c r="Q14">
        <f>IF(punkty_rekrutacyjne[[#This Row],[Geog]]=2,0,IF(punkty_rekrutacyjne[[#This Row],[Geog]]=3,4,IF(punkty_rekrutacyjne[[#This Row],[Geog]]=4,6,IF(punkty_rekrutacyjne[[#This Row],[Geog]]=5,8,10))))</f>
        <v>0</v>
      </c>
      <c r="R14">
        <f>C14+IF(punkty_rekrutacyjne[[#This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54.3</v>
      </c>
      <c r="S14">
        <f>(punkty_rekrutacyjne[[#This Row],[JP]]+punkty_rekrutacyjne[[#This Row],[Mat]]+punkty_rekrutacyjne[[#This Row],[Biol]]+punkty_rekrutacyjne[[#This Row],[Geog]])/4</f>
        <v>4.25</v>
      </c>
      <c r="T14">
        <f>IF(punkty_rekrutacyjne[[#This Row],[Zachowanie]]&gt;4,IF(punkty_rekrutacyjne[[#This Row],[srednia z przedmiotow]]&gt;4,IF(punkty_rekrutacyjne[[#This Row],[Osiagniecia]]=0,1,0),0),0)</f>
        <v>0</v>
      </c>
      <c r="U14" s="2" t="str">
        <f>IF(punkty_rekrutacyjne[[#This Row],[dobry uczen]],punkty_rekrutacyjne[[#This Row],[Nazwisko]],"")</f>
        <v/>
      </c>
      <c r="V14" s="2" t="str">
        <f>IF(punkty_rekrutacyjne[[#This Row],[dobry uczen]],punkty_rekrutacyjne[[#This Row],[Imie]],"")</f>
        <v/>
      </c>
      <c r="W14" s="1">
        <f>IF(punkty_rekrutacyjne[[#This Row],[GHP]]=100,1,0)</f>
        <v>0</v>
      </c>
      <c r="X14" s="1">
        <f>IF(punkty_rekrutacyjne[[#This Row],[GHH]]=100,1,0)</f>
        <v>0</v>
      </c>
      <c r="Y14" s="1">
        <f>IF(punkty_rekrutacyjne[[#This Row],[GMM]]=100,1,0)</f>
        <v>1</v>
      </c>
      <c r="Z14" s="1">
        <f>IF(punkty_rekrutacyjne[[#This Row],[GMP]]=100,1,0)</f>
        <v>0</v>
      </c>
      <c r="AA14" s="1">
        <f>IF(punkty_rekrutacyjne[[#This Row],[GJP]]=100,1,0)</f>
        <v>0</v>
      </c>
      <c r="AB14" s="1">
        <f>IF(SUM(W14:AA14)&gt;2,1,0)</f>
        <v>0</v>
      </c>
      <c r="AC14" s="1">
        <f>C14+IF(punkty_rekrutacyjne[[#This Row],[Zachowanie]]=6,2,0)+SUM(punkty_rekrutacyjne[[#This Row],[p1]:[p4]])</f>
        <v>26</v>
      </c>
      <c r="AD14" s="1">
        <f>+(punkty_rekrutacyjne[[#This Row],[GHP]]+punkty_rekrutacyjne[[#This Row],[GHH]]+punkty_rekrutacyjne[[#This Row],[GMM]]+punkty_rekrutacyjne[[#This Row],[GMP]]+punkty_rekrutacyjne[[#This Row],[GJP]])/10</f>
        <v>28.3</v>
      </c>
      <c r="AE14" s="1">
        <f>IF(punkty_rekrutacyjne[[#This Row],[pkt 1]]&gt;punkty_rekrutacyjne[[#This Row],[pkt 2]],1,0)</f>
        <v>0</v>
      </c>
      <c r="AF14" s="1">
        <f>COUNTIF(punkty_rekrutacyjne[[#This Row],[GHP]:[GJP]],100)</f>
        <v>1</v>
      </c>
    </row>
    <row r="15" spans="1:37" x14ac:dyDescent="0.25">
      <c r="A15" s="1" t="s">
        <v>578</v>
      </c>
      <c r="B15" s="1" t="s">
        <v>579</v>
      </c>
      <c r="C15">
        <v>5</v>
      </c>
      <c r="D15">
        <v>6</v>
      </c>
      <c r="E15">
        <v>4</v>
      </c>
      <c r="F15">
        <v>2</v>
      </c>
      <c r="G15">
        <v>4</v>
      </c>
      <c r="H15">
        <v>3</v>
      </c>
      <c r="I15">
        <v>100</v>
      </c>
      <c r="J15">
        <v>74</v>
      </c>
      <c r="K15">
        <v>76</v>
      </c>
      <c r="L15">
        <v>47</v>
      </c>
      <c r="M15">
        <v>29</v>
      </c>
      <c r="N15">
        <f>IF(punkty_rekrutacyjne[[#This Row],[JP]]=2,0,IF(punkty_rekrutacyjne[[#This Row],[JP]]=3,4,IF(punkty_rekrutacyjne[[#This Row],[JP]]=4,6,IF(punkty_rekrutacyjne[[#This Row],[JP]]=5,8,10))))</f>
        <v>6</v>
      </c>
      <c r="O15">
        <f>IF(punkty_rekrutacyjne[[#This Row],[Mat]]=2,0,IF(punkty_rekrutacyjne[[#This Row],[Mat]]=3,4,IF(punkty_rekrutacyjne[[#This Row],[Mat]]=4,6,IF(punkty_rekrutacyjne[[#This Row],[Mat]]=5,8,10))))</f>
        <v>0</v>
      </c>
      <c r="P15">
        <f>IF(punkty_rekrutacyjne[[#This Row],[Biol]]=2,0,IF(punkty_rekrutacyjne[[#This Row],[Biol]]=3,4,IF(punkty_rekrutacyjne[[#This Row],[Biol]]=4,6,IF(punkty_rekrutacyjne[[#This Row],[Biol]]=5,8,10))))</f>
        <v>6</v>
      </c>
      <c r="Q15">
        <f>IF(punkty_rekrutacyjne[[#This Row],[Geog]]=2,0,IF(punkty_rekrutacyjne[[#This Row],[Geog]]=3,4,IF(punkty_rekrutacyjne[[#This Row],[Geog]]=4,6,IF(punkty_rekrutacyjne[[#This Row],[Geog]]=5,8,10))))</f>
        <v>4</v>
      </c>
      <c r="R15">
        <f>C15+IF(punkty_rekrutacyjne[[#This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55.6</v>
      </c>
      <c r="S15">
        <f>(punkty_rekrutacyjne[[#This Row],[JP]]+punkty_rekrutacyjne[[#This Row],[Mat]]+punkty_rekrutacyjne[[#This Row],[Biol]]+punkty_rekrutacyjne[[#This Row],[Geog]])/4</f>
        <v>3.25</v>
      </c>
      <c r="T15">
        <f>IF(punkty_rekrutacyjne[[#This Row],[Zachowanie]]&gt;4,IF(punkty_rekrutacyjne[[#This Row],[srednia z przedmiotow]]&gt;4,IF(punkty_rekrutacyjne[[#This Row],[Osiagniecia]]=0,1,0),0),0)</f>
        <v>0</v>
      </c>
      <c r="U15" s="2" t="str">
        <f>IF(punkty_rekrutacyjne[[#This Row],[dobry uczen]],punkty_rekrutacyjne[[#This Row],[Nazwisko]],"")</f>
        <v/>
      </c>
      <c r="V15" s="2" t="str">
        <f>IF(punkty_rekrutacyjne[[#This Row],[dobry uczen]],punkty_rekrutacyjne[[#This Row],[Imie]],"")</f>
        <v/>
      </c>
      <c r="W15" s="1">
        <f>IF(punkty_rekrutacyjne[[#This Row],[GHP]]=100,1,0)</f>
        <v>1</v>
      </c>
      <c r="X15" s="1">
        <f>IF(punkty_rekrutacyjne[[#This Row],[GHH]]=100,1,0)</f>
        <v>0</v>
      </c>
      <c r="Y15" s="1">
        <f>IF(punkty_rekrutacyjne[[#This Row],[GMM]]=100,1,0)</f>
        <v>0</v>
      </c>
      <c r="Z15" s="1">
        <f>IF(punkty_rekrutacyjne[[#This Row],[GMP]]=100,1,0)</f>
        <v>0</v>
      </c>
      <c r="AA15" s="1">
        <f>IF(punkty_rekrutacyjne[[#This Row],[GJP]]=100,1,0)</f>
        <v>0</v>
      </c>
      <c r="AB15" s="1">
        <f>IF(SUM(W15:AA15)&gt;2,1,0)</f>
        <v>0</v>
      </c>
      <c r="AC15" s="1">
        <f>C15+IF(punkty_rekrutacyjne[[#This Row],[Zachowanie]]=6,2,0)+SUM(punkty_rekrutacyjne[[#This Row],[p1]:[p4]])</f>
        <v>23</v>
      </c>
      <c r="AD15" s="1">
        <f>+(punkty_rekrutacyjne[[#This Row],[GHP]]+punkty_rekrutacyjne[[#This Row],[GHH]]+punkty_rekrutacyjne[[#This Row],[GMM]]+punkty_rekrutacyjne[[#This Row],[GMP]]+punkty_rekrutacyjne[[#This Row],[GJP]])/10</f>
        <v>32.6</v>
      </c>
      <c r="AE15" s="1">
        <f>IF(punkty_rekrutacyjne[[#This Row],[pkt 1]]&gt;punkty_rekrutacyjne[[#This Row],[pkt 2]],1,0)</f>
        <v>0</v>
      </c>
      <c r="AF15" s="1">
        <f>COUNTIF(punkty_rekrutacyjne[[#This Row],[GHP]:[GJP]],100)</f>
        <v>1</v>
      </c>
    </row>
    <row r="16" spans="1:37" x14ac:dyDescent="0.25">
      <c r="A16" s="1" t="s">
        <v>401</v>
      </c>
      <c r="B16" s="1" t="s">
        <v>402</v>
      </c>
      <c r="C16">
        <v>3</v>
      </c>
      <c r="D16">
        <v>5</v>
      </c>
      <c r="E16">
        <v>3</v>
      </c>
      <c r="F16">
        <v>6</v>
      </c>
      <c r="G16">
        <v>4</v>
      </c>
      <c r="H16">
        <v>2</v>
      </c>
      <c r="I16">
        <v>32</v>
      </c>
      <c r="J16">
        <v>50</v>
      </c>
      <c r="K16">
        <v>94</v>
      </c>
      <c r="L16">
        <v>52</v>
      </c>
      <c r="M16">
        <v>100</v>
      </c>
      <c r="N16">
        <f>IF(punkty_rekrutacyjne[[#This Row],[JP]]=2,0,IF(punkty_rekrutacyjne[[#This Row],[JP]]=3,4,IF(punkty_rekrutacyjne[[#This Row],[JP]]=4,6,IF(punkty_rekrutacyjne[[#This Row],[JP]]=5,8,10))))</f>
        <v>4</v>
      </c>
      <c r="O16">
        <f>IF(punkty_rekrutacyjne[[#This Row],[Mat]]=2,0,IF(punkty_rekrutacyjne[[#This Row],[Mat]]=3,4,IF(punkty_rekrutacyjne[[#This Row],[Mat]]=4,6,IF(punkty_rekrutacyjne[[#This Row],[Mat]]=5,8,10))))</f>
        <v>10</v>
      </c>
      <c r="P16">
        <f>IF(punkty_rekrutacyjne[[#This Row],[Biol]]=2,0,IF(punkty_rekrutacyjne[[#This Row],[Biol]]=3,4,IF(punkty_rekrutacyjne[[#This Row],[Biol]]=4,6,IF(punkty_rekrutacyjne[[#This Row],[Biol]]=5,8,10))))</f>
        <v>6</v>
      </c>
      <c r="Q16">
        <f>IF(punkty_rekrutacyjne[[#This Row],[Geog]]=2,0,IF(punkty_rekrutacyjne[[#This Row],[Geog]]=3,4,IF(punkty_rekrutacyjne[[#This Row],[Geog]]=4,6,IF(punkty_rekrutacyjne[[#This Row],[Geog]]=5,8,10))))</f>
        <v>0</v>
      </c>
      <c r="R16">
        <f>C16+IF(punkty_rekrutacyjne[[#This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55.8</v>
      </c>
      <c r="S16">
        <f>(punkty_rekrutacyjne[[#This Row],[JP]]+punkty_rekrutacyjne[[#This Row],[Mat]]+punkty_rekrutacyjne[[#This Row],[Biol]]+punkty_rekrutacyjne[[#This Row],[Geog]])/4</f>
        <v>3.75</v>
      </c>
      <c r="T16">
        <f>IF(punkty_rekrutacyjne[[#This Row],[Zachowanie]]&gt;4,IF(punkty_rekrutacyjne[[#This Row],[srednia z przedmiotow]]&gt;4,IF(punkty_rekrutacyjne[[#This Row],[Osiagniecia]]=0,1,0),0),0)</f>
        <v>0</v>
      </c>
      <c r="U16" s="2" t="str">
        <f>IF(punkty_rekrutacyjne[[#This Row],[dobry uczen]],punkty_rekrutacyjne[[#This Row],[Nazwisko]],"")</f>
        <v/>
      </c>
      <c r="V16" s="2" t="str">
        <f>IF(punkty_rekrutacyjne[[#This Row],[dobry uczen]],punkty_rekrutacyjne[[#This Row],[Imie]],"")</f>
        <v/>
      </c>
      <c r="W16" s="1">
        <f>IF(punkty_rekrutacyjne[[#This Row],[GHP]]=100,1,0)</f>
        <v>0</v>
      </c>
      <c r="X16" s="1">
        <f>IF(punkty_rekrutacyjne[[#This Row],[GHH]]=100,1,0)</f>
        <v>0</v>
      </c>
      <c r="Y16" s="1">
        <f>IF(punkty_rekrutacyjne[[#This Row],[GMM]]=100,1,0)</f>
        <v>0</v>
      </c>
      <c r="Z16" s="1">
        <f>IF(punkty_rekrutacyjne[[#This Row],[GMP]]=100,1,0)</f>
        <v>0</v>
      </c>
      <c r="AA16" s="1">
        <f>IF(punkty_rekrutacyjne[[#This Row],[GJP]]=100,1,0)</f>
        <v>1</v>
      </c>
      <c r="AB16" s="1">
        <f>IF(SUM(W16:AA16)&gt;2,1,0)</f>
        <v>0</v>
      </c>
      <c r="AC16" s="1">
        <f>C16+IF(punkty_rekrutacyjne[[#This Row],[Zachowanie]]=6,2,0)+SUM(punkty_rekrutacyjne[[#This Row],[p1]:[p4]])</f>
        <v>23</v>
      </c>
      <c r="AD16" s="1">
        <f>+(punkty_rekrutacyjne[[#This Row],[GHP]]+punkty_rekrutacyjne[[#This Row],[GHH]]+punkty_rekrutacyjne[[#This Row],[GMM]]+punkty_rekrutacyjne[[#This Row],[GMP]]+punkty_rekrutacyjne[[#This Row],[GJP]])/10</f>
        <v>32.799999999999997</v>
      </c>
      <c r="AE16" s="1">
        <f>IF(punkty_rekrutacyjne[[#This Row],[pkt 1]]&gt;punkty_rekrutacyjne[[#This Row],[pkt 2]],1,0)</f>
        <v>0</v>
      </c>
      <c r="AF16" s="1">
        <f>COUNTIF(punkty_rekrutacyjne[[#This Row],[GHP]:[GJP]],100)</f>
        <v>1</v>
      </c>
    </row>
    <row r="17" spans="1:32" x14ac:dyDescent="0.25">
      <c r="A17" s="1" t="s">
        <v>594</v>
      </c>
      <c r="B17" s="1" t="s">
        <v>32</v>
      </c>
      <c r="C17">
        <v>3</v>
      </c>
      <c r="D17">
        <v>2</v>
      </c>
      <c r="E17">
        <v>4</v>
      </c>
      <c r="F17">
        <v>3</v>
      </c>
      <c r="G17">
        <v>2</v>
      </c>
      <c r="H17">
        <v>5</v>
      </c>
      <c r="I17">
        <v>90</v>
      </c>
      <c r="J17">
        <v>97</v>
      </c>
      <c r="K17">
        <v>7</v>
      </c>
      <c r="L17">
        <v>59</v>
      </c>
      <c r="M17">
        <v>100</v>
      </c>
      <c r="N17">
        <f>IF(punkty_rekrutacyjne[[#This Row],[JP]]=2,0,IF(punkty_rekrutacyjne[[#This Row],[JP]]=3,4,IF(punkty_rekrutacyjne[[#This Row],[JP]]=4,6,IF(punkty_rekrutacyjne[[#This Row],[JP]]=5,8,10))))</f>
        <v>6</v>
      </c>
      <c r="O17">
        <f>IF(punkty_rekrutacyjne[[#This Row],[Mat]]=2,0,IF(punkty_rekrutacyjne[[#This Row],[Mat]]=3,4,IF(punkty_rekrutacyjne[[#This Row],[Mat]]=4,6,IF(punkty_rekrutacyjne[[#This Row],[Mat]]=5,8,10))))</f>
        <v>4</v>
      </c>
      <c r="P17">
        <f>IF(punkty_rekrutacyjne[[#This Row],[Biol]]=2,0,IF(punkty_rekrutacyjne[[#This Row],[Biol]]=3,4,IF(punkty_rekrutacyjne[[#This Row],[Biol]]=4,6,IF(punkty_rekrutacyjne[[#This Row],[Biol]]=5,8,10))))</f>
        <v>0</v>
      </c>
      <c r="Q17">
        <f>IF(punkty_rekrutacyjne[[#This Row],[Geog]]=2,0,IF(punkty_rekrutacyjne[[#This Row],[Geog]]=3,4,IF(punkty_rekrutacyjne[[#This Row],[Geog]]=4,6,IF(punkty_rekrutacyjne[[#This Row],[Geog]]=5,8,10))))</f>
        <v>8</v>
      </c>
      <c r="R17">
        <f>C17+IF(punkty_rekrutacyjne[[#This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56.3</v>
      </c>
      <c r="S17">
        <f>(punkty_rekrutacyjne[[#This Row],[JP]]+punkty_rekrutacyjne[[#This Row],[Mat]]+punkty_rekrutacyjne[[#This Row],[Biol]]+punkty_rekrutacyjne[[#This Row],[Geog]])/4</f>
        <v>3.5</v>
      </c>
      <c r="T17">
        <f>IF(punkty_rekrutacyjne[[#This Row],[Zachowanie]]&gt;4,IF(punkty_rekrutacyjne[[#This Row],[srednia z przedmiotow]]&gt;4,IF(punkty_rekrutacyjne[[#This Row],[Osiagniecia]]=0,1,0),0),0)</f>
        <v>0</v>
      </c>
      <c r="U17" s="2" t="str">
        <f>IF(punkty_rekrutacyjne[[#This Row],[dobry uczen]],punkty_rekrutacyjne[[#This Row],[Nazwisko]],"")</f>
        <v/>
      </c>
      <c r="V17" s="2" t="str">
        <f>IF(punkty_rekrutacyjne[[#This Row],[dobry uczen]],punkty_rekrutacyjne[[#This Row],[Imie]],"")</f>
        <v/>
      </c>
      <c r="W17" s="1">
        <f>IF(punkty_rekrutacyjne[[#This Row],[GHP]]=100,1,0)</f>
        <v>0</v>
      </c>
      <c r="X17" s="1">
        <f>IF(punkty_rekrutacyjne[[#This Row],[GHH]]=100,1,0)</f>
        <v>0</v>
      </c>
      <c r="Y17" s="1">
        <f>IF(punkty_rekrutacyjne[[#This Row],[GMM]]=100,1,0)</f>
        <v>0</v>
      </c>
      <c r="Z17" s="1">
        <f>IF(punkty_rekrutacyjne[[#This Row],[GMP]]=100,1,0)</f>
        <v>0</v>
      </c>
      <c r="AA17" s="1">
        <f>IF(punkty_rekrutacyjne[[#This Row],[GJP]]=100,1,0)</f>
        <v>1</v>
      </c>
      <c r="AB17" s="1">
        <f>IF(SUM(W17:AA17)&gt;2,1,0)</f>
        <v>0</v>
      </c>
      <c r="AC17" s="1">
        <f>C17+IF(punkty_rekrutacyjne[[#This Row],[Zachowanie]]=6,2,0)+SUM(punkty_rekrutacyjne[[#This Row],[p1]:[p4]])</f>
        <v>21</v>
      </c>
      <c r="AD17" s="1">
        <f>+(punkty_rekrutacyjne[[#This Row],[GHP]]+punkty_rekrutacyjne[[#This Row],[GHH]]+punkty_rekrutacyjne[[#This Row],[GMM]]+punkty_rekrutacyjne[[#This Row],[GMP]]+punkty_rekrutacyjne[[#This Row],[GJP]])/10</f>
        <v>35.299999999999997</v>
      </c>
      <c r="AE17" s="1">
        <f>IF(punkty_rekrutacyjne[[#This Row],[pkt 1]]&gt;punkty_rekrutacyjne[[#This Row],[pkt 2]],1,0)</f>
        <v>0</v>
      </c>
      <c r="AF17" s="1">
        <f>COUNTIF(punkty_rekrutacyjne[[#This Row],[GHP]:[GJP]],100)</f>
        <v>1</v>
      </c>
    </row>
    <row r="18" spans="1:32" x14ac:dyDescent="0.25">
      <c r="A18" s="1" t="s">
        <v>517</v>
      </c>
      <c r="B18" s="1" t="s">
        <v>518</v>
      </c>
      <c r="C18">
        <v>5</v>
      </c>
      <c r="D18">
        <v>2</v>
      </c>
      <c r="E18">
        <v>4</v>
      </c>
      <c r="F18">
        <v>5</v>
      </c>
      <c r="G18">
        <v>2</v>
      </c>
      <c r="H18">
        <v>4</v>
      </c>
      <c r="I18">
        <v>63</v>
      </c>
      <c r="J18">
        <v>100</v>
      </c>
      <c r="K18">
        <v>26</v>
      </c>
      <c r="L18">
        <v>46</v>
      </c>
      <c r="M18">
        <v>85</v>
      </c>
      <c r="N18">
        <f>IF(punkty_rekrutacyjne[[#This Row],[JP]]=2,0,IF(punkty_rekrutacyjne[[#This Row],[JP]]=3,4,IF(punkty_rekrutacyjne[[#This Row],[JP]]=4,6,IF(punkty_rekrutacyjne[[#This Row],[JP]]=5,8,10))))</f>
        <v>6</v>
      </c>
      <c r="O18">
        <f>IF(punkty_rekrutacyjne[[#This Row],[Mat]]=2,0,IF(punkty_rekrutacyjne[[#This Row],[Mat]]=3,4,IF(punkty_rekrutacyjne[[#This Row],[Mat]]=4,6,IF(punkty_rekrutacyjne[[#This Row],[Mat]]=5,8,10))))</f>
        <v>8</v>
      </c>
      <c r="P18">
        <f>IF(punkty_rekrutacyjne[[#This Row],[Biol]]=2,0,IF(punkty_rekrutacyjne[[#This Row],[Biol]]=3,4,IF(punkty_rekrutacyjne[[#This Row],[Biol]]=4,6,IF(punkty_rekrutacyjne[[#This Row],[Biol]]=5,8,10))))</f>
        <v>0</v>
      </c>
      <c r="Q18">
        <f>IF(punkty_rekrutacyjne[[#This Row],[Geog]]=2,0,IF(punkty_rekrutacyjne[[#This Row],[Geog]]=3,4,IF(punkty_rekrutacyjne[[#This Row],[Geog]]=4,6,IF(punkty_rekrutacyjne[[#This Row],[Geog]]=5,8,10))))</f>
        <v>6</v>
      </c>
      <c r="R18">
        <f>C18+IF(punkty_rekrutacyjne[[#This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</v>
      </c>
      <c r="S18">
        <f>(punkty_rekrutacyjne[[#This Row],[JP]]+punkty_rekrutacyjne[[#This Row],[Mat]]+punkty_rekrutacyjne[[#This Row],[Biol]]+punkty_rekrutacyjne[[#This Row],[Geog]])/4</f>
        <v>3.75</v>
      </c>
      <c r="T18">
        <f>IF(punkty_rekrutacyjne[[#This Row],[Zachowanie]]&gt;4,IF(punkty_rekrutacyjne[[#This Row],[srednia z przedmiotow]]&gt;4,IF(punkty_rekrutacyjne[[#This Row],[Osiagniecia]]=0,1,0),0),0)</f>
        <v>0</v>
      </c>
      <c r="U18" s="2" t="str">
        <f>IF(punkty_rekrutacyjne[[#This Row],[dobry uczen]],punkty_rekrutacyjne[[#This Row],[Nazwisko]],"")</f>
        <v/>
      </c>
      <c r="V18" s="2" t="str">
        <f>IF(punkty_rekrutacyjne[[#This Row],[dobry uczen]],punkty_rekrutacyjne[[#This Row],[Imie]],"")</f>
        <v/>
      </c>
      <c r="W18" s="1">
        <f>IF(punkty_rekrutacyjne[[#This Row],[GHP]]=100,1,0)</f>
        <v>0</v>
      </c>
      <c r="X18" s="1">
        <f>IF(punkty_rekrutacyjne[[#This Row],[GHH]]=100,1,0)</f>
        <v>1</v>
      </c>
      <c r="Y18" s="1">
        <f>IF(punkty_rekrutacyjne[[#This Row],[GMM]]=100,1,0)</f>
        <v>0</v>
      </c>
      <c r="Z18" s="1">
        <f>IF(punkty_rekrutacyjne[[#This Row],[GMP]]=100,1,0)</f>
        <v>0</v>
      </c>
      <c r="AA18" s="1">
        <f>IF(punkty_rekrutacyjne[[#This Row],[GJP]]=100,1,0)</f>
        <v>0</v>
      </c>
      <c r="AB18" s="1">
        <f>IF(SUM(W18:AA18)&gt;2,1,0)</f>
        <v>0</v>
      </c>
      <c r="AC18" s="1">
        <f>C18+IF(punkty_rekrutacyjne[[#This Row],[Zachowanie]]=6,2,0)+SUM(punkty_rekrutacyjne[[#This Row],[p1]:[p4]])</f>
        <v>25</v>
      </c>
      <c r="AD18" s="1">
        <f>+(punkty_rekrutacyjne[[#This Row],[GHP]]+punkty_rekrutacyjne[[#This Row],[GHH]]+punkty_rekrutacyjne[[#This Row],[GMM]]+punkty_rekrutacyjne[[#This Row],[GMP]]+punkty_rekrutacyjne[[#This Row],[GJP]])/10</f>
        <v>32</v>
      </c>
      <c r="AE18" s="1">
        <f>IF(punkty_rekrutacyjne[[#This Row],[pkt 1]]&gt;punkty_rekrutacyjne[[#This Row],[pkt 2]],1,0)</f>
        <v>0</v>
      </c>
      <c r="AF18" s="1">
        <f>COUNTIF(punkty_rekrutacyjne[[#This Row],[GHP]:[GJP]],100)</f>
        <v>1</v>
      </c>
    </row>
    <row r="19" spans="1:32" x14ac:dyDescent="0.25">
      <c r="A19" s="1" t="s">
        <v>265</v>
      </c>
      <c r="B19" s="1" t="s">
        <v>16</v>
      </c>
      <c r="C19">
        <v>5</v>
      </c>
      <c r="D19">
        <v>4</v>
      </c>
      <c r="E19">
        <v>4</v>
      </c>
      <c r="F19">
        <v>6</v>
      </c>
      <c r="G19">
        <v>4</v>
      </c>
      <c r="H19">
        <v>5</v>
      </c>
      <c r="I19">
        <v>39</v>
      </c>
      <c r="J19">
        <v>12</v>
      </c>
      <c r="K19">
        <v>100</v>
      </c>
      <c r="L19">
        <v>47</v>
      </c>
      <c r="M19">
        <v>42</v>
      </c>
      <c r="N19">
        <f>IF(punkty_rekrutacyjne[[#This Row],[JP]]=2,0,IF(punkty_rekrutacyjne[[#This Row],[JP]]=3,4,IF(punkty_rekrutacyjne[[#This Row],[JP]]=4,6,IF(punkty_rekrutacyjne[[#This Row],[JP]]=5,8,10))))</f>
        <v>6</v>
      </c>
      <c r="O19">
        <f>IF(punkty_rekrutacyjne[[#This Row],[Mat]]=2,0,IF(punkty_rekrutacyjne[[#This Row],[Mat]]=3,4,IF(punkty_rekrutacyjne[[#This Row],[Mat]]=4,6,IF(punkty_rekrutacyjne[[#This Row],[Mat]]=5,8,10))))</f>
        <v>10</v>
      </c>
      <c r="P19">
        <f>IF(punkty_rekrutacyjne[[#This Row],[Biol]]=2,0,IF(punkty_rekrutacyjne[[#This Row],[Biol]]=3,4,IF(punkty_rekrutacyjne[[#This Row],[Biol]]=4,6,IF(punkty_rekrutacyjne[[#This Row],[Biol]]=5,8,10))))</f>
        <v>6</v>
      </c>
      <c r="Q19">
        <f>IF(punkty_rekrutacyjne[[#This Row],[Geog]]=2,0,IF(punkty_rekrutacyjne[[#This Row],[Geog]]=3,4,IF(punkty_rekrutacyjne[[#This Row],[Geog]]=4,6,IF(punkty_rekrutacyjne[[#This Row],[Geog]]=5,8,10))))</f>
        <v>8</v>
      </c>
      <c r="R19">
        <f>C19+IF(punkty_rekrutacyjne[[#This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</v>
      </c>
      <c r="S19">
        <f>(punkty_rekrutacyjne[[#This Row],[JP]]+punkty_rekrutacyjne[[#This Row],[Mat]]+punkty_rekrutacyjne[[#This Row],[Biol]]+punkty_rekrutacyjne[[#This Row],[Geog]])/4</f>
        <v>4.75</v>
      </c>
      <c r="T19">
        <f>IF(punkty_rekrutacyjne[[#This Row],[Zachowanie]]&gt;4,IF(punkty_rekrutacyjne[[#This Row],[srednia z przedmiotow]]&gt;4,IF(punkty_rekrutacyjne[[#This Row],[Osiagniecia]]=0,1,0),0),0)</f>
        <v>0</v>
      </c>
      <c r="U19" s="2" t="str">
        <f>IF(punkty_rekrutacyjne[[#This Row],[dobry uczen]],punkty_rekrutacyjne[[#This Row],[Nazwisko]],"")</f>
        <v/>
      </c>
      <c r="V19" s="2" t="str">
        <f>IF(punkty_rekrutacyjne[[#This Row],[dobry uczen]],punkty_rekrutacyjne[[#This Row],[Imie]],"")</f>
        <v/>
      </c>
      <c r="W19" s="1">
        <f>IF(punkty_rekrutacyjne[[#This Row],[GHP]]=100,1,0)</f>
        <v>0</v>
      </c>
      <c r="X19" s="1">
        <f>IF(punkty_rekrutacyjne[[#This Row],[GHH]]=100,1,0)</f>
        <v>0</v>
      </c>
      <c r="Y19" s="1">
        <f>IF(punkty_rekrutacyjne[[#This Row],[GMM]]=100,1,0)</f>
        <v>1</v>
      </c>
      <c r="Z19" s="1">
        <f>IF(punkty_rekrutacyjne[[#This Row],[GMP]]=100,1,0)</f>
        <v>0</v>
      </c>
      <c r="AA19" s="1">
        <f>IF(punkty_rekrutacyjne[[#This Row],[GJP]]=100,1,0)</f>
        <v>0</v>
      </c>
      <c r="AB19" s="1">
        <f>IF(SUM(W19:AA19)&gt;2,1,0)</f>
        <v>0</v>
      </c>
      <c r="AC19" s="1">
        <f>C19+IF(punkty_rekrutacyjne[[#This Row],[Zachowanie]]=6,2,0)+SUM(punkty_rekrutacyjne[[#This Row],[p1]:[p4]])</f>
        <v>35</v>
      </c>
      <c r="AD19" s="1">
        <f>+(punkty_rekrutacyjne[[#This Row],[GHP]]+punkty_rekrutacyjne[[#This Row],[GHH]]+punkty_rekrutacyjne[[#This Row],[GMM]]+punkty_rekrutacyjne[[#This Row],[GMP]]+punkty_rekrutacyjne[[#This Row],[GJP]])/10</f>
        <v>24</v>
      </c>
      <c r="AE19" s="1">
        <f>IF(punkty_rekrutacyjne[[#This Row],[pkt 1]]&gt;punkty_rekrutacyjne[[#This Row],[pkt 2]],1,0)</f>
        <v>1</v>
      </c>
      <c r="AF19" s="1">
        <f>COUNTIF(punkty_rekrutacyjne[[#This Row],[GHP]:[GJP]],100)</f>
        <v>1</v>
      </c>
    </row>
    <row r="20" spans="1:32" x14ac:dyDescent="0.25">
      <c r="A20" s="1" t="s">
        <v>112</v>
      </c>
      <c r="B20" s="1" t="s">
        <v>113</v>
      </c>
      <c r="C20">
        <v>0</v>
      </c>
      <c r="D20">
        <v>6</v>
      </c>
      <c r="E20">
        <v>3</v>
      </c>
      <c r="F20">
        <v>5</v>
      </c>
      <c r="G20">
        <v>4</v>
      </c>
      <c r="H20">
        <v>2</v>
      </c>
      <c r="I20">
        <v>77</v>
      </c>
      <c r="J20">
        <v>80</v>
      </c>
      <c r="K20">
        <v>92</v>
      </c>
      <c r="L20">
        <v>43</v>
      </c>
      <c r="M20">
        <v>100</v>
      </c>
      <c r="N20">
        <f>IF(punkty_rekrutacyjne[[#This Row],[JP]]=2,0,IF(punkty_rekrutacyjne[[#This Row],[JP]]=3,4,IF(punkty_rekrutacyjne[[#This Row],[JP]]=4,6,IF(punkty_rekrutacyjne[[#This Row],[JP]]=5,8,10))))</f>
        <v>4</v>
      </c>
      <c r="O20">
        <f>IF(punkty_rekrutacyjne[[#This Row],[Mat]]=2,0,IF(punkty_rekrutacyjne[[#This Row],[Mat]]=3,4,IF(punkty_rekrutacyjne[[#This Row],[Mat]]=4,6,IF(punkty_rekrutacyjne[[#This Row],[Mat]]=5,8,10))))</f>
        <v>8</v>
      </c>
      <c r="P20">
        <f>IF(punkty_rekrutacyjne[[#This Row],[Biol]]=2,0,IF(punkty_rekrutacyjne[[#This Row],[Biol]]=3,4,IF(punkty_rekrutacyjne[[#This Row],[Biol]]=4,6,IF(punkty_rekrutacyjne[[#This Row],[Biol]]=5,8,10))))</f>
        <v>6</v>
      </c>
      <c r="Q20">
        <f>IF(punkty_rekrutacyjne[[#This Row],[Geog]]=2,0,IF(punkty_rekrutacyjne[[#This Row],[Geog]]=3,4,IF(punkty_rekrutacyjne[[#This Row],[Geog]]=4,6,IF(punkty_rekrutacyjne[[#This Row],[Geog]]=5,8,10))))</f>
        <v>0</v>
      </c>
      <c r="R20">
        <f>C20+IF(punkty_rekrutacyjne[[#This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59.2</v>
      </c>
      <c r="S20">
        <f>(punkty_rekrutacyjne[[#This Row],[JP]]+punkty_rekrutacyjne[[#This Row],[Mat]]+punkty_rekrutacyjne[[#This Row],[Biol]]+punkty_rekrutacyjne[[#This Row],[Geog]])/4</f>
        <v>3.5</v>
      </c>
      <c r="T20">
        <f>IF(punkty_rekrutacyjne[[#This Row],[Zachowanie]]&gt;4,IF(punkty_rekrutacyjne[[#This Row],[srednia z przedmiotow]]&gt;4,IF(punkty_rekrutacyjne[[#This Row],[Osiagniecia]]=0,1,0),0),0)</f>
        <v>0</v>
      </c>
      <c r="U20" s="2" t="str">
        <f>IF(punkty_rekrutacyjne[[#This Row],[dobry uczen]],punkty_rekrutacyjne[[#This Row],[Nazwisko]],"")</f>
        <v/>
      </c>
      <c r="V20" s="2" t="str">
        <f>IF(punkty_rekrutacyjne[[#This Row],[dobry uczen]],punkty_rekrutacyjne[[#This Row],[Imie]],"")</f>
        <v/>
      </c>
      <c r="W20" s="1">
        <f>IF(punkty_rekrutacyjne[[#This Row],[GHP]]=100,1,0)</f>
        <v>0</v>
      </c>
      <c r="X20" s="1">
        <f>IF(punkty_rekrutacyjne[[#This Row],[GHH]]=100,1,0)</f>
        <v>0</v>
      </c>
      <c r="Y20" s="1">
        <f>IF(punkty_rekrutacyjne[[#This Row],[GMM]]=100,1,0)</f>
        <v>0</v>
      </c>
      <c r="Z20" s="1">
        <f>IF(punkty_rekrutacyjne[[#This Row],[GMP]]=100,1,0)</f>
        <v>0</v>
      </c>
      <c r="AA20" s="1">
        <f>IF(punkty_rekrutacyjne[[#This Row],[GJP]]=100,1,0)</f>
        <v>1</v>
      </c>
      <c r="AB20" s="1">
        <f>IF(SUM(W20:AA20)&gt;2,1,0)</f>
        <v>0</v>
      </c>
      <c r="AC20" s="1">
        <f>C20+IF(punkty_rekrutacyjne[[#This Row],[Zachowanie]]=6,2,0)+SUM(punkty_rekrutacyjne[[#This Row],[p1]:[p4]])</f>
        <v>20</v>
      </c>
      <c r="AD20" s="1">
        <f>+(punkty_rekrutacyjne[[#This Row],[GHP]]+punkty_rekrutacyjne[[#This Row],[GHH]]+punkty_rekrutacyjne[[#This Row],[GMM]]+punkty_rekrutacyjne[[#This Row],[GMP]]+punkty_rekrutacyjne[[#This Row],[GJP]])/10</f>
        <v>39.200000000000003</v>
      </c>
      <c r="AE20" s="1">
        <f>IF(punkty_rekrutacyjne[[#This Row],[pkt 1]]&gt;punkty_rekrutacyjne[[#This Row],[pkt 2]],1,0)</f>
        <v>0</v>
      </c>
      <c r="AF20" s="1">
        <f>COUNTIF(punkty_rekrutacyjne[[#This Row],[GHP]:[GJP]],100)</f>
        <v>1</v>
      </c>
    </row>
    <row r="21" spans="1:32" x14ac:dyDescent="0.25">
      <c r="A21" s="1" t="s">
        <v>234</v>
      </c>
      <c r="B21" s="1" t="s">
        <v>159</v>
      </c>
      <c r="C21">
        <v>4</v>
      </c>
      <c r="D21">
        <v>5</v>
      </c>
      <c r="E21">
        <v>2</v>
      </c>
      <c r="F21">
        <v>5</v>
      </c>
      <c r="G21">
        <v>4</v>
      </c>
      <c r="H21">
        <v>3</v>
      </c>
      <c r="I21">
        <v>41</v>
      </c>
      <c r="J21">
        <v>64</v>
      </c>
      <c r="K21">
        <v>91</v>
      </c>
      <c r="L21">
        <v>82</v>
      </c>
      <c r="M21">
        <v>100</v>
      </c>
      <c r="N21">
        <f>IF(punkty_rekrutacyjne[[#This Row],[JP]]=2,0,IF(punkty_rekrutacyjne[[#This Row],[JP]]=3,4,IF(punkty_rekrutacyjne[[#This Row],[JP]]=4,6,IF(punkty_rekrutacyjne[[#This Row],[JP]]=5,8,10))))</f>
        <v>0</v>
      </c>
      <c r="O21">
        <f>IF(punkty_rekrutacyjne[[#This Row],[Mat]]=2,0,IF(punkty_rekrutacyjne[[#This Row],[Mat]]=3,4,IF(punkty_rekrutacyjne[[#This Row],[Mat]]=4,6,IF(punkty_rekrutacyjne[[#This Row],[Mat]]=5,8,10))))</f>
        <v>8</v>
      </c>
      <c r="P21">
        <f>IF(punkty_rekrutacyjne[[#This Row],[Biol]]=2,0,IF(punkty_rekrutacyjne[[#This Row],[Biol]]=3,4,IF(punkty_rekrutacyjne[[#This Row],[Biol]]=4,6,IF(punkty_rekrutacyjne[[#This Row],[Biol]]=5,8,10))))</f>
        <v>6</v>
      </c>
      <c r="Q21">
        <f>IF(punkty_rekrutacyjne[[#This Row],[Geog]]=2,0,IF(punkty_rekrutacyjne[[#This Row],[Geog]]=3,4,IF(punkty_rekrutacyjne[[#This Row],[Geog]]=4,6,IF(punkty_rekrutacyjne[[#This Row],[Geog]]=5,8,10))))</f>
        <v>4</v>
      </c>
      <c r="R21">
        <f>C21+IF(punkty_rekrutacyjne[[#This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59.8</v>
      </c>
      <c r="S21">
        <f>(punkty_rekrutacyjne[[#This Row],[JP]]+punkty_rekrutacyjne[[#This Row],[Mat]]+punkty_rekrutacyjne[[#This Row],[Biol]]+punkty_rekrutacyjne[[#This Row],[Geog]])/4</f>
        <v>3.5</v>
      </c>
      <c r="T21">
        <f>IF(punkty_rekrutacyjne[[#This Row],[Zachowanie]]&gt;4,IF(punkty_rekrutacyjne[[#This Row],[srednia z przedmiotow]]&gt;4,IF(punkty_rekrutacyjne[[#This Row],[Osiagniecia]]=0,1,0),0),0)</f>
        <v>0</v>
      </c>
      <c r="U21" s="2" t="str">
        <f>IF(punkty_rekrutacyjne[[#This Row],[dobry uczen]],punkty_rekrutacyjne[[#This Row],[Nazwisko]],"")</f>
        <v/>
      </c>
      <c r="V21" s="2" t="str">
        <f>IF(punkty_rekrutacyjne[[#This Row],[dobry uczen]],punkty_rekrutacyjne[[#This Row],[Imie]],"")</f>
        <v/>
      </c>
      <c r="W21" s="1">
        <f>IF(punkty_rekrutacyjne[[#This Row],[GHP]]=100,1,0)</f>
        <v>0</v>
      </c>
      <c r="X21" s="1">
        <f>IF(punkty_rekrutacyjne[[#This Row],[GHH]]=100,1,0)</f>
        <v>0</v>
      </c>
      <c r="Y21" s="1">
        <f>IF(punkty_rekrutacyjne[[#This Row],[GMM]]=100,1,0)</f>
        <v>0</v>
      </c>
      <c r="Z21" s="1">
        <f>IF(punkty_rekrutacyjne[[#This Row],[GMP]]=100,1,0)</f>
        <v>0</v>
      </c>
      <c r="AA21" s="1">
        <f>IF(punkty_rekrutacyjne[[#This Row],[GJP]]=100,1,0)</f>
        <v>1</v>
      </c>
      <c r="AB21" s="1">
        <f>IF(SUM(W21:AA21)&gt;2,1,0)</f>
        <v>0</v>
      </c>
      <c r="AC21" s="1">
        <f>C21+IF(punkty_rekrutacyjne[[#This Row],[Zachowanie]]=6,2,0)+SUM(punkty_rekrutacyjne[[#This Row],[p1]:[p4]])</f>
        <v>22</v>
      </c>
      <c r="AD21" s="1">
        <f>+(punkty_rekrutacyjne[[#This Row],[GHP]]+punkty_rekrutacyjne[[#This Row],[GHH]]+punkty_rekrutacyjne[[#This Row],[GMM]]+punkty_rekrutacyjne[[#This Row],[GMP]]+punkty_rekrutacyjne[[#This Row],[GJP]])/10</f>
        <v>37.799999999999997</v>
      </c>
      <c r="AE21" s="1">
        <f>IF(punkty_rekrutacyjne[[#This Row],[pkt 1]]&gt;punkty_rekrutacyjne[[#This Row],[pkt 2]],1,0)</f>
        <v>0</v>
      </c>
      <c r="AF21" s="1">
        <f>COUNTIF(punkty_rekrutacyjne[[#This Row],[GHP]:[GJP]],100)</f>
        <v>1</v>
      </c>
    </row>
    <row r="22" spans="1:32" x14ac:dyDescent="0.25">
      <c r="A22" s="1" t="s">
        <v>208</v>
      </c>
      <c r="B22" s="1" t="s">
        <v>30</v>
      </c>
      <c r="C22">
        <v>3</v>
      </c>
      <c r="D22">
        <v>6</v>
      </c>
      <c r="E22">
        <v>6</v>
      </c>
      <c r="F22">
        <v>3</v>
      </c>
      <c r="G22">
        <v>4</v>
      </c>
      <c r="H22">
        <v>5</v>
      </c>
      <c r="I22">
        <v>35</v>
      </c>
      <c r="J22">
        <v>1</v>
      </c>
      <c r="K22">
        <v>100</v>
      </c>
      <c r="L22">
        <v>65</v>
      </c>
      <c r="M22">
        <v>86</v>
      </c>
      <c r="N22">
        <f>IF(punkty_rekrutacyjne[[#This Row],[JP]]=2,0,IF(punkty_rekrutacyjne[[#This Row],[JP]]=3,4,IF(punkty_rekrutacyjne[[#This Row],[JP]]=4,6,IF(punkty_rekrutacyjne[[#This Row],[JP]]=5,8,10))))</f>
        <v>10</v>
      </c>
      <c r="O22">
        <f>IF(punkty_rekrutacyjne[[#This Row],[Mat]]=2,0,IF(punkty_rekrutacyjne[[#This Row],[Mat]]=3,4,IF(punkty_rekrutacyjne[[#This Row],[Mat]]=4,6,IF(punkty_rekrutacyjne[[#This Row],[Mat]]=5,8,10))))</f>
        <v>4</v>
      </c>
      <c r="P22">
        <f>IF(punkty_rekrutacyjne[[#This Row],[Biol]]=2,0,IF(punkty_rekrutacyjne[[#This Row],[Biol]]=3,4,IF(punkty_rekrutacyjne[[#This Row],[Biol]]=4,6,IF(punkty_rekrutacyjne[[#This Row],[Biol]]=5,8,10))))</f>
        <v>6</v>
      </c>
      <c r="Q22">
        <f>IF(punkty_rekrutacyjne[[#This Row],[Geog]]=2,0,IF(punkty_rekrutacyjne[[#This Row],[Geog]]=3,4,IF(punkty_rekrutacyjne[[#This Row],[Geog]]=4,6,IF(punkty_rekrutacyjne[[#This Row],[Geog]]=5,8,10))))</f>
        <v>8</v>
      </c>
      <c r="R22">
        <f>C22+IF(punkty_rekrutacyjne[[#This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61.7</v>
      </c>
      <c r="S22">
        <f>(punkty_rekrutacyjne[[#This Row],[JP]]+punkty_rekrutacyjne[[#This Row],[Mat]]+punkty_rekrutacyjne[[#This Row],[Biol]]+punkty_rekrutacyjne[[#This Row],[Geog]])/4</f>
        <v>4.5</v>
      </c>
      <c r="T22">
        <f>IF(punkty_rekrutacyjne[[#This Row],[Zachowanie]]&gt;4,IF(punkty_rekrutacyjne[[#This Row],[srednia z przedmiotow]]&gt;4,IF(punkty_rekrutacyjne[[#This Row],[Osiagniecia]]=0,1,0),0),0)</f>
        <v>0</v>
      </c>
      <c r="U22" s="2" t="str">
        <f>IF(punkty_rekrutacyjne[[#This Row],[dobry uczen]],punkty_rekrutacyjne[[#This Row],[Nazwisko]],"")</f>
        <v/>
      </c>
      <c r="V22" s="2" t="str">
        <f>IF(punkty_rekrutacyjne[[#This Row],[dobry uczen]],punkty_rekrutacyjne[[#This Row],[Imie]],"")</f>
        <v/>
      </c>
      <c r="W22" s="1">
        <f>IF(punkty_rekrutacyjne[[#This Row],[GHP]]=100,1,0)</f>
        <v>0</v>
      </c>
      <c r="X22" s="1">
        <f>IF(punkty_rekrutacyjne[[#This Row],[GHH]]=100,1,0)</f>
        <v>0</v>
      </c>
      <c r="Y22" s="1">
        <f>IF(punkty_rekrutacyjne[[#This Row],[GMM]]=100,1,0)</f>
        <v>1</v>
      </c>
      <c r="Z22" s="1">
        <f>IF(punkty_rekrutacyjne[[#This Row],[GMP]]=100,1,0)</f>
        <v>0</v>
      </c>
      <c r="AA22" s="1">
        <f>IF(punkty_rekrutacyjne[[#This Row],[GJP]]=100,1,0)</f>
        <v>0</v>
      </c>
      <c r="AB22" s="1">
        <f>IF(SUM(W22:AA22)&gt;2,1,0)</f>
        <v>0</v>
      </c>
      <c r="AC22" s="1">
        <f>C22+IF(punkty_rekrutacyjne[[#This Row],[Zachowanie]]=6,2,0)+SUM(punkty_rekrutacyjne[[#This Row],[p1]:[p4]])</f>
        <v>33</v>
      </c>
      <c r="AD22" s="1">
        <f>+(punkty_rekrutacyjne[[#This Row],[GHP]]+punkty_rekrutacyjne[[#This Row],[GHH]]+punkty_rekrutacyjne[[#This Row],[GMM]]+punkty_rekrutacyjne[[#This Row],[GMP]]+punkty_rekrutacyjne[[#This Row],[GJP]])/10</f>
        <v>28.7</v>
      </c>
      <c r="AE22" s="1">
        <f>IF(punkty_rekrutacyjne[[#This Row],[pkt 1]]&gt;punkty_rekrutacyjne[[#This Row],[pkt 2]],1,0)</f>
        <v>1</v>
      </c>
      <c r="AF22" s="1">
        <f>COUNTIF(punkty_rekrutacyjne[[#This Row],[GHP]:[GJP]],100)</f>
        <v>1</v>
      </c>
    </row>
    <row r="23" spans="1:32" x14ac:dyDescent="0.25">
      <c r="A23" s="1" t="s">
        <v>584</v>
      </c>
      <c r="B23" s="1" t="s">
        <v>171</v>
      </c>
      <c r="C23">
        <v>5</v>
      </c>
      <c r="D23">
        <v>5</v>
      </c>
      <c r="E23">
        <v>5</v>
      </c>
      <c r="F23">
        <v>5</v>
      </c>
      <c r="G23">
        <v>2</v>
      </c>
      <c r="H23">
        <v>6</v>
      </c>
      <c r="I23">
        <v>45</v>
      </c>
      <c r="J23">
        <v>94</v>
      </c>
      <c r="K23">
        <v>45</v>
      </c>
      <c r="L23">
        <v>100</v>
      </c>
      <c r="M23">
        <v>98</v>
      </c>
      <c r="N23">
        <f>IF(punkty_rekrutacyjne[[#This Row],[JP]]=2,0,IF(punkty_rekrutacyjne[[#This Row],[JP]]=3,4,IF(punkty_rekrutacyjne[[#This Row],[JP]]=4,6,IF(punkty_rekrutacyjne[[#This Row],[JP]]=5,8,10))))</f>
        <v>8</v>
      </c>
      <c r="O23">
        <f>IF(punkty_rekrutacyjne[[#This Row],[Mat]]=2,0,IF(punkty_rekrutacyjne[[#This Row],[Mat]]=3,4,IF(punkty_rekrutacyjne[[#This Row],[Mat]]=4,6,IF(punkty_rekrutacyjne[[#This Row],[Mat]]=5,8,10))))</f>
        <v>8</v>
      </c>
      <c r="P23">
        <f>IF(punkty_rekrutacyjne[[#This Row],[Biol]]=2,0,IF(punkty_rekrutacyjne[[#This Row],[Biol]]=3,4,IF(punkty_rekrutacyjne[[#This Row],[Biol]]=4,6,IF(punkty_rekrutacyjne[[#This Row],[Biol]]=5,8,10))))</f>
        <v>0</v>
      </c>
      <c r="Q23">
        <f>IF(punkty_rekrutacyjne[[#This Row],[Geog]]=2,0,IF(punkty_rekrutacyjne[[#This Row],[Geog]]=3,4,IF(punkty_rekrutacyjne[[#This Row],[Geog]]=4,6,IF(punkty_rekrutacyjne[[#This Row],[Geog]]=5,8,10))))</f>
        <v>10</v>
      </c>
      <c r="R23">
        <f>C23+IF(punkty_rekrutacyjne[[#This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69.2</v>
      </c>
      <c r="S23">
        <f>(punkty_rekrutacyjne[[#This Row],[JP]]+punkty_rekrutacyjne[[#This Row],[Mat]]+punkty_rekrutacyjne[[#This Row],[Biol]]+punkty_rekrutacyjne[[#This Row],[Geog]])/4</f>
        <v>4.5</v>
      </c>
      <c r="T23">
        <f>IF(punkty_rekrutacyjne[[#This Row],[Zachowanie]]&gt;4,IF(punkty_rekrutacyjne[[#This Row],[srednia z przedmiotow]]&gt;4,IF(punkty_rekrutacyjne[[#This Row],[Osiagniecia]]=0,1,0),0),0)</f>
        <v>0</v>
      </c>
      <c r="U23" s="2" t="str">
        <f>IF(punkty_rekrutacyjne[[#This Row],[dobry uczen]],punkty_rekrutacyjne[[#This Row],[Nazwisko]],"")</f>
        <v/>
      </c>
      <c r="V23" s="2" t="str">
        <f>IF(punkty_rekrutacyjne[[#This Row],[dobry uczen]],punkty_rekrutacyjne[[#This Row],[Imie]],"")</f>
        <v/>
      </c>
      <c r="W23" s="1">
        <f>IF(punkty_rekrutacyjne[[#This Row],[GHP]]=100,1,0)</f>
        <v>0</v>
      </c>
      <c r="X23" s="1">
        <f>IF(punkty_rekrutacyjne[[#This Row],[GHH]]=100,1,0)</f>
        <v>0</v>
      </c>
      <c r="Y23" s="1">
        <f>IF(punkty_rekrutacyjne[[#This Row],[GMM]]=100,1,0)</f>
        <v>0</v>
      </c>
      <c r="Z23" s="1">
        <f>IF(punkty_rekrutacyjne[[#This Row],[GMP]]=100,1,0)</f>
        <v>1</v>
      </c>
      <c r="AA23" s="1">
        <f>IF(punkty_rekrutacyjne[[#This Row],[GJP]]=100,1,0)</f>
        <v>0</v>
      </c>
      <c r="AB23" s="1">
        <f>IF(SUM(W23:AA23)&gt;2,1,0)</f>
        <v>0</v>
      </c>
      <c r="AC23" s="1">
        <f>C23+IF(punkty_rekrutacyjne[[#This Row],[Zachowanie]]=6,2,0)+SUM(punkty_rekrutacyjne[[#This Row],[p1]:[p4]])</f>
        <v>31</v>
      </c>
      <c r="AD23" s="1">
        <f>+(punkty_rekrutacyjne[[#This Row],[GHP]]+punkty_rekrutacyjne[[#This Row],[GHH]]+punkty_rekrutacyjne[[#This Row],[GMM]]+punkty_rekrutacyjne[[#This Row],[GMP]]+punkty_rekrutacyjne[[#This Row],[GJP]])/10</f>
        <v>38.200000000000003</v>
      </c>
      <c r="AE23" s="1">
        <f>IF(punkty_rekrutacyjne[[#This Row],[pkt 1]]&gt;punkty_rekrutacyjne[[#This Row],[pkt 2]],1,0)</f>
        <v>0</v>
      </c>
      <c r="AF23" s="1">
        <f>COUNTIF(punkty_rekrutacyjne[[#This Row],[GHP]:[GJP]],100)</f>
        <v>1</v>
      </c>
    </row>
    <row r="24" spans="1:32" x14ac:dyDescent="0.25">
      <c r="A24" s="1" t="s">
        <v>415</v>
      </c>
      <c r="B24" s="1" t="s">
        <v>416</v>
      </c>
      <c r="C24">
        <v>4</v>
      </c>
      <c r="D24">
        <v>5</v>
      </c>
      <c r="E24">
        <v>6</v>
      </c>
      <c r="F24">
        <v>5</v>
      </c>
      <c r="G24">
        <v>2</v>
      </c>
      <c r="H24">
        <v>4</v>
      </c>
      <c r="I24">
        <v>65</v>
      </c>
      <c r="J24">
        <v>75</v>
      </c>
      <c r="K24">
        <v>95</v>
      </c>
      <c r="L24">
        <v>100</v>
      </c>
      <c r="M24">
        <v>89</v>
      </c>
      <c r="N24">
        <f>IF(punkty_rekrutacyjne[[#This Row],[JP]]=2,0,IF(punkty_rekrutacyjne[[#This Row],[JP]]=3,4,IF(punkty_rekrutacyjne[[#This Row],[JP]]=4,6,IF(punkty_rekrutacyjne[[#This Row],[JP]]=5,8,10))))</f>
        <v>10</v>
      </c>
      <c r="O24">
        <f>IF(punkty_rekrutacyjne[[#This Row],[Mat]]=2,0,IF(punkty_rekrutacyjne[[#This Row],[Mat]]=3,4,IF(punkty_rekrutacyjne[[#This Row],[Mat]]=4,6,IF(punkty_rekrutacyjne[[#This Row],[Mat]]=5,8,10))))</f>
        <v>8</v>
      </c>
      <c r="P24">
        <f>IF(punkty_rekrutacyjne[[#This Row],[Biol]]=2,0,IF(punkty_rekrutacyjne[[#This Row],[Biol]]=3,4,IF(punkty_rekrutacyjne[[#This Row],[Biol]]=4,6,IF(punkty_rekrutacyjne[[#This Row],[Biol]]=5,8,10))))</f>
        <v>0</v>
      </c>
      <c r="Q24">
        <f>IF(punkty_rekrutacyjne[[#This Row],[Geog]]=2,0,IF(punkty_rekrutacyjne[[#This Row],[Geog]]=3,4,IF(punkty_rekrutacyjne[[#This Row],[Geog]]=4,6,IF(punkty_rekrutacyjne[[#This Row],[Geog]]=5,8,10))))</f>
        <v>6</v>
      </c>
      <c r="R24">
        <f>C24+IF(punkty_rekrutacyjne[[#This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70.400000000000006</v>
      </c>
      <c r="S24">
        <f>(punkty_rekrutacyjne[[#This Row],[JP]]+punkty_rekrutacyjne[[#This Row],[Mat]]+punkty_rekrutacyjne[[#This Row],[Biol]]+punkty_rekrutacyjne[[#This Row],[Geog]])/4</f>
        <v>4.25</v>
      </c>
      <c r="T24">
        <f>IF(punkty_rekrutacyjne[[#This Row],[Zachowanie]]&gt;4,IF(punkty_rekrutacyjne[[#This Row],[srednia z przedmiotow]]&gt;4,IF(punkty_rekrutacyjne[[#This Row],[Osiagniecia]]=0,1,0),0),0)</f>
        <v>0</v>
      </c>
      <c r="U24" s="2" t="str">
        <f>IF(punkty_rekrutacyjne[[#This Row],[dobry uczen]],punkty_rekrutacyjne[[#This Row],[Nazwisko]],"")</f>
        <v/>
      </c>
      <c r="V24" s="2" t="str">
        <f>IF(punkty_rekrutacyjne[[#This Row],[dobry uczen]],punkty_rekrutacyjne[[#This Row],[Imie]],"")</f>
        <v/>
      </c>
      <c r="W24" s="1">
        <f>IF(punkty_rekrutacyjne[[#This Row],[GHP]]=100,1,0)</f>
        <v>0</v>
      </c>
      <c r="X24" s="1">
        <f>IF(punkty_rekrutacyjne[[#This Row],[GHH]]=100,1,0)</f>
        <v>0</v>
      </c>
      <c r="Y24" s="1">
        <f>IF(punkty_rekrutacyjne[[#This Row],[GMM]]=100,1,0)</f>
        <v>0</v>
      </c>
      <c r="Z24" s="1">
        <f>IF(punkty_rekrutacyjne[[#This Row],[GMP]]=100,1,0)</f>
        <v>1</v>
      </c>
      <c r="AA24" s="1">
        <f>IF(punkty_rekrutacyjne[[#This Row],[GJP]]=100,1,0)</f>
        <v>0</v>
      </c>
      <c r="AB24" s="1">
        <f>IF(SUM(W24:AA24)&gt;2,1,0)</f>
        <v>0</v>
      </c>
      <c r="AC24" s="1">
        <f>C24+IF(punkty_rekrutacyjne[[#This Row],[Zachowanie]]=6,2,0)+SUM(punkty_rekrutacyjne[[#This Row],[p1]:[p4]])</f>
        <v>28</v>
      </c>
      <c r="AD24" s="1">
        <f>+(punkty_rekrutacyjne[[#This Row],[GHP]]+punkty_rekrutacyjne[[#This Row],[GHH]]+punkty_rekrutacyjne[[#This Row],[GMM]]+punkty_rekrutacyjne[[#This Row],[GMP]]+punkty_rekrutacyjne[[#This Row],[GJP]])/10</f>
        <v>42.4</v>
      </c>
      <c r="AE24" s="1">
        <f>IF(punkty_rekrutacyjne[[#This Row],[pkt 1]]&gt;punkty_rekrutacyjne[[#This Row],[pkt 2]],1,0)</f>
        <v>0</v>
      </c>
      <c r="AF24" s="1">
        <f>COUNTIF(punkty_rekrutacyjne[[#This Row],[GHP]:[GJP]],100)</f>
        <v>1</v>
      </c>
    </row>
    <row r="25" spans="1:32" x14ac:dyDescent="0.25">
      <c r="A25" s="1" t="s">
        <v>235</v>
      </c>
      <c r="B25" s="1" t="s">
        <v>311</v>
      </c>
      <c r="C25">
        <v>6</v>
      </c>
      <c r="D25">
        <v>5</v>
      </c>
      <c r="E25">
        <v>6</v>
      </c>
      <c r="F25">
        <v>6</v>
      </c>
      <c r="G25">
        <v>5</v>
      </c>
      <c r="H25">
        <v>3</v>
      </c>
      <c r="I25">
        <v>100</v>
      </c>
      <c r="J25">
        <v>44</v>
      </c>
      <c r="K25">
        <v>54</v>
      </c>
      <c r="L25">
        <v>75</v>
      </c>
      <c r="M25">
        <v>64</v>
      </c>
      <c r="N25">
        <f>IF(punkty_rekrutacyjne[[#This Row],[JP]]=2,0,IF(punkty_rekrutacyjne[[#This Row],[JP]]=3,4,IF(punkty_rekrutacyjne[[#This Row],[JP]]=4,6,IF(punkty_rekrutacyjne[[#This Row],[JP]]=5,8,10))))</f>
        <v>10</v>
      </c>
      <c r="O25">
        <f>IF(punkty_rekrutacyjne[[#This Row],[Mat]]=2,0,IF(punkty_rekrutacyjne[[#This Row],[Mat]]=3,4,IF(punkty_rekrutacyjne[[#This Row],[Mat]]=4,6,IF(punkty_rekrutacyjne[[#This Row],[Mat]]=5,8,10))))</f>
        <v>10</v>
      </c>
      <c r="P25">
        <f>IF(punkty_rekrutacyjne[[#This Row],[Biol]]=2,0,IF(punkty_rekrutacyjne[[#This Row],[Biol]]=3,4,IF(punkty_rekrutacyjne[[#This Row],[Biol]]=4,6,IF(punkty_rekrutacyjne[[#This Row],[Biol]]=5,8,10))))</f>
        <v>8</v>
      </c>
      <c r="Q25">
        <f>IF(punkty_rekrutacyjne[[#This Row],[Geog]]=2,0,IF(punkty_rekrutacyjne[[#This Row],[Geog]]=3,4,IF(punkty_rekrutacyjne[[#This Row],[Geog]]=4,6,IF(punkty_rekrutacyjne[[#This Row],[Geog]]=5,8,10))))</f>
        <v>4</v>
      </c>
      <c r="R25">
        <f>C25+IF(punkty_rekrutacyjne[[#This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71.7</v>
      </c>
      <c r="S25">
        <f>(punkty_rekrutacyjne[[#This Row],[JP]]+punkty_rekrutacyjne[[#This Row],[Mat]]+punkty_rekrutacyjne[[#This Row],[Biol]]+punkty_rekrutacyjne[[#This Row],[Geog]])/4</f>
        <v>5</v>
      </c>
      <c r="T25">
        <f>IF(punkty_rekrutacyjne[[#This Row],[Zachowanie]]&gt;4,IF(punkty_rekrutacyjne[[#This Row],[srednia z przedmiotow]]&gt;4,IF(punkty_rekrutacyjne[[#This Row],[Osiagniecia]]=0,1,0),0),0)</f>
        <v>0</v>
      </c>
      <c r="U25" s="2" t="str">
        <f>IF(punkty_rekrutacyjne[[#This Row],[dobry uczen]],punkty_rekrutacyjne[[#This Row],[Nazwisko]],"")</f>
        <v/>
      </c>
      <c r="V25" s="2" t="str">
        <f>IF(punkty_rekrutacyjne[[#This Row],[dobry uczen]],punkty_rekrutacyjne[[#This Row],[Imie]],"")</f>
        <v/>
      </c>
      <c r="W25" s="1">
        <f>IF(punkty_rekrutacyjne[[#This Row],[GHP]]=100,1,0)</f>
        <v>1</v>
      </c>
      <c r="X25" s="1">
        <f>IF(punkty_rekrutacyjne[[#This Row],[GHH]]=100,1,0)</f>
        <v>0</v>
      </c>
      <c r="Y25" s="1">
        <f>IF(punkty_rekrutacyjne[[#This Row],[GMM]]=100,1,0)</f>
        <v>0</v>
      </c>
      <c r="Z25" s="1">
        <f>IF(punkty_rekrutacyjne[[#This Row],[GMP]]=100,1,0)</f>
        <v>0</v>
      </c>
      <c r="AA25" s="1">
        <f>IF(punkty_rekrutacyjne[[#This Row],[GJP]]=100,1,0)</f>
        <v>0</v>
      </c>
      <c r="AB25" s="1">
        <f>IF(SUM(W25:AA25)&gt;2,1,0)</f>
        <v>0</v>
      </c>
      <c r="AC25" s="1">
        <f>C25+IF(punkty_rekrutacyjne[[#This Row],[Zachowanie]]=6,2,0)+SUM(punkty_rekrutacyjne[[#This Row],[p1]:[p4]])</f>
        <v>38</v>
      </c>
      <c r="AD25" s="1">
        <f>+(punkty_rekrutacyjne[[#This Row],[GHP]]+punkty_rekrutacyjne[[#This Row],[GHH]]+punkty_rekrutacyjne[[#This Row],[GMM]]+punkty_rekrutacyjne[[#This Row],[GMP]]+punkty_rekrutacyjne[[#This Row],[GJP]])/10</f>
        <v>33.700000000000003</v>
      </c>
      <c r="AE25" s="1">
        <f>IF(punkty_rekrutacyjne[[#This Row],[pkt 1]]&gt;punkty_rekrutacyjne[[#This Row],[pkt 2]],1,0)</f>
        <v>1</v>
      </c>
      <c r="AF25" s="1">
        <f>COUNTIF(punkty_rekrutacyjne[[#This Row],[GHP]:[GJP]],100)</f>
        <v>1</v>
      </c>
    </row>
    <row r="26" spans="1:32" x14ac:dyDescent="0.25">
      <c r="A26" s="1" t="s">
        <v>661</v>
      </c>
      <c r="B26" s="1" t="s">
        <v>83</v>
      </c>
      <c r="C26">
        <v>5</v>
      </c>
      <c r="D26">
        <v>2</v>
      </c>
      <c r="E26">
        <v>5</v>
      </c>
      <c r="F26">
        <v>6</v>
      </c>
      <c r="G26">
        <v>3</v>
      </c>
      <c r="H26">
        <v>3</v>
      </c>
      <c r="I26">
        <v>90</v>
      </c>
      <c r="J26">
        <v>70</v>
      </c>
      <c r="K26">
        <v>84</v>
      </c>
      <c r="L26">
        <v>62</v>
      </c>
      <c r="M26">
        <v>20</v>
      </c>
      <c r="N26">
        <f>IF(punkty_rekrutacyjne[[#This Row],[JP]]=2,0,IF(punkty_rekrutacyjne[[#This Row],[JP]]=3,4,IF(punkty_rekrutacyjne[[#This Row],[JP]]=4,6,IF(punkty_rekrutacyjne[[#This Row],[JP]]=5,8,10))))</f>
        <v>8</v>
      </c>
      <c r="O26">
        <f>IF(punkty_rekrutacyjne[[#This Row],[Mat]]=2,0,IF(punkty_rekrutacyjne[[#This Row],[Mat]]=3,4,IF(punkty_rekrutacyjne[[#This Row],[Mat]]=4,6,IF(punkty_rekrutacyjne[[#This Row],[Mat]]=5,8,10))))</f>
        <v>10</v>
      </c>
      <c r="P26">
        <f>IF(punkty_rekrutacyjne[[#This Row],[Biol]]=2,0,IF(punkty_rekrutacyjne[[#This Row],[Biol]]=3,4,IF(punkty_rekrutacyjne[[#This Row],[Biol]]=4,6,IF(punkty_rekrutacyjne[[#This Row],[Biol]]=5,8,10))))</f>
        <v>4</v>
      </c>
      <c r="Q26">
        <f>IF(punkty_rekrutacyjne[[#This Row],[Geog]]=2,0,IF(punkty_rekrutacyjne[[#This Row],[Geog]]=3,4,IF(punkty_rekrutacyjne[[#This Row],[Geog]]=4,6,IF(punkty_rekrutacyjne[[#This Row],[Geog]]=5,8,10))))</f>
        <v>4</v>
      </c>
      <c r="R26">
        <f>C26+IF(punkty_rekrutacyjne[[#This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63.6</v>
      </c>
      <c r="S26">
        <f>(punkty_rekrutacyjne[[#This Row],[JP]]+punkty_rekrutacyjne[[#This Row],[Mat]]+punkty_rekrutacyjne[[#This Row],[Biol]]+punkty_rekrutacyjne[[#This Row],[Geog]])/4</f>
        <v>4.25</v>
      </c>
      <c r="T26">
        <f>IF(punkty_rekrutacyjne[[#This Row],[Zachowanie]]&gt;4,IF(punkty_rekrutacyjne[[#This Row],[srednia z przedmiotow]]&gt;4,IF(punkty_rekrutacyjne[[#This Row],[Osiagniecia]]=0,1,0),0),0)</f>
        <v>0</v>
      </c>
      <c r="U26" s="2" t="str">
        <f>IF(punkty_rekrutacyjne[[#This Row],[dobry uczen]],punkty_rekrutacyjne[[#This Row],[Nazwisko]],"")</f>
        <v/>
      </c>
      <c r="V26" s="2" t="str">
        <f>IF(punkty_rekrutacyjne[[#This Row],[dobry uczen]],punkty_rekrutacyjne[[#This Row],[Imie]],"")</f>
        <v/>
      </c>
      <c r="W26" s="1">
        <f>IF(punkty_rekrutacyjne[[#This Row],[GHP]]=100,1,0)</f>
        <v>0</v>
      </c>
      <c r="X26" s="1">
        <f>IF(punkty_rekrutacyjne[[#This Row],[GHH]]=100,1,0)</f>
        <v>0</v>
      </c>
      <c r="Y26" s="1">
        <f>IF(punkty_rekrutacyjne[[#This Row],[GMM]]=100,1,0)</f>
        <v>0</v>
      </c>
      <c r="Z26" s="1">
        <f>IF(punkty_rekrutacyjne[[#This Row],[GMP]]=100,1,0)</f>
        <v>0</v>
      </c>
      <c r="AA26" s="1">
        <f>IF(punkty_rekrutacyjne[[#This Row],[GJP]]=100,1,0)</f>
        <v>0</v>
      </c>
      <c r="AB26" s="1">
        <f>IF(SUM(W26:AA26)&gt;2,1,0)</f>
        <v>0</v>
      </c>
      <c r="AC26" s="1">
        <f>C26+IF(punkty_rekrutacyjne[[#This Row],[Zachowanie]]=6,2,0)+SUM(punkty_rekrutacyjne[[#This Row],[p1]:[p4]])</f>
        <v>31</v>
      </c>
      <c r="AD26" s="1">
        <f>+(punkty_rekrutacyjne[[#This Row],[GHP]]+punkty_rekrutacyjne[[#This Row],[GHH]]+punkty_rekrutacyjne[[#This Row],[GMM]]+punkty_rekrutacyjne[[#This Row],[GMP]]+punkty_rekrutacyjne[[#This Row],[GJP]])/10</f>
        <v>32.6</v>
      </c>
      <c r="AE26" s="1">
        <f>IF(punkty_rekrutacyjne[[#This Row],[pkt 1]]&gt;punkty_rekrutacyjne[[#This Row],[pkt 2]],1,0)</f>
        <v>0</v>
      </c>
      <c r="AF26" s="1">
        <f>COUNTIF(punkty_rekrutacyjne[[#This Row],[GHP]:[GJP]],100)</f>
        <v>0</v>
      </c>
    </row>
    <row r="27" spans="1:32" x14ac:dyDescent="0.25">
      <c r="A27" s="1" t="s">
        <v>196</v>
      </c>
      <c r="B27" s="1" t="s">
        <v>197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10</v>
      </c>
      <c r="J27">
        <v>93</v>
      </c>
      <c r="K27">
        <v>88</v>
      </c>
      <c r="L27">
        <v>23</v>
      </c>
      <c r="M27">
        <v>43</v>
      </c>
      <c r="N27">
        <f>IF(punkty_rekrutacyjne[[#This Row],[JP]]=2,0,IF(punkty_rekrutacyjne[[#This Row],[JP]]=3,4,IF(punkty_rekrutacyjne[[#This Row],[JP]]=4,6,IF(punkty_rekrutacyjne[[#This Row],[JP]]=5,8,10))))</f>
        <v>0</v>
      </c>
      <c r="O27">
        <f>IF(punkty_rekrutacyjne[[#This Row],[Mat]]=2,0,IF(punkty_rekrutacyjne[[#This Row],[Mat]]=3,4,IF(punkty_rekrutacyjne[[#This Row],[Mat]]=4,6,IF(punkty_rekrutacyjne[[#This Row],[Mat]]=5,8,10))))</f>
        <v>0</v>
      </c>
      <c r="P27">
        <f>IF(punkty_rekrutacyjne[[#This Row],[Biol]]=2,0,IF(punkty_rekrutacyjne[[#This Row],[Biol]]=3,4,IF(punkty_rekrutacyjne[[#This Row],[Biol]]=4,6,IF(punkty_rekrutacyjne[[#This Row],[Biol]]=5,8,10))))</f>
        <v>0</v>
      </c>
      <c r="Q27">
        <f>IF(punkty_rekrutacyjne[[#This Row],[Geog]]=2,0,IF(punkty_rekrutacyjne[[#This Row],[Geog]]=3,4,IF(punkty_rekrutacyjne[[#This Row],[Geog]]=4,6,IF(punkty_rekrutacyjne[[#This Row],[Geog]]=5,8,10))))</f>
        <v>0</v>
      </c>
      <c r="R27">
        <f>C27+IF(punkty_rekrutacyjne[[#This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27.7</v>
      </c>
      <c r="S27">
        <f>(punkty_rekrutacyjne[[#This Row],[JP]]+punkty_rekrutacyjne[[#This Row],[Mat]]+punkty_rekrutacyjne[[#This Row],[Biol]]+punkty_rekrutacyjne[[#This Row],[Geog]])/4</f>
        <v>2</v>
      </c>
      <c r="T27">
        <f>IF(punkty_rekrutacyjne[[#This Row],[Zachowanie]]&gt;4,IF(punkty_rekrutacyjne[[#This Row],[srednia z przedmiotow]]&gt;4,IF(punkty_rekrutacyjne[[#This Row],[Osiagniecia]]=0,1,0),0),0)</f>
        <v>0</v>
      </c>
      <c r="U27" s="2" t="str">
        <f>IF(punkty_rekrutacyjne[[#This Row],[dobry uczen]],punkty_rekrutacyjne[[#This Row],[Nazwisko]],"")</f>
        <v/>
      </c>
      <c r="V27" s="2" t="str">
        <f>IF(punkty_rekrutacyjne[[#This Row],[dobry uczen]],punkty_rekrutacyjne[[#This Row],[Imie]],"")</f>
        <v/>
      </c>
      <c r="W27" s="1">
        <f>IF(punkty_rekrutacyjne[[#This Row],[GHP]]=100,1,0)</f>
        <v>0</v>
      </c>
      <c r="X27" s="1">
        <f>IF(punkty_rekrutacyjne[[#This Row],[GHH]]=100,1,0)</f>
        <v>0</v>
      </c>
      <c r="Y27" s="1">
        <f>IF(punkty_rekrutacyjne[[#This Row],[GMM]]=100,1,0)</f>
        <v>0</v>
      </c>
      <c r="Z27" s="1">
        <f>IF(punkty_rekrutacyjne[[#This Row],[GMP]]=100,1,0)</f>
        <v>0</v>
      </c>
      <c r="AA27" s="1">
        <f>IF(punkty_rekrutacyjne[[#This Row],[GJP]]=100,1,0)</f>
        <v>0</v>
      </c>
      <c r="AB27" s="1">
        <f>IF(SUM(W27:AA27)&gt;2,1,0)</f>
        <v>0</v>
      </c>
      <c r="AC27" s="1">
        <f>C27+IF(punkty_rekrutacyjne[[#This Row],[Zachowanie]]=6,2,0)+SUM(punkty_rekrutacyjne[[#This Row],[p1]:[p4]])</f>
        <v>2</v>
      </c>
      <c r="AD27" s="1">
        <f>+(punkty_rekrutacyjne[[#This Row],[GHP]]+punkty_rekrutacyjne[[#This Row],[GHH]]+punkty_rekrutacyjne[[#This Row],[GMM]]+punkty_rekrutacyjne[[#This Row],[GMP]]+punkty_rekrutacyjne[[#This Row],[GJP]])/10</f>
        <v>25.7</v>
      </c>
      <c r="AE27" s="1">
        <f>IF(punkty_rekrutacyjne[[#This Row],[pkt 1]]&gt;punkty_rekrutacyjne[[#This Row],[pkt 2]],1,0)</f>
        <v>0</v>
      </c>
      <c r="AF27" s="1">
        <f>COUNTIF(punkty_rekrutacyjne[[#This Row],[GHP]:[GJP]],100)</f>
        <v>0</v>
      </c>
    </row>
    <row r="28" spans="1:32" x14ac:dyDescent="0.25">
      <c r="A28" s="1" t="s">
        <v>432</v>
      </c>
      <c r="B28" s="1" t="s">
        <v>429</v>
      </c>
      <c r="C28">
        <v>8</v>
      </c>
      <c r="D28">
        <v>5</v>
      </c>
      <c r="E28">
        <v>5</v>
      </c>
      <c r="F28">
        <v>5</v>
      </c>
      <c r="G28">
        <v>4</v>
      </c>
      <c r="H28">
        <v>6</v>
      </c>
      <c r="I28">
        <v>65</v>
      </c>
      <c r="J28">
        <v>57</v>
      </c>
      <c r="K28">
        <v>24</v>
      </c>
      <c r="L28">
        <v>97</v>
      </c>
      <c r="M28">
        <v>47</v>
      </c>
      <c r="N28">
        <f>IF(punkty_rekrutacyjne[[#This Row],[JP]]=2,0,IF(punkty_rekrutacyjne[[#This Row],[JP]]=3,4,IF(punkty_rekrutacyjne[[#This Row],[JP]]=4,6,IF(punkty_rekrutacyjne[[#This Row],[JP]]=5,8,10))))</f>
        <v>8</v>
      </c>
      <c r="O28">
        <f>IF(punkty_rekrutacyjne[[#This Row],[Mat]]=2,0,IF(punkty_rekrutacyjne[[#This Row],[Mat]]=3,4,IF(punkty_rekrutacyjne[[#This Row],[Mat]]=4,6,IF(punkty_rekrutacyjne[[#This Row],[Mat]]=5,8,10))))</f>
        <v>8</v>
      </c>
      <c r="P28">
        <f>IF(punkty_rekrutacyjne[[#This Row],[Biol]]=2,0,IF(punkty_rekrutacyjne[[#This Row],[Biol]]=3,4,IF(punkty_rekrutacyjne[[#This Row],[Biol]]=4,6,IF(punkty_rekrutacyjne[[#This Row],[Biol]]=5,8,10))))</f>
        <v>6</v>
      </c>
      <c r="Q28">
        <f>IF(punkty_rekrutacyjne[[#This Row],[Geog]]=2,0,IF(punkty_rekrutacyjne[[#This Row],[Geog]]=3,4,IF(punkty_rekrutacyjne[[#This Row],[Geog]]=4,6,IF(punkty_rekrutacyjne[[#This Row],[Geog]]=5,8,10))))</f>
        <v>10</v>
      </c>
      <c r="R28">
        <f>C28+IF(punkty_rekrutacyjne[[#This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69</v>
      </c>
      <c r="S28">
        <f>(punkty_rekrutacyjne[[#This Row],[JP]]+punkty_rekrutacyjne[[#This Row],[Mat]]+punkty_rekrutacyjne[[#This Row],[Biol]]+punkty_rekrutacyjne[[#This Row],[Geog]])/4</f>
        <v>5</v>
      </c>
      <c r="T28">
        <f>IF(punkty_rekrutacyjne[[#This Row],[Zachowanie]]&gt;4,IF(punkty_rekrutacyjne[[#This Row],[srednia z przedmiotow]]&gt;4,IF(punkty_rekrutacyjne[[#This Row],[Osiagniecia]]=0,1,0),0),0)</f>
        <v>0</v>
      </c>
      <c r="U28" s="2" t="str">
        <f>IF(punkty_rekrutacyjne[[#This Row],[dobry uczen]],punkty_rekrutacyjne[[#This Row],[Nazwisko]],"")</f>
        <v/>
      </c>
      <c r="V28" s="2" t="str">
        <f>IF(punkty_rekrutacyjne[[#This Row],[dobry uczen]],punkty_rekrutacyjne[[#This Row],[Imie]],"")</f>
        <v/>
      </c>
      <c r="W28" s="1">
        <f>IF(punkty_rekrutacyjne[[#This Row],[GHP]]=100,1,0)</f>
        <v>0</v>
      </c>
      <c r="X28" s="1">
        <f>IF(punkty_rekrutacyjne[[#This Row],[GHH]]=100,1,0)</f>
        <v>0</v>
      </c>
      <c r="Y28" s="1">
        <f>IF(punkty_rekrutacyjne[[#This Row],[GMM]]=100,1,0)</f>
        <v>0</v>
      </c>
      <c r="Z28" s="1">
        <f>IF(punkty_rekrutacyjne[[#This Row],[GMP]]=100,1,0)</f>
        <v>0</v>
      </c>
      <c r="AA28" s="1">
        <f>IF(punkty_rekrutacyjne[[#This Row],[GJP]]=100,1,0)</f>
        <v>0</v>
      </c>
      <c r="AB28" s="1">
        <f>IF(SUM(W28:AA28)&gt;2,1,0)</f>
        <v>0</v>
      </c>
      <c r="AC28" s="1">
        <f>C28+IF(punkty_rekrutacyjne[[#This Row],[Zachowanie]]=6,2,0)+SUM(punkty_rekrutacyjne[[#This Row],[p1]:[p4]])</f>
        <v>40</v>
      </c>
      <c r="AD28" s="1">
        <f>+(punkty_rekrutacyjne[[#This Row],[GHP]]+punkty_rekrutacyjne[[#This Row],[GHH]]+punkty_rekrutacyjne[[#This Row],[GMM]]+punkty_rekrutacyjne[[#This Row],[GMP]]+punkty_rekrutacyjne[[#This Row],[GJP]])/10</f>
        <v>29</v>
      </c>
      <c r="AE28" s="1">
        <f>IF(punkty_rekrutacyjne[[#This Row],[pkt 1]]&gt;punkty_rekrutacyjne[[#This Row],[pkt 2]],1,0)</f>
        <v>1</v>
      </c>
      <c r="AF28" s="1">
        <f>COUNTIF(punkty_rekrutacyjne[[#This Row],[GHP]:[GJP]],100)</f>
        <v>0</v>
      </c>
    </row>
    <row r="29" spans="1:32" x14ac:dyDescent="0.25">
      <c r="A29" s="1" t="s">
        <v>263</v>
      </c>
      <c r="B29" s="1" t="s">
        <v>78</v>
      </c>
      <c r="C29">
        <v>5</v>
      </c>
      <c r="D29">
        <v>5</v>
      </c>
      <c r="E29">
        <v>6</v>
      </c>
      <c r="F29">
        <v>6</v>
      </c>
      <c r="G29">
        <v>6</v>
      </c>
      <c r="H29">
        <v>6</v>
      </c>
      <c r="I29">
        <v>63</v>
      </c>
      <c r="J29">
        <v>88</v>
      </c>
      <c r="K29">
        <v>72</v>
      </c>
      <c r="L29">
        <v>90</v>
      </c>
      <c r="M29">
        <v>83</v>
      </c>
      <c r="N29">
        <f>IF(punkty_rekrutacyjne[[#This Row],[JP]]=2,0,IF(punkty_rekrutacyjne[[#This Row],[JP]]=3,4,IF(punkty_rekrutacyjne[[#This Row],[JP]]=4,6,IF(punkty_rekrutacyjne[[#This Row],[JP]]=5,8,10))))</f>
        <v>10</v>
      </c>
      <c r="O29">
        <f>IF(punkty_rekrutacyjne[[#This Row],[Mat]]=2,0,IF(punkty_rekrutacyjne[[#This Row],[Mat]]=3,4,IF(punkty_rekrutacyjne[[#This Row],[Mat]]=4,6,IF(punkty_rekrutacyjne[[#This Row],[Mat]]=5,8,10))))</f>
        <v>10</v>
      </c>
      <c r="P29">
        <f>IF(punkty_rekrutacyjne[[#This Row],[Biol]]=2,0,IF(punkty_rekrutacyjne[[#This Row],[Biol]]=3,4,IF(punkty_rekrutacyjne[[#This Row],[Biol]]=4,6,IF(punkty_rekrutacyjne[[#This Row],[Biol]]=5,8,10))))</f>
        <v>10</v>
      </c>
      <c r="Q29">
        <f>IF(punkty_rekrutacyjne[[#This Row],[Geog]]=2,0,IF(punkty_rekrutacyjne[[#This Row],[Geog]]=3,4,IF(punkty_rekrutacyjne[[#This Row],[Geog]]=4,6,IF(punkty_rekrutacyjne[[#This Row],[Geog]]=5,8,10))))</f>
        <v>10</v>
      </c>
      <c r="R29">
        <f>C29+IF(punkty_rekrutacyjne[[#This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84.6</v>
      </c>
      <c r="S29">
        <f>(punkty_rekrutacyjne[[#This Row],[JP]]+punkty_rekrutacyjne[[#This Row],[Mat]]+punkty_rekrutacyjne[[#This Row],[Biol]]+punkty_rekrutacyjne[[#This Row],[Geog]])/4</f>
        <v>6</v>
      </c>
      <c r="T29">
        <f>IF(punkty_rekrutacyjne[[#This Row],[Zachowanie]]&gt;4,IF(punkty_rekrutacyjne[[#This Row],[srednia z przedmiotow]]&gt;4,IF(punkty_rekrutacyjne[[#This Row],[Osiagniecia]]=0,1,0),0),0)</f>
        <v>0</v>
      </c>
      <c r="U29" s="2" t="str">
        <f>IF(punkty_rekrutacyjne[[#This Row],[dobry uczen]],punkty_rekrutacyjne[[#This Row],[Nazwisko]],"")</f>
        <v/>
      </c>
      <c r="V29" s="2" t="str">
        <f>IF(punkty_rekrutacyjne[[#This Row],[dobry uczen]],punkty_rekrutacyjne[[#This Row],[Imie]],"")</f>
        <v/>
      </c>
      <c r="W29" s="1">
        <f>IF(punkty_rekrutacyjne[[#This Row],[GHP]]=100,1,0)</f>
        <v>0</v>
      </c>
      <c r="X29" s="1">
        <f>IF(punkty_rekrutacyjne[[#This Row],[GHH]]=100,1,0)</f>
        <v>0</v>
      </c>
      <c r="Y29" s="1">
        <f>IF(punkty_rekrutacyjne[[#This Row],[GMM]]=100,1,0)</f>
        <v>0</v>
      </c>
      <c r="Z29" s="1">
        <f>IF(punkty_rekrutacyjne[[#This Row],[GMP]]=100,1,0)</f>
        <v>0</v>
      </c>
      <c r="AA29" s="1">
        <f>IF(punkty_rekrutacyjne[[#This Row],[GJP]]=100,1,0)</f>
        <v>0</v>
      </c>
      <c r="AB29" s="1">
        <f>IF(SUM(W29:AA29)&gt;2,1,0)</f>
        <v>0</v>
      </c>
      <c r="AC29" s="1">
        <f>C29+IF(punkty_rekrutacyjne[[#This Row],[Zachowanie]]=6,2,0)+SUM(punkty_rekrutacyjne[[#This Row],[p1]:[p4]])</f>
        <v>45</v>
      </c>
      <c r="AD29" s="1">
        <f>+(punkty_rekrutacyjne[[#This Row],[GHP]]+punkty_rekrutacyjne[[#This Row],[GHH]]+punkty_rekrutacyjne[[#This Row],[GMM]]+punkty_rekrutacyjne[[#This Row],[GMP]]+punkty_rekrutacyjne[[#This Row],[GJP]])/10</f>
        <v>39.6</v>
      </c>
      <c r="AE29" s="1">
        <f>IF(punkty_rekrutacyjne[[#This Row],[pkt 1]]&gt;punkty_rekrutacyjne[[#This Row],[pkt 2]],1,0)</f>
        <v>1</v>
      </c>
      <c r="AF29" s="1">
        <f>COUNTIF(punkty_rekrutacyjne[[#This Row],[GHP]:[GJP]],100)</f>
        <v>0</v>
      </c>
    </row>
    <row r="30" spans="1:32" x14ac:dyDescent="0.25">
      <c r="A30" s="1" t="s">
        <v>576</v>
      </c>
      <c r="B30" s="1" t="s">
        <v>430</v>
      </c>
      <c r="C30">
        <v>7</v>
      </c>
      <c r="D30">
        <v>2</v>
      </c>
      <c r="E30">
        <v>2</v>
      </c>
      <c r="F30">
        <v>2</v>
      </c>
      <c r="G30">
        <v>2</v>
      </c>
      <c r="H30">
        <v>2</v>
      </c>
      <c r="I30">
        <v>1</v>
      </c>
      <c r="J30">
        <v>25</v>
      </c>
      <c r="K30">
        <v>33</v>
      </c>
      <c r="L30">
        <v>91</v>
      </c>
      <c r="M30">
        <v>60</v>
      </c>
      <c r="N30">
        <f>IF(punkty_rekrutacyjne[[#This Row],[JP]]=2,0,IF(punkty_rekrutacyjne[[#This Row],[JP]]=3,4,IF(punkty_rekrutacyjne[[#This Row],[JP]]=4,6,IF(punkty_rekrutacyjne[[#This Row],[JP]]=5,8,10))))</f>
        <v>0</v>
      </c>
      <c r="O30">
        <f>IF(punkty_rekrutacyjne[[#This Row],[Mat]]=2,0,IF(punkty_rekrutacyjne[[#This Row],[Mat]]=3,4,IF(punkty_rekrutacyjne[[#This Row],[Mat]]=4,6,IF(punkty_rekrutacyjne[[#This Row],[Mat]]=5,8,10))))</f>
        <v>0</v>
      </c>
      <c r="P30">
        <f>IF(punkty_rekrutacyjne[[#This Row],[Biol]]=2,0,IF(punkty_rekrutacyjne[[#This Row],[Biol]]=3,4,IF(punkty_rekrutacyjne[[#This Row],[Biol]]=4,6,IF(punkty_rekrutacyjne[[#This Row],[Biol]]=5,8,10))))</f>
        <v>0</v>
      </c>
      <c r="Q30">
        <f>IF(punkty_rekrutacyjne[[#This Row],[Geog]]=2,0,IF(punkty_rekrutacyjne[[#This Row],[Geog]]=3,4,IF(punkty_rekrutacyjne[[#This Row],[Geog]]=4,6,IF(punkty_rekrutacyjne[[#This Row],[Geog]]=5,8,10))))</f>
        <v>0</v>
      </c>
      <c r="R30">
        <f>C30+IF(punkty_rekrutacyjne[[#This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28</v>
      </c>
      <c r="S30">
        <f>(punkty_rekrutacyjne[[#This Row],[JP]]+punkty_rekrutacyjne[[#This Row],[Mat]]+punkty_rekrutacyjne[[#This Row],[Biol]]+punkty_rekrutacyjne[[#This Row],[Geog]])/4</f>
        <v>2</v>
      </c>
      <c r="T30">
        <f>IF(punkty_rekrutacyjne[[#This Row],[Zachowanie]]&gt;4,IF(punkty_rekrutacyjne[[#This Row],[srednia z przedmiotow]]&gt;4,IF(punkty_rekrutacyjne[[#This Row],[Osiagniecia]]=0,1,0),0),0)</f>
        <v>0</v>
      </c>
      <c r="U30" s="2" t="str">
        <f>IF(punkty_rekrutacyjne[[#This Row],[dobry uczen]],punkty_rekrutacyjne[[#This Row],[Nazwisko]],"")</f>
        <v/>
      </c>
      <c r="V30" s="2" t="str">
        <f>IF(punkty_rekrutacyjne[[#This Row],[dobry uczen]],punkty_rekrutacyjne[[#This Row],[Imie]],"")</f>
        <v/>
      </c>
      <c r="W30" s="1">
        <f>IF(punkty_rekrutacyjne[[#This Row],[GHP]]=100,1,0)</f>
        <v>0</v>
      </c>
      <c r="X30" s="1">
        <f>IF(punkty_rekrutacyjne[[#This Row],[GHH]]=100,1,0)</f>
        <v>0</v>
      </c>
      <c r="Y30" s="1">
        <f>IF(punkty_rekrutacyjne[[#This Row],[GMM]]=100,1,0)</f>
        <v>0</v>
      </c>
      <c r="Z30" s="1">
        <f>IF(punkty_rekrutacyjne[[#This Row],[GMP]]=100,1,0)</f>
        <v>0</v>
      </c>
      <c r="AA30" s="1">
        <f>IF(punkty_rekrutacyjne[[#This Row],[GJP]]=100,1,0)</f>
        <v>0</v>
      </c>
      <c r="AB30" s="1">
        <f>IF(SUM(W30:AA30)&gt;2,1,0)</f>
        <v>0</v>
      </c>
      <c r="AC30" s="1">
        <f>C30+IF(punkty_rekrutacyjne[[#This Row],[Zachowanie]]=6,2,0)+SUM(punkty_rekrutacyjne[[#This Row],[p1]:[p4]])</f>
        <v>7</v>
      </c>
      <c r="AD30" s="1">
        <f>+(punkty_rekrutacyjne[[#This Row],[GHP]]+punkty_rekrutacyjne[[#This Row],[GHH]]+punkty_rekrutacyjne[[#This Row],[GMM]]+punkty_rekrutacyjne[[#This Row],[GMP]]+punkty_rekrutacyjne[[#This Row],[GJP]])/10</f>
        <v>21</v>
      </c>
      <c r="AE30" s="1">
        <f>IF(punkty_rekrutacyjne[[#This Row],[pkt 1]]&gt;punkty_rekrutacyjne[[#This Row],[pkt 2]],1,0)</f>
        <v>0</v>
      </c>
      <c r="AF30" s="1">
        <f>COUNTIF(punkty_rekrutacyjne[[#This Row],[GHP]:[GJP]],100)</f>
        <v>0</v>
      </c>
    </row>
    <row r="31" spans="1:32" x14ac:dyDescent="0.25">
      <c r="A31" s="1" t="s">
        <v>255</v>
      </c>
      <c r="B31" s="1" t="s">
        <v>222</v>
      </c>
      <c r="C31">
        <v>1</v>
      </c>
      <c r="D31">
        <v>2</v>
      </c>
      <c r="E31">
        <v>6</v>
      </c>
      <c r="F31">
        <v>4</v>
      </c>
      <c r="G31">
        <v>2</v>
      </c>
      <c r="H31">
        <v>2</v>
      </c>
      <c r="I31">
        <v>32</v>
      </c>
      <c r="J31">
        <v>18</v>
      </c>
      <c r="K31">
        <v>1</v>
      </c>
      <c r="L31">
        <v>56</v>
      </c>
      <c r="M31">
        <v>7</v>
      </c>
      <c r="N31">
        <f>IF(punkty_rekrutacyjne[[#This Row],[JP]]=2,0,IF(punkty_rekrutacyjne[[#This Row],[JP]]=3,4,IF(punkty_rekrutacyjne[[#This Row],[JP]]=4,6,IF(punkty_rekrutacyjne[[#This Row],[JP]]=5,8,10))))</f>
        <v>10</v>
      </c>
      <c r="O31">
        <f>IF(punkty_rekrutacyjne[[#This Row],[Mat]]=2,0,IF(punkty_rekrutacyjne[[#This Row],[Mat]]=3,4,IF(punkty_rekrutacyjne[[#This Row],[Mat]]=4,6,IF(punkty_rekrutacyjne[[#This Row],[Mat]]=5,8,10))))</f>
        <v>6</v>
      </c>
      <c r="P31">
        <f>IF(punkty_rekrutacyjne[[#This Row],[Biol]]=2,0,IF(punkty_rekrutacyjne[[#This Row],[Biol]]=3,4,IF(punkty_rekrutacyjne[[#This Row],[Biol]]=4,6,IF(punkty_rekrutacyjne[[#This Row],[Biol]]=5,8,10))))</f>
        <v>0</v>
      </c>
      <c r="Q31">
        <f>IF(punkty_rekrutacyjne[[#This Row],[Geog]]=2,0,IF(punkty_rekrutacyjne[[#This Row],[Geog]]=3,4,IF(punkty_rekrutacyjne[[#This Row],[Geog]]=4,6,IF(punkty_rekrutacyjne[[#This Row],[Geog]]=5,8,10))))</f>
        <v>0</v>
      </c>
      <c r="R31">
        <f>C31+IF(punkty_rekrutacyjne[[#This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28.4</v>
      </c>
      <c r="S31">
        <f>(punkty_rekrutacyjne[[#This Row],[JP]]+punkty_rekrutacyjne[[#This Row],[Mat]]+punkty_rekrutacyjne[[#This Row],[Biol]]+punkty_rekrutacyjne[[#This Row],[Geog]])/4</f>
        <v>3.5</v>
      </c>
      <c r="T31">
        <f>IF(punkty_rekrutacyjne[[#This Row],[Zachowanie]]&gt;4,IF(punkty_rekrutacyjne[[#This Row],[srednia z przedmiotow]]&gt;4,IF(punkty_rekrutacyjne[[#This Row],[Osiagniecia]]=0,1,0),0),0)</f>
        <v>0</v>
      </c>
      <c r="U31" s="2" t="str">
        <f>IF(punkty_rekrutacyjne[[#This Row],[dobry uczen]],punkty_rekrutacyjne[[#This Row],[Nazwisko]],"")</f>
        <v/>
      </c>
      <c r="V31" s="2" t="str">
        <f>IF(punkty_rekrutacyjne[[#This Row],[dobry uczen]],punkty_rekrutacyjne[[#This Row],[Imie]],"")</f>
        <v/>
      </c>
      <c r="W31" s="1">
        <f>IF(punkty_rekrutacyjne[[#This Row],[GHP]]=100,1,0)</f>
        <v>0</v>
      </c>
      <c r="X31" s="1">
        <f>IF(punkty_rekrutacyjne[[#This Row],[GHH]]=100,1,0)</f>
        <v>0</v>
      </c>
      <c r="Y31" s="1">
        <f>IF(punkty_rekrutacyjne[[#This Row],[GMM]]=100,1,0)</f>
        <v>0</v>
      </c>
      <c r="Z31" s="1">
        <f>IF(punkty_rekrutacyjne[[#This Row],[GMP]]=100,1,0)</f>
        <v>0</v>
      </c>
      <c r="AA31" s="1">
        <f>IF(punkty_rekrutacyjne[[#This Row],[GJP]]=100,1,0)</f>
        <v>0</v>
      </c>
      <c r="AB31" s="1">
        <f>IF(SUM(W31:AA31)&gt;2,1,0)</f>
        <v>0</v>
      </c>
      <c r="AC31" s="1">
        <f>C31+IF(punkty_rekrutacyjne[[#This Row],[Zachowanie]]=6,2,0)+SUM(punkty_rekrutacyjne[[#This Row],[p1]:[p4]])</f>
        <v>17</v>
      </c>
      <c r="AD31" s="1">
        <f>+(punkty_rekrutacyjne[[#This Row],[GHP]]+punkty_rekrutacyjne[[#This Row],[GHH]]+punkty_rekrutacyjne[[#This Row],[GMM]]+punkty_rekrutacyjne[[#This Row],[GMP]]+punkty_rekrutacyjne[[#This Row],[GJP]])/10</f>
        <v>11.4</v>
      </c>
      <c r="AE31" s="1">
        <f>IF(punkty_rekrutacyjne[[#This Row],[pkt 1]]&gt;punkty_rekrutacyjne[[#This Row],[pkt 2]],1,0)</f>
        <v>1</v>
      </c>
      <c r="AF31" s="1">
        <f>COUNTIF(punkty_rekrutacyjne[[#This Row],[GHP]:[GJP]],100)</f>
        <v>0</v>
      </c>
    </row>
    <row r="32" spans="1:32" x14ac:dyDescent="0.25">
      <c r="A32" s="1" t="s">
        <v>406</v>
      </c>
      <c r="B32" s="1" t="s">
        <v>38</v>
      </c>
      <c r="C32">
        <v>0</v>
      </c>
      <c r="D32">
        <v>5</v>
      </c>
      <c r="E32">
        <v>6</v>
      </c>
      <c r="F32">
        <v>2</v>
      </c>
      <c r="G32">
        <v>2</v>
      </c>
      <c r="H32">
        <v>3</v>
      </c>
      <c r="I32">
        <v>50</v>
      </c>
      <c r="J32">
        <v>5</v>
      </c>
      <c r="K32">
        <v>14</v>
      </c>
      <c r="L32">
        <v>44</v>
      </c>
      <c r="M32">
        <v>45</v>
      </c>
      <c r="N32">
        <f>IF(punkty_rekrutacyjne[[#This Row],[JP]]=2,0,IF(punkty_rekrutacyjne[[#This Row],[JP]]=3,4,IF(punkty_rekrutacyjne[[#This Row],[JP]]=4,6,IF(punkty_rekrutacyjne[[#This Row],[JP]]=5,8,10))))</f>
        <v>10</v>
      </c>
      <c r="O32">
        <f>IF(punkty_rekrutacyjne[[#This Row],[Mat]]=2,0,IF(punkty_rekrutacyjne[[#This Row],[Mat]]=3,4,IF(punkty_rekrutacyjne[[#This Row],[Mat]]=4,6,IF(punkty_rekrutacyjne[[#This Row],[Mat]]=5,8,10))))</f>
        <v>0</v>
      </c>
      <c r="P32">
        <f>IF(punkty_rekrutacyjne[[#This Row],[Biol]]=2,0,IF(punkty_rekrutacyjne[[#This Row],[Biol]]=3,4,IF(punkty_rekrutacyjne[[#This Row],[Biol]]=4,6,IF(punkty_rekrutacyjne[[#This Row],[Biol]]=5,8,10))))</f>
        <v>0</v>
      </c>
      <c r="Q32">
        <f>IF(punkty_rekrutacyjne[[#This Row],[Geog]]=2,0,IF(punkty_rekrutacyjne[[#This Row],[Geog]]=3,4,IF(punkty_rekrutacyjne[[#This Row],[Geog]]=4,6,IF(punkty_rekrutacyjne[[#This Row],[Geog]]=5,8,10))))</f>
        <v>4</v>
      </c>
      <c r="R32">
        <f>C32+IF(punkty_rekrutacyjne[[#This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29.8</v>
      </c>
      <c r="S32">
        <f>(punkty_rekrutacyjne[[#This Row],[JP]]+punkty_rekrutacyjne[[#This Row],[Mat]]+punkty_rekrutacyjne[[#This Row],[Biol]]+punkty_rekrutacyjne[[#This Row],[Geog]])/4</f>
        <v>3.25</v>
      </c>
      <c r="T32">
        <f>IF(punkty_rekrutacyjne[[#This Row],[Zachowanie]]&gt;4,IF(punkty_rekrutacyjne[[#This Row],[srednia z przedmiotow]]&gt;4,IF(punkty_rekrutacyjne[[#This Row],[Osiagniecia]]=0,1,0),0),0)</f>
        <v>0</v>
      </c>
      <c r="U32" s="2" t="str">
        <f>IF(punkty_rekrutacyjne[[#This Row],[dobry uczen]],punkty_rekrutacyjne[[#This Row],[Nazwisko]],"")</f>
        <v/>
      </c>
      <c r="V32" s="2" t="str">
        <f>IF(punkty_rekrutacyjne[[#This Row],[dobry uczen]],punkty_rekrutacyjne[[#This Row],[Imie]],"")</f>
        <v/>
      </c>
      <c r="W32" s="1">
        <f>IF(punkty_rekrutacyjne[[#This Row],[GHP]]=100,1,0)</f>
        <v>0</v>
      </c>
      <c r="X32" s="1">
        <f>IF(punkty_rekrutacyjne[[#This Row],[GHH]]=100,1,0)</f>
        <v>0</v>
      </c>
      <c r="Y32" s="1">
        <f>IF(punkty_rekrutacyjne[[#This Row],[GMM]]=100,1,0)</f>
        <v>0</v>
      </c>
      <c r="Z32" s="1">
        <f>IF(punkty_rekrutacyjne[[#This Row],[GMP]]=100,1,0)</f>
        <v>0</v>
      </c>
      <c r="AA32" s="1">
        <f>IF(punkty_rekrutacyjne[[#This Row],[GJP]]=100,1,0)</f>
        <v>0</v>
      </c>
      <c r="AB32" s="1">
        <f>IF(SUM(W32:AA32)&gt;2,1,0)</f>
        <v>0</v>
      </c>
      <c r="AC32" s="1">
        <f>C32+IF(punkty_rekrutacyjne[[#This Row],[Zachowanie]]=6,2,0)+SUM(punkty_rekrutacyjne[[#This Row],[p1]:[p4]])</f>
        <v>14</v>
      </c>
      <c r="AD32" s="1">
        <f>+(punkty_rekrutacyjne[[#This Row],[GHP]]+punkty_rekrutacyjne[[#This Row],[GHH]]+punkty_rekrutacyjne[[#This Row],[GMM]]+punkty_rekrutacyjne[[#This Row],[GMP]]+punkty_rekrutacyjne[[#This Row],[GJP]])/10</f>
        <v>15.8</v>
      </c>
      <c r="AE32" s="1">
        <f>IF(punkty_rekrutacyjne[[#This Row],[pkt 1]]&gt;punkty_rekrutacyjne[[#This Row],[pkt 2]],1,0)</f>
        <v>0</v>
      </c>
      <c r="AF32" s="1">
        <f>COUNTIF(punkty_rekrutacyjne[[#This Row],[GHP]:[GJP]],100)</f>
        <v>0</v>
      </c>
    </row>
    <row r="33" spans="1:32" x14ac:dyDescent="0.25">
      <c r="A33" s="1" t="s">
        <v>636</v>
      </c>
      <c r="B33" s="1" t="s">
        <v>340</v>
      </c>
      <c r="C33">
        <v>1</v>
      </c>
      <c r="D33">
        <v>4</v>
      </c>
      <c r="E33">
        <v>2</v>
      </c>
      <c r="F33">
        <v>2</v>
      </c>
      <c r="G33">
        <v>4</v>
      </c>
      <c r="H33">
        <v>2</v>
      </c>
      <c r="I33">
        <v>68</v>
      </c>
      <c r="J33">
        <v>81</v>
      </c>
      <c r="K33">
        <v>24</v>
      </c>
      <c r="L33">
        <v>15</v>
      </c>
      <c r="M33">
        <v>48</v>
      </c>
      <c r="N33">
        <f>IF(punkty_rekrutacyjne[[#This Row],[JP]]=2,0,IF(punkty_rekrutacyjne[[#This Row],[JP]]=3,4,IF(punkty_rekrutacyjne[[#This Row],[JP]]=4,6,IF(punkty_rekrutacyjne[[#This Row],[JP]]=5,8,10))))</f>
        <v>0</v>
      </c>
      <c r="O33">
        <f>IF(punkty_rekrutacyjne[[#This Row],[Mat]]=2,0,IF(punkty_rekrutacyjne[[#This Row],[Mat]]=3,4,IF(punkty_rekrutacyjne[[#This Row],[Mat]]=4,6,IF(punkty_rekrutacyjne[[#This Row],[Mat]]=5,8,10))))</f>
        <v>0</v>
      </c>
      <c r="P33">
        <f>IF(punkty_rekrutacyjne[[#This Row],[Biol]]=2,0,IF(punkty_rekrutacyjne[[#This Row],[Biol]]=3,4,IF(punkty_rekrutacyjne[[#This Row],[Biol]]=4,6,IF(punkty_rekrutacyjne[[#This Row],[Biol]]=5,8,10))))</f>
        <v>6</v>
      </c>
      <c r="Q33">
        <f>IF(punkty_rekrutacyjne[[#This Row],[Geog]]=2,0,IF(punkty_rekrutacyjne[[#This Row],[Geog]]=3,4,IF(punkty_rekrutacyjne[[#This Row],[Geog]]=4,6,IF(punkty_rekrutacyjne[[#This Row],[Geog]]=5,8,10))))</f>
        <v>0</v>
      </c>
      <c r="R33">
        <f>C33+IF(punkty_rekrutacyjne[[#This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30.6</v>
      </c>
      <c r="S33">
        <f>(punkty_rekrutacyjne[[#This Row],[JP]]+punkty_rekrutacyjne[[#This Row],[Mat]]+punkty_rekrutacyjne[[#This Row],[Biol]]+punkty_rekrutacyjne[[#This Row],[Geog]])/4</f>
        <v>2.5</v>
      </c>
      <c r="T33">
        <f>IF(punkty_rekrutacyjne[[#This Row],[Zachowanie]]&gt;4,IF(punkty_rekrutacyjne[[#This Row],[srednia z przedmiotow]]&gt;4,IF(punkty_rekrutacyjne[[#This Row],[Osiagniecia]]=0,1,0),0),0)</f>
        <v>0</v>
      </c>
      <c r="U33" s="2" t="str">
        <f>IF(punkty_rekrutacyjne[[#This Row],[dobry uczen]],punkty_rekrutacyjne[[#This Row],[Nazwisko]],"")</f>
        <v/>
      </c>
      <c r="V33" s="2" t="str">
        <f>IF(punkty_rekrutacyjne[[#This Row],[dobry uczen]],punkty_rekrutacyjne[[#This Row],[Imie]],"")</f>
        <v/>
      </c>
      <c r="W33" s="1">
        <f>IF(punkty_rekrutacyjne[[#This Row],[GHP]]=100,1,0)</f>
        <v>0</v>
      </c>
      <c r="X33" s="1">
        <f>IF(punkty_rekrutacyjne[[#This Row],[GHH]]=100,1,0)</f>
        <v>0</v>
      </c>
      <c r="Y33" s="1">
        <f>IF(punkty_rekrutacyjne[[#This Row],[GMM]]=100,1,0)</f>
        <v>0</v>
      </c>
      <c r="Z33" s="1">
        <f>IF(punkty_rekrutacyjne[[#This Row],[GMP]]=100,1,0)</f>
        <v>0</v>
      </c>
      <c r="AA33" s="1">
        <f>IF(punkty_rekrutacyjne[[#This Row],[GJP]]=100,1,0)</f>
        <v>0</v>
      </c>
      <c r="AB33" s="1">
        <f>IF(SUM(W33:AA33)&gt;2,1,0)</f>
        <v>0</v>
      </c>
      <c r="AC33" s="1">
        <f>C33+IF(punkty_rekrutacyjne[[#This Row],[Zachowanie]]=6,2,0)+SUM(punkty_rekrutacyjne[[#This Row],[p1]:[p4]])</f>
        <v>7</v>
      </c>
      <c r="AD33" s="1">
        <f>+(punkty_rekrutacyjne[[#This Row],[GHP]]+punkty_rekrutacyjne[[#This Row],[GHH]]+punkty_rekrutacyjne[[#This Row],[GMM]]+punkty_rekrutacyjne[[#This Row],[GMP]]+punkty_rekrutacyjne[[#This Row],[GJP]])/10</f>
        <v>23.6</v>
      </c>
      <c r="AE33" s="1">
        <f>IF(punkty_rekrutacyjne[[#This Row],[pkt 1]]&gt;punkty_rekrutacyjne[[#This Row],[pkt 2]],1,0)</f>
        <v>0</v>
      </c>
      <c r="AF33" s="1">
        <f>COUNTIF(punkty_rekrutacyjne[[#This Row],[GHP]:[GJP]],100)</f>
        <v>0</v>
      </c>
    </row>
    <row r="34" spans="1:32" x14ac:dyDescent="0.25">
      <c r="A34" s="1" t="s">
        <v>582</v>
      </c>
      <c r="B34" s="1" t="s">
        <v>367</v>
      </c>
      <c r="C34">
        <v>5</v>
      </c>
      <c r="D34">
        <v>3</v>
      </c>
      <c r="E34">
        <v>2</v>
      </c>
      <c r="F34">
        <v>6</v>
      </c>
      <c r="G34">
        <v>2</v>
      </c>
      <c r="H34">
        <v>2</v>
      </c>
      <c r="I34">
        <v>28</v>
      </c>
      <c r="J34">
        <v>28</v>
      </c>
      <c r="K34">
        <v>14</v>
      </c>
      <c r="L34">
        <v>52</v>
      </c>
      <c r="M34">
        <v>35</v>
      </c>
      <c r="N34">
        <f>IF(punkty_rekrutacyjne[[#This Row],[JP]]=2,0,IF(punkty_rekrutacyjne[[#This Row],[JP]]=3,4,IF(punkty_rekrutacyjne[[#This Row],[JP]]=4,6,IF(punkty_rekrutacyjne[[#This Row],[JP]]=5,8,10))))</f>
        <v>0</v>
      </c>
      <c r="O34">
        <f>IF(punkty_rekrutacyjne[[#This Row],[Mat]]=2,0,IF(punkty_rekrutacyjne[[#This Row],[Mat]]=3,4,IF(punkty_rekrutacyjne[[#This Row],[Mat]]=4,6,IF(punkty_rekrutacyjne[[#This Row],[Mat]]=5,8,10))))</f>
        <v>10</v>
      </c>
      <c r="P34">
        <f>IF(punkty_rekrutacyjne[[#This Row],[Biol]]=2,0,IF(punkty_rekrutacyjne[[#This Row],[Biol]]=3,4,IF(punkty_rekrutacyjne[[#This Row],[Biol]]=4,6,IF(punkty_rekrutacyjne[[#This Row],[Biol]]=5,8,10))))</f>
        <v>0</v>
      </c>
      <c r="Q34">
        <f>IF(punkty_rekrutacyjne[[#This Row],[Geog]]=2,0,IF(punkty_rekrutacyjne[[#This Row],[Geog]]=3,4,IF(punkty_rekrutacyjne[[#This Row],[Geog]]=4,6,IF(punkty_rekrutacyjne[[#This Row],[Geog]]=5,8,10))))</f>
        <v>0</v>
      </c>
      <c r="R34">
        <f>C34+IF(punkty_rekrutacyjne[[#This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30.7</v>
      </c>
      <c r="S34">
        <f>(punkty_rekrutacyjne[[#This Row],[JP]]+punkty_rekrutacyjne[[#This Row],[Mat]]+punkty_rekrutacyjne[[#This Row],[Biol]]+punkty_rekrutacyjne[[#This Row],[Geog]])/4</f>
        <v>3</v>
      </c>
      <c r="T34">
        <f>IF(punkty_rekrutacyjne[[#This Row],[Zachowanie]]&gt;4,IF(punkty_rekrutacyjne[[#This Row],[srednia z przedmiotow]]&gt;4,IF(punkty_rekrutacyjne[[#This Row],[Osiagniecia]]=0,1,0),0),0)</f>
        <v>0</v>
      </c>
      <c r="U34" s="2" t="str">
        <f>IF(punkty_rekrutacyjne[[#This Row],[dobry uczen]],punkty_rekrutacyjne[[#This Row],[Nazwisko]],"")</f>
        <v/>
      </c>
      <c r="V34" s="2" t="str">
        <f>IF(punkty_rekrutacyjne[[#This Row],[dobry uczen]],punkty_rekrutacyjne[[#This Row],[Imie]],"")</f>
        <v/>
      </c>
      <c r="W34" s="1">
        <f>IF(punkty_rekrutacyjne[[#This Row],[GHP]]=100,1,0)</f>
        <v>0</v>
      </c>
      <c r="X34" s="1">
        <f>IF(punkty_rekrutacyjne[[#This Row],[GHH]]=100,1,0)</f>
        <v>0</v>
      </c>
      <c r="Y34" s="1">
        <f>IF(punkty_rekrutacyjne[[#This Row],[GMM]]=100,1,0)</f>
        <v>0</v>
      </c>
      <c r="Z34" s="1">
        <f>IF(punkty_rekrutacyjne[[#This Row],[GMP]]=100,1,0)</f>
        <v>0</v>
      </c>
      <c r="AA34" s="1">
        <f>IF(punkty_rekrutacyjne[[#This Row],[GJP]]=100,1,0)</f>
        <v>0</v>
      </c>
      <c r="AB34" s="1">
        <f>IF(SUM(W34:AA34)&gt;2,1,0)</f>
        <v>0</v>
      </c>
      <c r="AC34" s="1">
        <f>C34+IF(punkty_rekrutacyjne[[#This Row],[Zachowanie]]=6,2,0)+SUM(punkty_rekrutacyjne[[#This Row],[p1]:[p4]])</f>
        <v>15</v>
      </c>
      <c r="AD34" s="1">
        <f>+(punkty_rekrutacyjne[[#This Row],[GHP]]+punkty_rekrutacyjne[[#This Row],[GHH]]+punkty_rekrutacyjne[[#This Row],[GMM]]+punkty_rekrutacyjne[[#This Row],[GMP]]+punkty_rekrutacyjne[[#This Row],[GJP]])/10</f>
        <v>15.7</v>
      </c>
      <c r="AE34" s="1">
        <f>IF(punkty_rekrutacyjne[[#This Row],[pkt 1]]&gt;punkty_rekrutacyjne[[#This Row],[pkt 2]],1,0)</f>
        <v>0</v>
      </c>
      <c r="AF34" s="1">
        <f>COUNTIF(punkty_rekrutacyjne[[#This Row],[GHP]:[GJP]],100)</f>
        <v>0</v>
      </c>
    </row>
    <row r="35" spans="1:32" x14ac:dyDescent="0.25">
      <c r="A35" s="1" t="s">
        <v>160</v>
      </c>
      <c r="B35" s="1" t="s">
        <v>161</v>
      </c>
      <c r="C35">
        <v>2</v>
      </c>
      <c r="D35">
        <v>3</v>
      </c>
      <c r="E35">
        <v>2</v>
      </c>
      <c r="F35">
        <v>2</v>
      </c>
      <c r="G35">
        <v>3</v>
      </c>
      <c r="H35">
        <v>2</v>
      </c>
      <c r="I35">
        <v>56</v>
      </c>
      <c r="J35">
        <v>63</v>
      </c>
      <c r="K35">
        <v>26</v>
      </c>
      <c r="L35">
        <v>92</v>
      </c>
      <c r="M35">
        <v>13</v>
      </c>
      <c r="N35">
        <f>IF(punkty_rekrutacyjne[[#This Row],[JP]]=2,0,IF(punkty_rekrutacyjne[[#This Row],[JP]]=3,4,IF(punkty_rekrutacyjne[[#This Row],[JP]]=4,6,IF(punkty_rekrutacyjne[[#This Row],[JP]]=5,8,10))))</f>
        <v>0</v>
      </c>
      <c r="O35">
        <f>IF(punkty_rekrutacyjne[[#This Row],[Mat]]=2,0,IF(punkty_rekrutacyjne[[#This Row],[Mat]]=3,4,IF(punkty_rekrutacyjne[[#This Row],[Mat]]=4,6,IF(punkty_rekrutacyjne[[#This Row],[Mat]]=5,8,10))))</f>
        <v>0</v>
      </c>
      <c r="P35">
        <f>IF(punkty_rekrutacyjne[[#This Row],[Biol]]=2,0,IF(punkty_rekrutacyjne[[#This Row],[Biol]]=3,4,IF(punkty_rekrutacyjne[[#This Row],[Biol]]=4,6,IF(punkty_rekrutacyjne[[#This Row],[Biol]]=5,8,10))))</f>
        <v>4</v>
      </c>
      <c r="Q35">
        <f>IF(punkty_rekrutacyjne[[#This Row],[Geog]]=2,0,IF(punkty_rekrutacyjne[[#This Row],[Geog]]=3,4,IF(punkty_rekrutacyjne[[#This Row],[Geog]]=4,6,IF(punkty_rekrutacyjne[[#This Row],[Geog]]=5,8,10))))</f>
        <v>0</v>
      </c>
      <c r="R35">
        <f>C35+IF(punkty_rekrutacyjne[[#This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31</v>
      </c>
      <c r="S35">
        <f>(punkty_rekrutacyjne[[#This Row],[JP]]+punkty_rekrutacyjne[[#This Row],[Mat]]+punkty_rekrutacyjne[[#This Row],[Biol]]+punkty_rekrutacyjne[[#This Row],[Geog]])/4</f>
        <v>2.25</v>
      </c>
      <c r="T35">
        <f>IF(punkty_rekrutacyjne[[#This Row],[Zachowanie]]&gt;4,IF(punkty_rekrutacyjne[[#This Row],[srednia z przedmiotow]]&gt;4,IF(punkty_rekrutacyjne[[#This Row],[Osiagniecia]]=0,1,0),0),0)</f>
        <v>0</v>
      </c>
      <c r="U35" s="2" t="str">
        <f>IF(punkty_rekrutacyjne[[#This Row],[dobry uczen]],punkty_rekrutacyjne[[#This Row],[Nazwisko]],"")</f>
        <v/>
      </c>
      <c r="V35" s="2" t="str">
        <f>IF(punkty_rekrutacyjne[[#This Row],[dobry uczen]],punkty_rekrutacyjne[[#This Row],[Imie]],"")</f>
        <v/>
      </c>
      <c r="W35" s="1">
        <f>IF(punkty_rekrutacyjne[[#This Row],[GHP]]=100,1,0)</f>
        <v>0</v>
      </c>
      <c r="X35" s="1">
        <f>IF(punkty_rekrutacyjne[[#This Row],[GHH]]=100,1,0)</f>
        <v>0</v>
      </c>
      <c r="Y35" s="1">
        <f>IF(punkty_rekrutacyjne[[#This Row],[GMM]]=100,1,0)</f>
        <v>0</v>
      </c>
      <c r="Z35" s="1">
        <f>IF(punkty_rekrutacyjne[[#This Row],[GMP]]=100,1,0)</f>
        <v>0</v>
      </c>
      <c r="AA35" s="1">
        <f>IF(punkty_rekrutacyjne[[#This Row],[GJP]]=100,1,0)</f>
        <v>0</v>
      </c>
      <c r="AB35" s="1">
        <f>IF(SUM(W35:AA35)&gt;2,1,0)</f>
        <v>0</v>
      </c>
      <c r="AC35" s="1">
        <f>C35+IF(punkty_rekrutacyjne[[#This Row],[Zachowanie]]=6,2,0)+SUM(punkty_rekrutacyjne[[#This Row],[p1]:[p4]])</f>
        <v>6</v>
      </c>
      <c r="AD35" s="1">
        <f>+(punkty_rekrutacyjne[[#This Row],[GHP]]+punkty_rekrutacyjne[[#This Row],[GHH]]+punkty_rekrutacyjne[[#This Row],[GMM]]+punkty_rekrutacyjne[[#This Row],[GMP]]+punkty_rekrutacyjne[[#This Row],[GJP]])/10</f>
        <v>25</v>
      </c>
      <c r="AE35" s="1">
        <f>IF(punkty_rekrutacyjne[[#This Row],[pkt 1]]&gt;punkty_rekrutacyjne[[#This Row],[pkt 2]],1,0)</f>
        <v>0</v>
      </c>
      <c r="AF35" s="1">
        <f>COUNTIF(punkty_rekrutacyjne[[#This Row],[GHP]:[GJP]],100)</f>
        <v>0</v>
      </c>
    </row>
    <row r="36" spans="1:32" x14ac:dyDescent="0.25">
      <c r="A36" s="1" t="s">
        <v>614</v>
      </c>
      <c r="B36" s="1" t="s">
        <v>615</v>
      </c>
      <c r="C36">
        <v>7</v>
      </c>
      <c r="D36">
        <v>6</v>
      </c>
      <c r="E36">
        <v>2</v>
      </c>
      <c r="F36">
        <v>3</v>
      </c>
      <c r="G36">
        <v>2</v>
      </c>
      <c r="H36">
        <v>3</v>
      </c>
      <c r="I36">
        <v>21</v>
      </c>
      <c r="J36">
        <v>16</v>
      </c>
      <c r="K36">
        <v>9</v>
      </c>
      <c r="L36">
        <v>49</v>
      </c>
      <c r="M36">
        <v>47</v>
      </c>
      <c r="N36">
        <f>IF(punkty_rekrutacyjne[[#This Row],[JP]]=2,0,IF(punkty_rekrutacyjne[[#This Row],[JP]]=3,4,IF(punkty_rekrutacyjne[[#This Row],[JP]]=4,6,IF(punkty_rekrutacyjne[[#This Row],[JP]]=5,8,10))))</f>
        <v>0</v>
      </c>
      <c r="O36">
        <f>IF(punkty_rekrutacyjne[[#This Row],[Mat]]=2,0,IF(punkty_rekrutacyjne[[#This Row],[Mat]]=3,4,IF(punkty_rekrutacyjne[[#This Row],[Mat]]=4,6,IF(punkty_rekrutacyjne[[#This Row],[Mat]]=5,8,10))))</f>
        <v>4</v>
      </c>
      <c r="P36">
        <f>IF(punkty_rekrutacyjne[[#This Row],[Biol]]=2,0,IF(punkty_rekrutacyjne[[#This Row],[Biol]]=3,4,IF(punkty_rekrutacyjne[[#This Row],[Biol]]=4,6,IF(punkty_rekrutacyjne[[#This Row],[Biol]]=5,8,10))))</f>
        <v>0</v>
      </c>
      <c r="Q36">
        <f>IF(punkty_rekrutacyjne[[#This Row],[Geog]]=2,0,IF(punkty_rekrutacyjne[[#This Row],[Geog]]=3,4,IF(punkty_rekrutacyjne[[#This Row],[Geog]]=4,6,IF(punkty_rekrutacyjne[[#This Row],[Geog]]=5,8,10))))</f>
        <v>4</v>
      </c>
      <c r="R36">
        <f>C36+IF(punkty_rekrutacyjne[[#This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31.2</v>
      </c>
      <c r="S36">
        <f>(punkty_rekrutacyjne[[#This Row],[JP]]+punkty_rekrutacyjne[[#This Row],[Mat]]+punkty_rekrutacyjne[[#This Row],[Biol]]+punkty_rekrutacyjne[[#This Row],[Geog]])/4</f>
        <v>2.5</v>
      </c>
      <c r="T36">
        <f>IF(punkty_rekrutacyjne[[#This Row],[Zachowanie]]&gt;4,IF(punkty_rekrutacyjne[[#This Row],[srednia z przedmiotow]]&gt;4,IF(punkty_rekrutacyjne[[#This Row],[Osiagniecia]]=0,1,0),0),0)</f>
        <v>0</v>
      </c>
      <c r="U36" s="2" t="str">
        <f>IF(punkty_rekrutacyjne[[#This Row],[dobry uczen]],punkty_rekrutacyjne[[#This Row],[Nazwisko]],"")</f>
        <v/>
      </c>
      <c r="V36" s="2" t="str">
        <f>IF(punkty_rekrutacyjne[[#This Row],[dobry uczen]],punkty_rekrutacyjne[[#This Row],[Imie]],"")</f>
        <v/>
      </c>
      <c r="W36" s="1">
        <f>IF(punkty_rekrutacyjne[[#This Row],[GHP]]=100,1,0)</f>
        <v>0</v>
      </c>
      <c r="X36" s="1">
        <f>IF(punkty_rekrutacyjne[[#This Row],[GHH]]=100,1,0)</f>
        <v>0</v>
      </c>
      <c r="Y36" s="1">
        <f>IF(punkty_rekrutacyjne[[#This Row],[GMM]]=100,1,0)</f>
        <v>0</v>
      </c>
      <c r="Z36" s="1">
        <f>IF(punkty_rekrutacyjne[[#This Row],[GMP]]=100,1,0)</f>
        <v>0</v>
      </c>
      <c r="AA36" s="1">
        <f>IF(punkty_rekrutacyjne[[#This Row],[GJP]]=100,1,0)</f>
        <v>0</v>
      </c>
      <c r="AB36" s="1">
        <f>IF(SUM(W36:AA36)&gt;2,1,0)</f>
        <v>0</v>
      </c>
      <c r="AC36" s="1">
        <f>C36+IF(punkty_rekrutacyjne[[#This Row],[Zachowanie]]=6,2,0)+SUM(punkty_rekrutacyjne[[#This Row],[p1]:[p4]])</f>
        <v>17</v>
      </c>
      <c r="AD36" s="1">
        <f>+(punkty_rekrutacyjne[[#This Row],[GHP]]+punkty_rekrutacyjne[[#This Row],[GHH]]+punkty_rekrutacyjne[[#This Row],[GMM]]+punkty_rekrutacyjne[[#This Row],[GMP]]+punkty_rekrutacyjne[[#This Row],[GJP]])/10</f>
        <v>14.2</v>
      </c>
      <c r="AE36" s="1">
        <f>IF(punkty_rekrutacyjne[[#This Row],[pkt 1]]&gt;punkty_rekrutacyjne[[#This Row],[pkt 2]],1,0)</f>
        <v>1</v>
      </c>
      <c r="AF36" s="1">
        <f>COUNTIF(punkty_rekrutacyjne[[#This Row],[GHP]:[GJP]],100)</f>
        <v>0</v>
      </c>
    </row>
    <row r="37" spans="1:32" x14ac:dyDescent="0.25">
      <c r="A37" s="1" t="s">
        <v>390</v>
      </c>
      <c r="B37" s="1" t="s">
        <v>391</v>
      </c>
      <c r="C37">
        <v>0</v>
      </c>
      <c r="D37">
        <v>5</v>
      </c>
      <c r="E37">
        <v>3</v>
      </c>
      <c r="F37">
        <v>3</v>
      </c>
      <c r="G37">
        <v>3</v>
      </c>
      <c r="H37">
        <v>5</v>
      </c>
      <c r="I37">
        <v>27</v>
      </c>
      <c r="J37">
        <v>30</v>
      </c>
      <c r="K37">
        <v>23</v>
      </c>
      <c r="L37">
        <v>16</v>
      </c>
      <c r="M37">
        <v>21</v>
      </c>
      <c r="N37">
        <f>IF(punkty_rekrutacyjne[[#This Row],[JP]]=2,0,IF(punkty_rekrutacyjne[[#This Row],[JP]]=3,4,IF(punkty_rekrutacyjne[[#This Row],[JP]]=4,6,IF(punkty_rekrutacyjne[[#This Row],[JP]]=5,8,10))))</f>
        <v>4</v>
      </c>
      <c r="O37">
        <f>IF(punkty_rekrutacyjne[[#This Row],[Mat]]=2,0,IF(punkty_rekrutacyjne[[#This Row],[Mat]]=3,4,IF(punkty_rekrutacyjne[[#This Row],[Mat]]=4,6,IF(punkty_rekrutacyjne[[#This Row],[Mat]]=5,8,10))))</f>
        <v>4</v>
      </c>
      <c r="P37">
        <f>IF(punkty_rekrutacyjne[[#This Row],[Biol]]=2,0,IF(punkty_rekrutacyjne[[#This Row],[Biol]]=3,4,IF(punkty_rekrutacyjne[[#This Row],[Biol]]=4,6,IF(punkty_rekrutacyjne[[#This Row],[Biol]]=5,8,10))))</f>
        <v>4</v>
      </c>
      <c r="Q37">
        <f>IF(punkty_rekrutacyjne[[#This Row],[Geog]]=2,0,IF(punkty_rekrutacyjne[[#This Row],[Geog]]=3,4,IF(punkty_rekrutacyjne[[#This Row],[Geog]]=4,6,IF(punkty_rekrutacyjne[[#This Row],[Geog]]=5,8,10))))</f>
        <v>8</v>
      </c>
      <c r="R37">
        <f>C37+IF(punkty_rekrutacyjne[[#This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31.7</v>
      </c>
      <c r="S37">
        <f>(punkty_rekrutacyjne[[#This Row],[JP]]+punkty_rekrutacyjne[[#This Row],[Mat]]+punkty_rekrutacyjne[[#This Row],[Biol]]+punkty_rekrutacyjne[[#This Row],[Geog]])/4</f>
        <v>3.5</v>
      </c>
      <c r="T37">
        <f>IF(punkty_rekrutacyjne[[#This Row],[Zachowanie]]&gt;4,IF(punkty_rekrutacyjne[[#This Row],[srednia z przedmiotow]]&gt;4,IF(punkty_rekrutacyjne[[#This Row],[Osiagniecia]]=0,1,0),0),0)</f>
        <v>0</v>
      </c>
      <c r="U37" s="2" t="str">
        <f>IF(punkty_rekrutacyjne[[#This Row],[dobry uczen]],punkty_rekrutacyjne[[#This Row],[Nazwisko]],"")</f>
        <v/>
      </c>
      <c r="V37" s="2" t="str">
        <f>IF(punkty_rekrutacyjne[[#This Row],[dobry uczen]],punkty_rekrutacyjne[[#This Row],[Imie]],"")</f>
        <v/>
      </c>
      <c r="W37" s="1">
        <f>IF(punkty_rekrutacyjne[[#This Row],[GHP]]=100,1,0)</f>
        <v>0</v>
      </c>
      <c r="X37" s="1">
        <f>IF(punkty_rekrutacyjne[[#This Row],[GHH]]=100,1,0)</f>
        <v>0</v>
      </c>
      <c r="Y37" s="1">
        <f>IF(punkty_rekrutacyjne[[#This Row],[GMM]]=100,1,0)</f>
        <v>0</v>
      </c>
      <c r="Z37" s="1">
        <f>IF(punkty_rekrutacyjne[[#This Row],[GMP]]=100,1,0)</f>
        <v>0</v>
      </c>
      <c r="AA37" s="1">
        <f>IF(punkty_rekrutacyjne[[#This Row],[GJP]]=100,1,0)</f>
        <v>0</v>
      </c>
      <c r="AB37" s="1">
        <f>IF(SUM(W37:AA37)&gt;2,1,0)</f>
        <v>0</v>
      </c>
      <c r="AC37" s="1">
        <f>C37+IF(punkty_rekrutacyjne[[#This Row],[Zachowanie]]=6,2,0)+SUM(punkty_rekrutacyjne[[#This Row],[p1]:[p4]])</f>
        <v>20</v>
      </c>
      <c r="AD37" s="1">
        <f>+(punkty_rekrutacyjne[[#This Row],[GHP]]+punkty_rekrutacyjne[[#This Row],[GHH]]+punkty_rekrutacyjne[[#This Row],[GMM]]+punkty_rekrutacyjne[[#This Row],[GMP]]+punkty_rekrutacyjne[[#This Row],[GJP]])/10</f>
        <v>11.7</v>
      </c>
      <c r="AE37" s="1">
        <f>IF(punkty_rekrutacyjne[[#This Row],[pkt 1]]&gt;punkty_rekrutacyjne[[#This Row],[pkt 2]],1,0)</f>
        <v>1</v>
      </c>
      <c r="AF37" s="1">
        <f>COUNTIF(punkty_rekrutacyjne[[#This Row],[GHP]:[GJP]],100)</f>
        <v>0</v>
      </c>
    </row>
    <row r="38" spans="1:32" x14ac:dyDescent="0.25">
      <c r="A38" s="1" t="s">
        <v>549</v>
      </c>
      <c r="B38" s="1" t="s">
        <v>355</v>
      </c>
      <c r="C38">
        <v>6</v>
      </c>
      <c r="D38">
        <v>4</v>
      </c>
      <c r="E38">
        <v>4</v>
      </c>
      <c r="F38">
        <v>2</v>
      </c>
      <c r="G38">
        <v>2</v>
      </c>
      <c r="H38">
        <v>2</v>
      </c>
      <c r="I38">
        <v>26</v>
      </c>
      <c r="J38">
        <v>6</v>
      </c>
      <c r="K38">
        <v>12</v>
      </c>
      <c r="L38">
        <v>71</v>
      </c>
      <c r="M38">
        <v>85</v>
      </c>
      <c r="N38">
        <f>IF(punkty_rekrutacyjne[[#This Row],[JP]]=2,0,IF(punkty_rekrutacyjne[[#This Row],[JP]]=3,4,IF(punkty_rekrutacyjne[[#This Row],[JP]]=4,6,IF(punkty_rekrutacyjne[[#This Row],[JP]]=5,8,10))))</f>
        <v>6</v>
      </c>
      <c r="O38">
        <f>IF(punkty_rekrutacyjne[[#This Row],[Mat]]=2,0,IF(punkty_rekrutacyjne[[#This Row],[Mat]]=3,4,IF(punkty_rekrutacyjne[[#This Row],[Mat]]=4,6,IF(punkty_rekrutacyjne[[#This Row],[Mat]]=5,8,10))))</f>
        <v>0</v>
      </c>
      <c r="P38">
        <f>IF(punkty_rekrutacyjne[[#This Row],[Biol]]=2,0,IF(punkty_rekrutacyjne[[#This Row],[Biol]]=3,4,IF(punkty_rekrutacyjne[[#This Row],[Biol]]=4,6,IF(punkty_rekrutacyjne[[#This Row],[Biol]]=5,8,10))))</f>
        <v>0</v>
      </c>
      <c r="Q38">
        <f>IF(punkty_rekrutacyjne[[#This Row],[Geog]]=2,0,IF(punkty_rekrutacyjne[[#This Row],[Geog]]=3,4,IF(punkty_rekrutacyjne[[#This Row],[Geog]]=4,6,IF(punkty_rekrutacyjne[[#This Row],[Geog]]=5,8,10))))</f>
        <v>0</v>
      </c>
      <c r="R38">
        <f>C38+IF(punkty_rekrutacyjne[[#This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32</v>
      </c>
      <c r="S38">
        <f>(punkty_rekrutacyjne[[#This Row],[JP]]+punkty_rekrutacyjne[[#This Row],[Mat]]+punkty_rekrutacyjne[[#This Row],[Biol]]+punkty_rekrutacyjne[[#This Row],[Geog]])/4</f>
        <v>2.5</v>
      </c>
      <c r="T38">
        <f>IF(punkty_rekrutacyjne[[#This Row],[Zachowanie]]&gt;4,IF(punkty_rekrutacyjne[[#This Row],[srednia z przedmiotow]]&gt;4,IF(punkty_rekrutacyjne[[#This Row],[Osiagniecia]]=0,1,0),0),0)</f>
        <v>0</v>
      </c>
      <c r="U38" s="2" t="str">
        <f>IF(punkty_rekrutacyjne[[#This Row],[dobry uczen]],punkty_rekrutacyjne[[#This Row],[Nazwisko]],"")</f>
        <v/>
      </c>
      <c r="V38" s="2" t="str">
        <f>IF(punkty_rekrutacyjne[[#This Row],[dobry uczen]],punkty_rekrutacyjne[[#This Row],[Imie]],"")</f>
        <v/>
      </c>
      <c r="W38" s="1">
        <f>IF(punkty_rekrutacyjne[[#This Row],[GHP]]=100,1,0)</f>
        <v>0</v>
      </c>
      <c r="X38" s="1">
        <f>IF(punkty_rekrutacyjne[[#This Row],[GHH]]=100,1,0)</f>
        <v>0</v>
      </c>
      <c r="Y38" s="1">
        <f>IF(punkty_rekrutacyjne[[#This Row],[GMM]]=100,1,0)</f>
        <v>0</v>
      </c>
      <c r="Z38" s="1">
        <f>IF(punkty_rekrutacyjne[[#This Row],[GMP]]=100,1,0)</f>
        <v>0</v>
      </c>
      <c r="AA38" s="1">
        <f>IF(punkty_rekrutacyjne[[#This Row],[GJP]]=100,1,0)</f>
        <v>0</v>
      </c>
      <c r="AB38" s="1">
        <f>IF(SUM(W38:AA38)&gt;2,1,0)</f>
        <v>0</v>
      </c>
      <c r="AC38" s="1">
        <f>C38+IF(punkty_rekrutacyjne[[#This Row],[Zachowanie]]=6,2,0)+SUM(punkty_rekrutacyjne[[#This Row],[p1]:[p4]])</f>
        <v>12</v>
      </c>
      <c r="AD38" s="1">
        <f>+(punkty_rekrutacyjne[[#This Row],[GHP]]+punkty_rekrutacyjne[[#This Row],[GHH]]+punkty_rekrutacyjne[[#This Row],[GMM]]+punkty_rekrutacyjne[[#This Row],[GMP]]+punkty_rekrutacyjne[[#This Row],[GJP]])/10</f>
        <v>20</v>
      </c>
      <c r="AE38" s="1">
        <f>IF(punkty_rekrutacyjne[[#This Row],[pkt 1]]&gt;punkty_rekrutacyjne[[#This Row],[pkt 2]],1,0)</f>
        <v>0</v>
      </c>
      <c r="AF38" s="1">
        <f>COUNTIF(punkty_rekrutacyjne[[#This Row],[GHP]:[GJP]],100)</f>
        <v>0</v>
      </c>
    </row>
    <row r="39" spans="1:32" x14ac:dyDescent="0.25">
      <c r="A39" s="1" t="s">
        <v>190</v>
      </c>
      <c r="B39" s="1" t="s">
        <v>101</v>
      </c>
      <c r="C39">
        <v>3</v>
      </c>
      <c r="D39">
        <v>3</v>
      </c>
      <c r="E39">
        <v>3</v>
      </c>
      <c r="F39">
        <v>6</v>
      </c>
      <c r="G39">
        <v>2</v>
      </c>
      <c r="H39">
        <v>2</v>
      </c>
      <c r="I39">
        <v>80</v>
      </c>
      <c r="J39">
        <v>5</v>
      </c>
      <c r="K39">
        <v>4</v>
      </c>
      <c r="L39">
        <v>59</v>
      </c>
      <c r="M39">
        <v>5</v>
      </c>
      <c r="N39">
        <f>IF(punkty_rekrutacyjne[[#This Row],[JP]]=2,0,IF(punkty_rekrutacyjne[[#This Row],[JP]]=3,4,IF(punkty_rekrutacyjne[[#This Row],[JP]]=4,6,IF(punkty_rekrutacyjne[[#This Row],[JP]]=5,8,10))))</f>
        <v>4</v>
      </c>
      <c r="O39">
        <f>IF(punkty_rekrutacyjne[[#This Row],[Mat]]=2,0,IF(punkty_rekrutacyjne[[#This Row],[Mat]]=3,4,IF(punkty_rekrutacyjne[[#This Row],[Mat]]=4,6,IF(punkty_rekrutacyjne[[#This Row],[Mat]]=5,8,10))))</f>
        <v>10</v>
      </c>
      <c r="P39">
        <f>IF(punkty_rekrutacyjne[[#This Row],[Biol]]=2,0,IF(punkty_rekrutacyjne[[#This Row],[Biol]]=3,4,IF(punkty_rekrutacyjne[[#This Row],[Biol]]=4,6,IF(punkty_rekrutacyjne[[#This Row],[Biol]]=5,8,10))))</f>
        <v>0</v>
      </c>
      <c r="Q39">
        <f>IF(punkty_rekrutacyjne[[#This Row],[Geog]]=2,0,IF(punkty_rekrutacyjne[[#This Row],[Geog]]=3,4,IF(punkty_rekrutacyjne[[#This Row],[Geog]]=4,6,IF(punkty_rekrutacyjne[[#This Row],[Geog]]=5,8,10))))</f>
        <v>0</v>
      </c>
      <c r="R39">
        <f>C39+IF(punkty_rekrutacyjne[[#This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32.299999999999997</v>
      </c>
      <c r="S39">
        <f>(punkty_rekrutacyjne[[#This Row],[JP]]+punkty_rekrutacyjne[[#This Row],[Mat]]+punkty_rekrutacyjne[[#This Row],[Biol]]+punkty_rekrutacyjne[[#This Row],[Geog]])/4</f>
        <v>3.25</v>
      </c>
      <c r="T39">
        <f>IF(punkty_rekrutacyjne[[#This Row],[Zachowanie]]&gt;4,IF(punkty_rekrutacyjne[[#This Row],[srednia z przedmiotow]]&gt;4,IF(punkty_rekrutacyjne[[#This Row],[Osiagniecia]]=0,1,0),0),0)</f>
        <v>0</v>
      </c>
      <c r="U39" s="2" t="str">
        <f>IF(punkty_rekrutacyjne[[#This Row],[dobry uczen]],punkty_rekrutacyjne[[#This Row],[Nazwisko]],"")</f>
        <v/>
      </c>
      <c r="V39" s="2" t="str">
        <f>IF(punkty_rekrutacyjne[[#This Row],[dobry uczen]],punkty_rekrutacyjne[[#This Row],[Imie]],"")</f>
        <v/>
      </c>
      <c r="W39" s="1">
        <f>IF(punkty_rekrutacyjne[[#This Row],[GHP]]=100,1,0)</f>
        <v>0</v>
      </c>
      <c r="X39" s="1">
        <f>IF(punkty_rekrutacyjne[[#This Row],[GHH]]=100,1,0)</f>
        <v>0</v>
      </c>
      <c r="Y39" s="1">
        <f>IF(punkty_rekrutacyjne[[#This Row],[GMM]]=100,1,0)</f>
        <v>0</v>
      </c>
      <c r="Z39" s="1">
        <f>IF(punkty_rekrutacyjne[[#This Row],[GMP]]=100,1,0)</f>
        <v>0</v>
      </c>
      <c r="AA39" s="1">
        <f>IF(punkty_rekrutacyjne[[#This Row],[GJP]]=100,1,0)</f>
        <v>0</v>
      </c>
      <c r="AB39" s="1">
        <f>IF(SUM(W39:AA39)&gt;2,1,0)</f>
        <v>0</v>
      </c>
      <c r="AC39" s="1">
        <f>C39+IF(punkty_rekrutacyjne[[#This Row],[Zachowanie]]=6,2,0)+SUM(punkty_rekrutacyjne[[#This Row],[p1]:[p4]])</f>
        <v>17</v>
      </c>
      <c r="AD39" s="1">
        <f>+(punkty_rekrutacyjne[[#This Row],[GHP]]+punkty_rekrutacyjne[[#This Row],[GHH]]+punkty_rekrutacyjne[[#This Row],[GMM]]+punkty_rekrutacyjne[[#This Row],[GMP]]+punkty_rekrutacyjne[[#This Row],[GJP]])/10</f>
        <v>15.3</v>
      </c>
      <c r="AE39" s="1">
        <f>IF(punkty_rekrutacyjne[[#This Row],[pkt 1]]&gt;punkty_rekrutacyjne[[#This Row],[pkt 2]],1,0)</f>
        <v>1</v>
      </c>
      <c r="AF39" s="1">
        <f>COUNTIF(punkty_rekrutacyjne[[#This Row],[GHP]:[GJP]],100)</f>
        <v>0</v>
      </c>
    </row>
    <row r="40" spans="1:32" x14ac:dyDescent="0.25">
      <c r="A40" s="1" t="s">
        <v>537</v>
      </c>
      <c r="B40" s="1" t="s">
        <v>538</v>
      </c>
      <c r="C40">
        <v>0</v>
      </c>
      <c r="D40">
        <v>5</v>
      </c>
      <c r="E40">
        <v>2</v>
      </c>
      <c r="F40">
        <v>2</v>
      </c>
      <c r="G40">
        <v>5</v>
      </c>
      <c r="H40">
        <v>3</v>
      </c>
      <c r="I40">
        <v>45</v>
      </c>
      <c r="J40">
        <v>52</v>
      </c>
      <c r="K40">
        <v>32</v>
      </c>
      <c r="L40">
        <v>42</v>
      </c>
      <c r="M40">
        <v>33</v>
      </c>
      <c r="N40">
        <f>IF(punkty_rekrutacyjne[[#This Row],[JP]]=2,0,IF(punkty_rekrutacyjne[[#This Row],[JP]]=3,4,IF(punkty_rekrutacyjne[[#This Row],[JP]]=4,6,IF(punkty_rekrutacyjne[[#This Row],[JP]]=5,8,10))))</f>
        <v>0</v>
      </c>
      <c r="O40">
        <f>IF(punkty_rekrutacyjne[[#This Row],[Mat]]=2,0,IF(punkty_rekrutacyjne[[#This Row],[Mat]]=3,4,IF(punkty_rekrutacyjne[[#This Row],[Mat]]=4,6,IF(punkty_rekrutacyjne[[#This Row],[Mat]]=5,8,10))))</f>
        <v>0</v>
      </c>
      <c r="P40">
        <f>IF(punkty_rekrutacyjne[[#This Row],[Biol]]=2,0,IF(punkty_rekrutacyjne[[#This Row],[Biol]]=3,4,IF(punkty_rekrutacyjne[[#This Row],[Biol]]=4,6,IF(punkty_rekrutacyjne[[#This Row],[Biol]]=5,8,10))))</f>
        <v>8</v>
      </c>
      <c r="Q40">
        <f>IF(punkty_rekrutacyjne[[#This Row],[Geog]]=2,0,IF(punkty_rekrutacyjne[[#This Row],[Geog]]=3,4,IF(punkty_rekrutacyjne[[#This Row],[Geog]]=4,6,IF(punkty_rekrutacyjne[[#This Row],[Geog]]=5,8,10))))</f>
        <v>4</v>
      </c>
      <c r="R40">
        <f>C40+IF(punkty_rekrutacyjne[[#This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32.4</v>
      </c>
      <c r="S40">
        <f>(punkty_rekrutacyjne[[#This Row],[JP]]+punkty_rekrutacyjne[[#This Row],[Mat]]+punkty_rekrutacyjne[[#This Row],[Biol]]+punkty_rekrutacyjne[[#This Row],[Geog]])/4</f>
        <v>3</v>
      </c>
      <c r="T40">
        <f>IF(punkty_rekrutacyjne[[#This Row],[Zachowanie]]&gt;4,IF(punkty_rekrutacyjne[[#This Row],[srednia z przedmiotow]]&gt;4,IF(punkty_rekrutacyjne[[#This Row],[Osiagniecia]]=0,1,0),0),0)</f>
        <v>0</v>
      </c>
      <c r="U40" s="2" t="str">
        <f>IF(punkty_rekrutacyjne[[#This Row],[dobry uczen]],punkty_rekrutacyjne[[#This Row],[Nazwisko]],"")</f>
        <v/>
      </c>
      <c r="V40" s="2" t="str">
        <f>IF(punkty_rekrutacyjne[[#This Row],[dobry uczen]],punkty_rekrutacyjne[[#This Row],[Imie]],"")</f>
        <v/>
      </c>
      <c r="W40" s="1">
        <f>IF(punkty_rekrutacyjne[[#This Row],[GHP]]=100,1,0)</f>
        <v>0</v>
      </c>
      <c r="X40" s="1">
        <f>IF(punkty_rekrutacyjne[[#This Row],[GHH]]=100,1,0)</f>
        <v>0</v>
      </c>
      <c r="Y40" s="1">
        <f>IF(punkty_rekrutacyjne[[#This Row],[GMM]]=100,1,0)</f>
        <v>0</v>
      </c>
      <c r="Z40" s="1">
        <f>IF(punkty_rekrutacyjne[[#This Row],[GMP]]=100,1,0)</f>
        <v>0</v>
      </c>
      <c r="AA40" s="1">
        <f>IF(punkty_rekrutacyjne[[#This Row],[GJP]]=100,1,0)</f>
        <v>0</v>
      </c>
      <c r="AB40" s="1">
        <f>IF(SUM(W40:AA40)&gt;2,1,0)</f>
        <v>0</v>
      </c>
      <c r="AC40" s="1">
        <f>C40+IF(punkty_rekrutacyjne[[#This Row],[Zachowanie]]=6,2,0)+SUM(punkty_rekrutacyjne[[#This Row],[p1]:[p4]])</f>
        <v>12</v>
      </c>
      <c r="AD40" s="1">
        <f>+(punkty_rekrutacyjne[[#This Row],[GHP]]+punkty_rekrutacyjne[[#This Row],[GHH]]+punkty_rekrutacyjne[[#This Row],[GMM]]+punkty_rekrutacyjne[[#This Row],[GMP]]+punkty_rekrutacyjne[[#This Row],[GJP]])/10</f>
        <v>20.399999999999999</v>
      </c>
      <c r="AE40" s="1">
        <f>IF(punkty_rekrutacyjne[[#This Row],[pkt 1]]&gt;punkty_rekrutacyjne[[#This Row],[pkt 2]],1,0)</f>
        <v>0</v>
      </c>
      <c r="AF40" s="1">
        <f>COUNTIF(punkty_rekrutacyjne[[#This Row],[GHP]:[GJP]],100)</f>
        <v>0</v>
      </c>
    </row>
    <row r="41" spans="1:32" x14ac:dyDescent="0.25">
      <c r="A41" s="1" t="s">
        <v>509</v>
      </c>
      <c r="B41" s="1" t="s">
        <v>188</v>
      </c>
      <c r="C41">
        <v>0</v>
      </c>
      <c r="D41">
        <v>6</v>
      </c>
      <c r="E41">
        <v>2</v>
      </c>
      <c r="F41">
        <v>2</v>
      </c>
      <c r="G41">
        <v>6</v>
      </c>
      <c r="H41">
        <v>2</v>
      </c>
      <c r="I41">
        <v>21</v>
      </c>
      <c r="J41">
        <v>80</v>
      </c>
      <c r="K41">
        <v>59</v>
      </c>
      <c r="L41">
        <v>35</v>
      </c>
      <c r="M41">
        <v>12</v>
      </c>
      <c r="N41">
        <f>IF(punkty_rekrutacyjne[[#This Row],[JP]]=2,0,IF(punkty_rekrutacyjne[[#This Row],[JP]]=3,4,IF(punkty_rekrutacyjne[[#This Row],[JP]]=4,6,IF(punkty_rekrutacyjne[[#This Row],[JP]]=5,8,10))))</f>
        <v>0</v>
      </c>
      <c r="O41">
        <f>IF(punkty_rekrutacyjne[[#This Row],[Mat]]=2,0,IF(punkty_rekrutacyjne[[#This Row],[Mat]]=3,4,IF(punkty_rekrutacyjne[[#This Row],[Mat]]=4,6,IF(punkty_rekrutacyjne[[#This Row],[Mat]]=5,8,10))))</f>
        <v>0</v>
      </c>
      <c r="P41">
        <f>IF(punkty_rekrutacyjne[[#This Row],[Biol]]=2,0,IF(punkty_rekrutacyjne[[#This Row],[Biol]]=3,4,IF(punkty_rekrutacyjne[[#This Row],[Biol]]=4,6,IF(punkty_rekrutacyjne[[#This Row],[Biol]]=5,8,10))))</f>
        <v>10</v>
      </c>
      <c r="Q41">
        <f>IF(punkty_rekrutacyjne[[#This Row],[Geog]]=2,0,IF(punkty_rekrutacyjne[[#This Row],[Geog]]=3,4,IF(punkty_rekrutacyjne[[#This Row],[Geog]]=4,6,IF(punkty_rekrutacyjne[[#This Row],[Geog]]=5,8,10))))</f>
        <v>0</v>
      </c>
      <c r="R41">
        <f>C41+IF(punkty_rekrutacyjne[[#This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32.700000000000003</v>
      </c>
      <c r="S41">
        <f>(punkty_rekrutacyjne[[#This Row],[JP]]+punkty_rekrutacyjne[[#This Row],[Mat]]+punkty_rekrutacyjne[[#This Row],[Biol]]+punkty_rekrutacyjne[[#This Row],[Geog]])/4</f>
        <v>3</v>
      </c>
      <c r="T41">
        <f>IF(punkty_rekrutacyjne[[#This Row],[Zachowanie]]&gt;4,IF(punkty_rekrutacyjne[[#This Row],[srednia z przedmiotow]]&gt;4,IF(punkty_rekrutacyjne[[#This Row],[Osiagniecia]]=0,1,0),0),0)</f>
        <v>0</v>
      </c>
      <c r="U41" s="2" t="str">
        <f>IF(punkty_rekrutacyjne[[#This Row],[dobry uczen]],punkty_rekrutacyjne[[#This Row],[Nazwisko]],"")</f>
        <v/>
      </c>
      <c r="V41" s="2" t="str">
        <f>IF(punkty_rekrutacyjne[[#This Row],[dobry uczen]],punkty_rekrutacyjne[[#This Row],[Imie]],"")</f>
        <v/>
      </c>
      <c r="W41" s="1">
        <f>IF(punkty_rekrutacyjne[[#This Row],[GHP]]=100,1,0)</f>
        <v>0</v>
      </c>
      <c r="X41" s="1">
        <f>IF(punkty_rekrutacyjne[[#This Row],[GHH]]=100,1,0)</f>
        <v>0</v>
      </c>
      <c r="Y41" s="1">
        <f>IF(punkty_rekrutacyjne[[#This Row],[GMM]]=100,1,0)</f>
        <v>0</v>
      </c>
      <c r="Z41" s="1">
        <f>IF(punkty_rekrutacyjne[[#This Row],[GMP]]=100,1,0)</f>
        <v>0</v>
      </c>
      <c r="AA41" s="1">
        <f>IF(punkty_rekrutacyjne[[#This Row],[GJP]]=100,1,0)</f>
        <v>0</v>
      </c>
      <c r="AB41" s="1">
        <f>IF(SUM(W41:AA41)&gt;2,1,0)</f>
        <v>0</v>
      </c>
      <c r="AC41" s="1">
        <f>C41+IF(punkty_rekrutacyjne[[#This Row],[Zachowanie]]=6,2,0)+SUM(punkty_rekrutacyjne[[#This Row],[p1]:[p4]])</f>
        <v>12</v>
      </c>
      <c r="AD41" s="1">
        <f>+(punkty_rekrutacyjne[[#This Row],[GHP]]+punkty_rekrutacyjne[[#This Row],[GHH]]+punkty_rekrutacyjne[[#This Row],[GMM]]+punkty_rekrutacyjne[[#This Row],[GMP]]+punkty_rekrutacyjne[[#This Row],[GJP]])/10</f>
        <v>20.7</v>
      </c>
      <c r="AE41" s="1">
        <f>IF(punkty_rekrutacyjne[[#This Row],[pkt 1]]&gt;punkty_rekrutacyjne[[#This Row],[pkt 2]],1,0)</f>
        <v>0</v>
      </c>
      <c r="AF41" s="1">
        <f>COUNTIF(punkty_rekrutacyjne[[#This Row],[GHP]:[GJP]],100)</f>
        <v>0</v>
      </c>
    </row>
    <row r="42" spans="1:32" x14ac:dyDescent="0.25">
      <c r="A42" s="1" t="s">
        <v>374</v>
      </c>
      <c r="B42" s="1" t="s">
        <v>327</v>
      </c>
      <c r="C42">
        <v>6</v>
      </c>
      <c r="D42">
        <v>4</v>
      </c>
      <c r="E42">
        <v>5</v>
      </c>
      <c r="F42">
        <v>3</v>
      </c>
      <c r="G42">
        <v>2</v>
      </c>
      <c r="H42">
        <v>2</v>
      </c>
      <c r="I42">
        <v>38</v>
      </c>
      <c r="J42">
        <v>13</v>
      </c>
      <c r="K42">
        <v>62</v>
      </c>
      <c r="L42">
        <v>22</v>
      </c>
      <c r="M42">
        <v>14</v>
      </c>
      <c r="N42">
        <f>IF(punkty_rekrutacyjne[[#This Row],[JP]]=2,0,IF(punkty_rekrutacyjne[[#This Row],[JP]]=3,4,IF(punkty_rekrutacyjne[[#This Row],[JP]]=4,6,IF(punkty_rekrutacyjne[[#This Row],[JP]]=5,8,10))))</f>
        <v>8</v>
      </c>
      <c r="O42">
        <f>IF(punkty_rekrutacyjne[[#This Row],[Mat]]=2,0,IF(punkty_rekrutacyjne[[#This Row],[Mat]]=3,4,IF(punkty_rekrutacyjne[[#This Row],[Mat]]=4,6,IF(punkty_rekrutacyjne[[#This Row],[Mat]]=5,8,10))))</f>
        <v>4</v>
      </c>
      <c r="P42">
        <f>IF(punkty_rekrutacyjne[[#This Row],[Biol]]=2,0,IF(punkty_rekrutacyjne[[#This Row],[Biol]]=3,4,IF(punkty_rekrutacyjne[[#This Row],[Biol]]=4,6,IF(punkty_rekrutacyjne[[#This Row],[Biol]]=5,8,10))))</f>
        <v>0</v>
      </c>
      <c r="Q42">
        <f>IF(punkty_rekrutacyjne[[#This Row],[Geog]]=2,0,IF(punkty_rekrutacyjne[[#This Row],[Geog]]=3,4,IF(punkty_rekrutacyjne[[#This Row],[Geog]]=4,6,IF(punkty_rekrutacyjne[[#This Row],[Geog]]=5,8,10))))</f>
        <v>0</v>
      </c>
      <c r="R42">
        <f>C42+IF(punkty_rekrutacyjne[[#This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32.9</v>
      </c>
      <c r="S42">
        <f>(punkty_rekrutacyjne[[#This Row],[JP]]+punkty_rekrutacyjne[[#This Row],[Mat]]+punkty_rekrutacyjne[[#This Row],[Biol]]+punkty_rekrutacyjne[[#This Row],[Geog]])/4</f>
        <v>3</v>
      </c>
      <c r="T42">
        <f>IF(punkty_rekrutacyjne[[#This Row],[Zachowanie]]&gt;4,IF(punkty_rekrutacyjne[[#This Row],[srednia z przedmiotow]]&gt;4,IF(punkty_rekrutacyjne[[#This Row],[Osiagniecia]]=0,1,0),0),0)</f>
        <v>0</v>
      </c>
      <c r="U42" s="2" t="str">
        <f>IF(punkty_rekrutacyjne[[#This Row],[dobry uczen]],punkty_rekrutacyjne[[#This Row],[Nazwisko]],"")</f>
        <v/>
      </c>
      <c r="V42" s="2" t="str">
        <f>IF(punkty_rekrutacyjne[[#This Row],[dobry uczen]],punkty_rekrutacyjne[[#This Row],[Imie]],"")</f>
        <v/>
      </c>
      <c r="W42" s="1">
        <f>IF(punkty_rekrutacyjne[[#This Row],[GHP]]=100,1,0)</f>
        <v>0</v>
      </c>
      <c r="X42" s="1">
        <f>IF(punkty_rekrutacyjne[[#This Row],[GHH]]=100,1,0)</f>
        <v>0</v>
      </c>
      <c r="Y42" s="1">
        <f>IF(punkty_rekrutacyjne[[#This Row],[GMM]]=100,1,0)</f>
        <v>0</v>
      </c>
      <c r="Z42" s="1">
        <f>IF(punkty_rekrutacyjne[[#This Row],[GMP]]=100,1,0)</f>
        <v>0</v>
      </c>
      <c r="AA42" s="1">
        <f>IF(punkty_rekrutacyjne[[#This Row],[GJP]]=100,1,0)</f>
        <v>0</v>
      </c>
      <c r="AB42" s="1">
        <f>IF(SUM(W42:AA42)&gt;2,1,0)</f>
        <v>0</v>
      </c>
      <c r="AC42" s="1">
        <f>C42+IF(punkty_rekrutacyjne[[#This Row],[Zachowanie]]=6,2,0)+SUM(punkty_rekrutacyjne[[#This Row],[p1]:[p4]])</f>
        <v>18</v>
      </c>
      <c r="AD42" s="1">
        <f>+(punkty_rekrutacyjne[[#This Row],[GHP]]+punkty_rekrutacyjne[[#This Row],[GHH]]+punkty_rekrutacyjne[[#This Row],[GMM]]+punkty_rekrutacyjne[[#This Row],[GMP]]+punkty_rekrutacyjne[[#This Row],[GJP]])/10</f>
        <v>14.9</v>
      </c>
      <c r="AE42" s="1">
        <f>IF(punkty_rekrutacyjne[[#This Row],[pkt 1]]&gt;punkty_rekrutacyjne[[#This Row],[pkt 2]],1,0)</f>
        <v>1</v>
      </c>
      <c r="AF42" s="1">
        <f>COUNTIF(punkty_rekrutacyjne[[#This Row],[GHP]:[GJP]],100)</f>
        <v>0</v>
      </c>
    </row>
    <row r="43" spans="1:32" x14ac:dyDescent="0.25">
      <c r="A43" s="1" t="s">
        <v>25</v>
      </c>
      <c r="B43" s="1" t="s">
        <v>26</v>
      </c>
      <c r="C43">
        <v>6</v>
      </c>
      <c r="D43">
        <v>6</v>
      </c>
      <c r="E43">
        <v>2</v>
      </c>
      <c r="F43">
        <v>5</v>
      </c>
      <c r="G43">
        <v>5</v>
      </c>
      <c r="H43">
        <v>3</v>
      </c>
      <c r="I43">
        <v>12</v>
      </c>
      <c r="J43">
        <v>17</v>
      </c>
      <c r="K43">
        <v>14</v>
      </c>
      <c r="L43">
        <v>4</v>
      </c>
      <c r="M43">
        <v>3</v>
      </c>
      <c r="N43">
        <f>IF(punkty_rekrutacyjne[[#This Row],[JP]]=2,0,IF(punkty_rekrutacyjne[[#This Row],[JP]]=3,4,IF(punkty_rekrutacyjne[[#This Row],[JP]]=4,6,IF(punkty_rekrutacyjne[[#This Row],[JP]]=5,8,10))))</f>
        <v>0</v>
      </c>
      <c r="O43">
        <f>IF(punkty_rekrutacyjne[[#This Row],[Mat]]=2,0,IF(punkty_rekrutacyjne[[#This Row],[Mat]]=3,4,IF(punkty_rekrutacyjne[[#This Row],[Mat]]=4,6,IF(punkty_rekrutacyjne[[#This Row],[Mat]]=5,8,10))))</f>
        <v>8</v>
      </c>
      <c r="P43">
        <f>IF(punkty_rekrutacyjne[[#This Row],[Biol]]=2,0,IF(punkty_rekrutacyjne[[#This Row],[Biol]]=3,4,IF(punkty_rekrutacyjne[[#This Row],[Biol]]=4,6,IF(punkty_rekrutacyjne[[#This Row],[Biol]]=5,8,10))))</f>
        <v>8</v>
      </c>
      <c r="Q43">
        <f>IF(punkty_rekrutacyjne[[#This Row],[Geog]]=2,0,IF(punkty_rekrutacyjne[[#This Row],[Geog]]=3,4,IF(punkty_rekrutacyjne[[#This Row],[Geog]]=4,6,IF(punkty_rekrutacyjne[[#This Row],[Geog]]=5,8,10))))</f>
        <v>4</v>
      </c>
      <c r="R43">
        <f>C43+IF(punkty_rekrutacyjne[[#This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33</v>
      </c>
      <c r="S43">
        <f>(punkty_rekrutacyjne[[#This Row],[JP]]+punkty_rekrutacyjne[[#This Row],[Mat]]+punkty_rekrutacyjne[[#This Row],[Biol]]+punkty_rekrutacyjne[[#This Row],[Geog]])/4</f>
        <v>3.75</v>
      </c>
      <c r="T43">
        <f>IF(punkty_rekrutacyjne[[#This Row],[Zachowanie]]&gt;4,IF(punkty_rekrutacyjne[[#This Row],[srednia z przedmiotow]]&gt;4,IF(punkty_rekrutacyjne[[#This Row],[Osiagniecia]]=0,1,0),0),0)</f>
        <v>0</v>
      </c>
      <c r="U43" s="2" t="str">
        <f>IF(punkty_rekrutacyjne[[#This Row],[dobry uczen]],punkty_rekrutacyjne[[#This Row],[Nazwisko]],"")</f>
        <v/>
      </c>
      <c r="V43" s="2" t="str">
        <f>IF(punkty_rekrutacyjne[[#This Row],[dobry uczen]],punkty_rekrutacyjne[[#This Row],[Imie]],"")</f>
        <v/>
      </c>
      <c r="W43" s="1">
        <f>IF(punkty_rekrutacyjne[[#This Row],[GHP]]=100,1,0)</f>
        <v>0</v>
      </c>
      <c r="X43" s="1">
        <f>IF(punkty_rekrutacyjne[[#This Row],[GHH]]=100,1,0)</f>
        <v>0</v>
      </c>
      <c r="Y43" s="1">
        <f>IF(punkty_rekrutacyjne[[#This Row],[GMM]]=100,1,0)</f>
        <v>0</v>
      </c>
      <c r="Z43" s="1">
        <f>IF(punkty_rekrutacyjne[[#This Row],[GMP]]=100,1,0)</f>
        <v>0</v>
      </c>
      <c r="AA43" s="1">
        <f>IF(punkty_rekrutacyjne[[#This Row],[GJP]]=100,1,0)</f>
        <v>0</v>
      </c>
      <c r="AB43" s="1">
        <f>IF(SUM(W43:AA43)&gt;2,1,0)</f>
        <v>0</v>
      </c>
      <c r="AC43" s="1">
        <f>C43+IF(punkty_rekrutacyjne[[#This Row],[Zachowanie]]=6,2,0)+SUM(punkty_rekrutacyjne[[#This Row],[p1]:[p4]])</f>
        <v>28</v>
      </c>
      <c r="AD43" s="1">
        <f>+(punkty_rekrutacyjne[[#This Row],[GHP]]+punkty_rekrutacyjne[[#This Row],[GHH]]+punkty_rekrutacyjne[[#This Row],[GMM]]+punkty_rekrutacyjne[[#This Row],[GMP]]+punkty_rekrutacyjne[[#This Row],[GJP]])/10</f>
        <v>5</v>
      </c>
      <c r="AE43" s="1">
        <f>IF(punkty_rekrutacyjne[[#This Row],[pkt 1]]&gt;punkty_rekrutacyjne[[#This Row],[pkt 2]],1,0)</f>
        <v>1</v>
      </c>
      <c r="AF43" s="1">
        <f>COUNTIF(punkty_rekrutacyjne[[#This Row],[GHP]:[GJP]],100)</f>
        <v>0</v>
      </c>
    </row>
    <row r="44" spans="1:32" x14ac:dyDescent="0.25">
      <c r="A44" s="1" t="s">
        <v>555</v>
      </c>
      <c r="B44" s="1" t="s">
        <v>64</v>
      </c>
      <c r="C44">
        <v>6</v>
      </c>
      <c r="D44">
        <v>2</v>
      </c>
      <c r="E44">
        <v>2</v>
      </c>
      <c r="F44">
        <v>2</v>
      </c>
      <c r="G44">
        <v>2</v>
      </c>
      <c r="H44">
        <v>4</v>
      </c>
      <c r="I44">
        <v>32</v>
      </c>
      <c r="J44">
        <v>39</v>
      </c>
      <c r="K44">
        <v>61</v>
      </c>
      <c r="L44">
        <v>67</v>
      </c>
      <c r="M44">
        <v>14</v>
      </c>
      <c r="N44">
        <f>IF(punkty_rekrutacyjne[[#This Row],[JP]]=2,0,IF(punkty_rekrutacyjne[[#This Row],[JP]]=3,4,IF(punkty_rekrutacyjne[[#This Row],[JP]]=4,6,IF(punkty_rekrutacyjne[[#This Row],[JP]]=5,8,10))))</f>
        <v>0</v>
      </c>
      <c r="O44">
        <f>IF(punkty_rekrutacyjne[[#This Row],[Mat]]=2,0,IF(punkty_rekrutacyjne[[#This Row],[Mat]]=3,4,IF(punkty_rekrutacyjne[[#This Row],[Mat]]=4,6,IF(punkty_rekrutacyjne[[#This Row],[Mat]]=5,8,10))))</f>
        <v>0</v>
      </c>
      <c r="P44">
        <f>IF(punkty_rekrutacyjne[[#This Row],[Biol]]=2,0,IF(punkty_rekrutacyjne[[#This Row],[Biol]]=3,4,IF(punkty_rekrutacyjne[[#This Row],[Biol]]=4,6,IF(punkty_rekrutacyjne[[#This Row],[Biol]]=5,8,10))))</f>
        <v>0</v>
      </c>
      <c r="Q44">
        <f>IF(punkty_rekrutacyjne[[#This Row],[Geog]]=2,0,IF(punkty_rekrutacyjne[[#This Row],[Geog]]=3,4,IF(punkty_rekrutacyjne[[#This Row],[Geog]]=4,6,IF(punkty_rekrutacyjne[[#This Row],[Geog]]=5,8,10))))</f>
        <v>6</v>
      </c>
      <c r="R44">
        <f>C44+IF(punkty_rekrutacyjne[[#This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33.299999999999997</v>
      </c>
      <c r="S44">
        <f>(punkty_rekrutacyjne[[#This Row],[JP]]+punkty_rekrutacyjne[[#This Row],[Mat]]+punkty_rekrutacyjne[[#This Row],[Biol]]+punkty_rekrutacyjne[[#This Row],[Geog]])/4</f>
        <v>2.5</v>
      </c>
      <c r="T44">
        <f>IF(punkty_rekrutacyjne[[#This Row],[Zachowanie]]&gt;4,IF(punkty_rekrutacyjne[[#This Row],[srednia z przedmiotow]]&gt;4,IF(punkty_rekrutacyjne[[#This Row],[Osiagniecia]]=0,1,0),0),0)</f>
        <v>0</v>
      </c>
      <c r="U44" s="2" t="str">
        <f>IF(punkty_rekrutacyjne[[#This Row],[dobry uczen]],punkty_rekrutacyjne[[#This Row],[Nazwisko]],"")</f>
        <v/>
      </c>
      <c r="V44" s="2" t="str">
        <f>IF(punkty_rekrutacyjne[[#This Row],[dobry uczen]],punkty_rekrutacyjne[[#This Row],[Imie]],"")</f>
        <v/>
      </c>
      <c r="W44" s="1">
        <f>IF(punkty_rekrutacyjne[[#This Row],[GHP]]=100,1,0)</f>
        <v>0</v>
      </c>
      <c r="X44" s="1">
        <f>IF(punkty_rekrutacyjne[[#This Row],[GHH]]=100,1,0)</f>
        <v>0</v>
      </c>
      <c r="Y44" s="1">
        <f>IF(punkty_rekrutacyjne[[#This Row],[GMM]]=100,1,0)</f>
        <v>0</v>
      </c>
      <c r="Z44" s="1">
        <f>IF(punkty_rekrutacyjne[[#This Row],[GMP]]=100,1,0)</f>
        <v>0</v>
      </c>
      <c r="AA44" s="1">
        <f>IF(punkty_rekrutacyjne[[#This Row],[GJP]]=100,1,0)</f>
        <v>0</v>
      </c>
      <c r="AB44" s="1">
        <f>IF(SUM(W44:AA44)&gt;2,1,0)</f>
        <v>0</v>
      </c>
      <c r="AC44" s="1">
        <f>C44+IF(punkty_rekrutacyjne[[#This Row],[Zachowanie]]=6,2,0)+SUM(punkty_rekrutacyjne[[#This Row],[p1]:[p4]])</f>
        <v>12</v>
      </c>
      <c r="AD44" s="1">
        <f>+(punkty_rekrutacyjne[[#This Row],[GHP]]+punkty_rekrutacyjne[[#This Row],[GHH]]+punkty_rekrutacyjne[[#This Row],[GMM]]+punkty_rekrutacyjne[[#This Row],[GMP]]+punkty_rekrutacyjne[[#This Row],[GJP]])/10</f>
        <v>21.3</v>
      </c>
      <c r="AE44" s="1">
        <f>IF(punkty_rekrutacyjne[[#This Row],[pkt 1]]&gt;punkty_rekrutacyjne[[#This Row],[pkt 2]],1,0)</f>
        <v>0</v>
      </c>
      <c r="AF44" s="1">
        <f>COUNTIF(punkty_rekrutacyjne[[#This Row],[GHP]:[GJP]],100)</f>
        <v>0</v>
      </c>
    </row>
    <row r="45" spans="1:32" x14ac:dyDescent="0.25">
      <c r="A45" s="1" t="s">
        <v>248</v>
      </c>
      <c r="B45" s="1" t="s">
        <v>249</v>
      </c>
      <c r="C45">
        <v>3</v>
      </c>
      <c r="D45">
        <v>4</v>
      </c>
      <c r="E45">
        <v>6</v>
      </c>
      <c r="F45">
        <v>2</v>
      </c>
      <c r="G45">
        <v>2</v>
      </c>
      <c r="H45">
        <v>5</v>
      </c>
      <c r="I45">
        <v>54</v>
      </c>
      <c r="J45">
        <v>12</v>
      </c>
      <c r="K45">
        <v>13</v>
      </c>
      <c r="L45">
        <v>21</v>
      </c>
      <c r="M45">
        <v>24</v>
      </c>
      <c r="N45">
        <f>IF(punkty_rekrutacyjne[[#This Row],[JP]]=2,0,IF(punkty_rekrutacyjne[[#This Row],[JP]]=3,4,IF(punkty_rekrutacyjne[[#This Row],[JP]]=4,6,IF(punkty_rekrutacyjne[[#This Row],[JP]]=5,8,10))))</f>
        <v>10</v>
      </c>
      <c r="O45">
        <f>IF(punkty_rekrutacyjne[[#This Row],[Mat]]=2,0,IF(punkty_rekrutacyjne[[#This Row],[Mat]]=3,4,IF(punkty_rekrutacyjne[[#This Row],[Mat]]=4,6,IF(punkty_rekrutacyjne[[#This Row],[Mat]]=5,8,10))))</f>
        <v>0</v>
      </c>
      <c r="P45">
        <f>IF(punkty_rekrutacyjne[[#This Row],[Biol]]=2,0,IF(punkty_rekrutacyjne[[#This Row],[Biol]]=3,4,IF(punkty_rekrutacyjne[[#This Row],[Biol]]=4,6,IF(punkty_rekrutacyjne[[#This Row],[Biol]]=5,8,10))))</f>
        <v>0</v>
      </c>
      <c r="Q45">
        <f>IF(punkty_rekrutacyjne[[#This Row],[Geog]]=2,0,IF(punkty_rekrutacyjne[[#This Row],[Geog]]=3,4,IF(punkty_rekrutacyjne[[#This Row],[Geog]]=4,6,IF(punkty_rekrutacyjne[[#This Row],[Geog]]=5,8,10))))</f>
        <v>8</v>
      </c>
      <c r="R45">
        <f>C45+IF(punkty_rekrutacyjne[[#This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33.4</v>
      </c>
      <c r="S45">
        <f>(punkty_rekrutacyjne[[#This Row],[JP]]+punkty_rekrutacyjne[[#This Row],[Mat]]+punkty_rekrutacyjne[[#This Row],[Biol]]+punkty_rekrutacyjne[[#This Row],[Geog]])/4</f>
        <v>3.75</v>
      </c>
      <c r="T45">
        <f>IF(punkty_rekrutacyjne[[#This Row],[Zachowanie]]&gt;4,IF(punkty_rekrutacyjne[[#This Row],[srednia z przedmiotow]]&gt;4,IF(punkty_rekrutacyjne[[#This Row],[Osiagniecia]]=0,1,0),0),0)</f>
        <v>0</v>
      </c>
      <c r="U45" s="2" t="str">
        <f>IF(punkty_rekrutacyjne[[#This Row],[dobry uczen]],punkty_rekrutacyjne[[#This Row],[Nazwisko]],"")</f>
        <v/>
      </c>
      <c r="V45" s="2" t="str">
        <f>IF(punkty_rekrutacyjne[[#This Row],[dobry uczen]],punkty_rekrutacyjne[[#This Row],[Imie]],"")</f>
        <v/>
      </c>
      <c r="W45" s="1">
        <f>IF(punkty_rekrutacyjne[[#This Row],[GHP]]=100,1,0)</f>
        <v>0</v>
      </c>
      <c r="X45" s="1">
        <f>IF(punkty_rekrutacyjne[[#This Row],[GHH]]=100,1,0)</f>
        <v>0</v>
      </c>
      <c r="Y45" s="1">
        <f>IF(punkty_rekrutacyjne[[#This Row],[GMM]]=100,1,0)</f>
        <v>0</v>
      </c>
      <c r="Z45" s="1">
        <f>IF(punkty_rekrutacyjne[[#This Row],[GMP]]=100,1,0)</f>
        <v>0</v>
      </c>
      <c r="AA45" s="1">
        <f>IF(punkty_rekrutacyjne[[#This Row],[GJP]]=100,1,0)</f>
        <v>0</v>
      </c>
      <c r="AB45" s="1">
        <f>IF(SUM(W45:AA45)&gt;2,1,0)</f>
        <v>0</v>
      </c>
      <c r="AC45" s="1">
        <f>C45+IF(punkty_rekrutacyjne[[#This Row],[Zachowanie]]=6,2,0)+SUM(punkty_rekrutacyjne[[#This Row],[p1]:[p4]])</f>
        <v>21</v>
      </c>
      <c r="AD45" s="1">
        <f>+(punkty_rekrutacyjne[[#This Row],[GHP]]+punkty_rekrutacyjne[[#This Row],[GHH]]+punkty_rekrutacyjne[[#This Row],[GMM]]+punkty_rekrutacyjne[[#This Row],[GMP]]+punkty_rekrutacyjne[[#This Row],[GJP]])/10</f>
        <v>12.4</v>
      </c>
      <c r="AE45" s="1">
        <f>IF(punkty_rekrutacyjne[[#This Row],[pkt 1]]&gt;punkty_rekrutacyjne[[#This Row],[pkt 2]],1,0)</f>
        <v>1</v>
      </c>
      <c r="AF45" s="1">
        <f>COUNTIF(punkty_rekrutacyjne[[#This Row],[GHP]:[GJP]],100)</f>
        <v>0</v>
      </c>
    </row>
    <row r="46" spans="1:32" x14ac:dyDescent="0.25">
      <c r="A46" s="1" t="s">
        <v>269</v>
      </c>
      <c r="B46" s="1" t="s">
        <v>171</v>
      </c>
      <c r="C46">
        <v>3</v>
      </c>
      <c r="D46">
        <v>5</v>
      </c>
      <c r="E46">
        <v>2</v>
      </c>
      <c r="F46">
        <v>3</v>
      </c>
      <c r="G46">
        <v>2</v>
      </c>
      <c r="H46">
        <v>6</v>
      </c>
      <c r="I46">
        <v>81</v>
      </c>
      <c r="J46">
        <v>8</v>
      </c>
      <c r="K46">
        <v>48</v>
      </c>
      <c r="L46">
        <v>7</v>
      </c>
      <c r="M46">
        <v>21</v>
      </c>
      <c r="N46">
        <f>IF(punkty_rekrutacyjne[[#This Row],[JP]]=2,0,IF(punkty_rekrutacyjne[[#This Row],[JP]]=3,4,IF(punkty_rekrutacyjne[[#This Row],[JP]]=4,6,IF(punkty_rekrutacyjne[[#This Row],[JP]]=5,8,10))))</f>
        <v>0</v>
      </c>
      <c r="O46">
        <f>IF(punkty_rekrutacyjne[[#This Row],[Mat]]=2,0,IF(punkty_rekrutacyjne[[#This Row],[Mat]]=3,4,IF(punkty_rekrutacyjne[[#This Row],[Mat]]=4,6,IF(punkty_rekrutacyjne[[#This Row],[Mat]]=5,8,10))))</f>
        <v>4</v>
      </c>
      <c r="P46">
        <f>IF(punkty_rekrutacyjne[[#This Row],[Biol]]=2,0,IF(punkty_rekrutacyjne[[#This Row],[Biol]]=3,4,IF(punkty_rekrutacyjne[[#This Row],[Biol]]=4,6,IF(punkty_rekrutacyjne[[#This Row],[Biol]]=5,8,10))))</f>
        <v>0</v>
      </c>
      <c r="Q46">
        <f>IF(punkty_rekrutacyjne[[#This Row],[Geog]]=2,0,IF(punkty_rekrutacyjne[[#This Row],[Geog]]=3,4,IF(punkty_rekrutacyjne[[#This Row],[Geog]]=4,6,IF(punkty_rekrutacyjne[[#This Row],[Geog]]=5,8,10))))</f>
        <v>10</v>
      </c>
      <c r="R46">
        <f>C46+IF(punkty_rekrutacyjne[[#This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33.5</v>
      </c>
      <c r="S46">
        <f>(punkty_rekrutacyjne[[#This Row],[JP]]+punkty_rekrutacyjne[[#This Row],[Mat]]+punkty_rekrutacyjne[[#This Row],[Biol]]+punkty_rekrutacyjne[[#This Row],[Geog]])/4</f>
        <v>3.25</v>
      </c>
      <c r="T46">
        <f>IF(punkty_rekrutacyjne[[#This Row],[Zachowanie]]&gt;4,IF(punkty_rekrutacyjne[[#This Row],[srednia z przedmiotow]]&gt;4,IF(punkty_rekrutacyjne[[#This Row],[Osiagniecia]]=0,1,0),0),0)</f>
        <v>0</v>
      </c>
      <c r="U46" s="2" t="str">
        <f>IF(punkty_rekrutacyjne[[#This Row],[dobry uczen]],punkty_rekrutacyjne[[#This Row],[Nazwisko]],"")</f>
        <v/>
      </c>
      <c r="V46" s="2" t="str">
        <f>IF(punkty_rekrutacyjne[[#This Row],[dobry uczen]],punkty_rekrutacyjne[[#This Row],[Imie]],"")</f>
        <v/>
      </c>
      <c r="W46" s="1">
        <f>IF(punkty_rekrutacyjne[[#This Row],[GHP]]=100,1,0)</f>
        <v>0</v>
      </c>
      <c r="X46" s="1">
        <f>IF(punkty_rekrutacyjne[[#This Row],[GHH]]=100,1,0)</f>
        <v>0</v>
      </c>
      <c r="Y46" s="1">
        <f>IF(punkty_rekrutacyjne[[#This Row],[GMM]]=100,1,0)</f>
        <v>0</v>
      </c>
      <c r="Z46" s="1">
        <f>IF(punkty_rekrutacyjne[[#This Row],[GMP]]=100,1,0)</f>
        <v>0</v>
      </c>
      <c r="AA46" s="1">
        <f>IF(punkty_rekrutacyjne[[#This Row],[GJP]]=100,1,0)</f>
        <v>0</v>
      </c>
      <c r="AB46" s="1">
        <f>IF(SUM(W46:AA46)&gt;2,1,0)</f>
        <v>0</v>
      </c>
      <c r="AC46" s="1">
        <f>C46+IF(punkty_rekrutacyjne[[#This Row],[Zachowanie]]=6,2,0)+SUM(punkty_rekrutacyjne[[#This Row],[p1]:[p4]])</f>
        <v>17</v>
      </c>
      <c r="AD46" s="1">
        <f>+(punkty_rekrutacyjne[[#This Row],[GHP]]+punkty_rekrutacyjne[[#This Row],[GHH]]+punkty_rekrutacyjne[[#This Row],[GMM]]+punkty_rekrutacyjne[[#This Row],[GMP]]+punkty_rekrutacyjne[[#This Row],[GJP]])/10</f>
        <v>16.5</v>
      </c>
      <c r="AE46" s="1">
        <f>IF(punkty_rekrutacyjne[[#This Row],[pkt 1]]&gt;punkty_rekrutacyjne[[#This Row],[pkt 2]],1,0)</f>
        <v>1</v>
      </c>
      <c r="AF46" s="1">
        <f>COUNTIF(punkty_rekrutacyjne[[#This Row],[GHP]:[GJP]],100)</f>
        <v>0</v>
      </c>
    </row>
    <row r="47" spans="1:32" x14ac:dyDescent="0.25">
      <c r="A47" s="1" t="s">
        <v>501</v>
      </c>
      <c r="B47" s="1" t="s">
        <v>18</v>
      </c>
      <c r="C47">
        <v>8</v>
      </c>
      <c r="D47">
        <v>3</v>
      </c>
      <c r="E47">
        <v>2</v>
      </c>
      <c r="F47">
        <v>2</v>
      </c>
      <c r="G47">
        <v>4</v>
      </c>
      <c r="H47">
        <v>2</v>
      </c>
      <c r="I47">
        <v>54</v>
      </c>
      <c r="J47">
        <v>48</v>
      </c>
      <c r="K47">
        <v>35</v>
      </c>
      <c r="L47">
        <v>28</v>
      </c>
      <c r="M47">
        <v>35</v>
      </c>
      <c r="N47">
        <f>IF(punkty_rekrutacyjne[[#This Row],[JP]]=2,0,IF(punkty_rekrutacyjne[[#This Row],[JP]]=3,4,IF(punkty_rekrutacyjne[[#This Row],[JP]]=4,6,IF(punkty_rekrutacyjne[[#This Row],[JP]]=5,8,10))))</f>
        <v>0</v>
      </c>
      <c r="O47">
        <f>IF(punkty_rekrutacyjne[[#This Row],[Mat]]=2,0,IF(punkty_rekrutacyjne[[#This Row],[Mat]]=3,4,IF(punkty_rekrutacyjne[[#This Row],[Mat]]=4,6,IF(punkty_rekrutacyjne[[#This Row],[Mat]]=5,8,10))))</f>
        <v>0</v>
      </c>
      <c r="P47">
        <f>IF(punkty_rekrutacyjne[[#This Row],[Biol]]=2,0,IF(punkty_rekrutacyjne[[#This Row],[Biol]]=3,4,IF(punkty_rekrutacyjne[[#This Row],[Biol]]=4,6,IF(punkty_rekrutacyjne[[#This Row],[Biol]]=5,8,10))))</f>
        <v>6</v>
      </c>
      <c r="Q47">
        <f>IF(punkty_rekrutacyjne[[#This Row],[Geog]]=2,0,IF(punkty_rekrutacyjne[[#This Row],[Geog]]=3,4,IF(punkty_rekrutacyjne[[#This Row],[Geog]]=4,6,IF(punkty_rekrutacyjne[[#This Row],[Geog]]=5,8,10))))</f>
        <v>0</v>
      </c>
      <c r="R47">
        <f>C47+IF(punkty_rekrutacyjne[[#This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34</v>
      </c>
      <c r="S47">
        <f>(punkty_rekrutacyjne[[#This Row],[JP]]+punkty_rekrutacyjne[[#This Row],[Mat]]+punkty_rekrutacyjne[[#This Row],[Biol]]+punkty_rekrutacyjne[[#This Row],[Geog]])/4</f>
        <v>2.5</v>
      </c>
      <c r="T47">
        <f>IF(punkty_rekrutacyjne[[#This Row],[Zachowanie]]&gt;4,IF(punkty_rekrutacyjne[[#This Row],[srednia z przedmiotow]]&gt;4,IF(punkty_rekrutacyjne[[#This Row],[Osiagniecia]]=0,1,0),0),0)</f>
        <v>0</v>
      </c>
      <c r="U47" s="2" t="str">
        <f>IF(punkty_rekrutacyjne[[#This Row],[dobry uczen]],punkty_rekrutacyjne[[#This Row],[Nazwisko]],"")</f>
        <v/>
      </c>
      <c r="V47" s="2" t="str">
        <f>IF(punkty_rekrutacyjne[[#This Row],[dobry uczen]],punkty_rekrutacyjne[[#This Row],[Imie]],"")</f>
        <v/>
      </c>
      <c r="W47" s="1">
        <f>IF(punkty_rekrutacyjne[[#This Row],[GHP]]=100,1,0)</f>
        <v>0</v>
      </c>
      <c r="X47" s="1">
        <f>IF(punkty_rekrutacyjne[[#This Row],[GHH]]=100,1,0)</f>
        <v>0</v>
      </c>
      <c r="Y47" s="1">
        <f>IF(punkty_rekrutacyjne[[#This Row],[GMM]]=100,1,0)</f>
        <v>0</v>
      </c>
      <c r="Z47" s="1">
        <f>IF(punkty_rekrutacyjne[[#This Row],[GMP]]=100,1,0)</f>
        <v>0</v>
      </c>
      <c r="AA47" s="1">
        <f>IF(punkty_rekrutacyjne[[#This Row],[GJP]]=100,1,0)</f>
        <v>0</v>
      </c>
      <c r="AB47" s="1">
        <f>IF(SUM(W47:AA47)&gt;2,1,0)</f>
        <v>0</v>
      </c>
      <c r="AC47" s="1">
        <f>C47+IF(punkty_rekrutacyjne[[#This Row],[Zachowanie]]=6,2,0)+SUM(punkty_rekrutacyjne[[#This Row],[p1]:[p4]])</f>
        <v>14</v>
      </c>
      <c r="AD47" s="1">
        <f>+(punkty_rekrutacyjne[[#This Row],[GHP]]+punkty_rekrutacyjne[[#This Row],[GHH]]+punkty_rekrutacyjne[[#This Row],[GMM]]+punkty_rekrutacyjne[[#This Row],[GMP]]+punkty_rekrutacyjne[[#This Row],[GJP]])/10</f>
        <v>20</v>
      </c>
      <c r="AE47" s="1">
        <f>IF(punkty_rekrutacyjne[[#This Row],[pkt 1]]&gt;punkty_rekrutacyjne[[#This Row],[pkt 2]],1,0)</f>
        <v>0</v>
      </c>
      <c r="AF47" s="1">
        <f>COUNTIF(punkty_rekrutacyjne[[#This Row],[GHP]:[GJP]],100)</f>
        <v>0</v>
      </c>
    </row>
    <row r="48" spans="1:32" x14ac:dyDescent="0.25">
      <c r="A48" s="1" t="s">
        <v>178</v>
      </c>
      <c r="B48" s="1" t="s">
        <v>119</v>
      </c>
      <c r="C48">
        <v>1</v>
      </c>
      <c r="D48">
        <v>3</v>
      </c>
      <c r="E48">
        <v>2</v>
      </c>
      <c r="F48">
        <v>3</v>
      </c>
      <c r="G48">
        <v>5</v>
      </c>
      <c r="H48">
        <v>2</v>
      </c>
      <c r="I48">
        <v>11</v>
      </c>
      <c r="J48">
        <v>23</v>
      </c>
      <c r="K48">
        <v>92</v>
      </c>
      <c r="L48">
        <v>50</v>
      </c>
      <c r="M48">
        <v>36</v>
      </c>
      <c r="N48">
        <f>IF(punkty_rekrutacyjne[[#This Row],[JP]]=2,0,IF(punkty_rekrutacyjne[[#This Row],[JP]]=3,4,IF(punkty_rekrutacyjne[[#This Row],[JP]]=4,6,IF(punkty_rekrutacyjne[[#This Row],[JP]]=5,8,10))))</f>
        <v>0</v>
      </c>
      <c r="O48">
        <f>IF(punkty_rekrutacyjne[[#This Row],[Mat]]=2,0,IF(punkty_rekrutacyjne[[#This Row],[Mat]]=3,4,IF(punkty_rekrutacyjne[[#This Row],[Mat]]=4,6,IF(punkty_rekrutacyjne[[#This Row],[Mat]]=5,8,10))))</f>
        <v>4</v>
      </c>
      <c r="P48">
        <f>IF(punkty_rekrutacyjne[[#This Row],[Biol]]=2,0,IF(punkty_rekrutacyjne[[#This Row],[Biol]]=3,4,IF(punkty_rekrutacyjne[[#This Row],[Biol]]=4,6,IF(punkty_rekrutacyjne[[#This Row],[Biol]]=5,8,10))))</f>
        <v>8</v>
      </c>
      <c r="Q48">
        <f>IF(punkty_rekrutacyjne[[#This Row],[Geog]]=2,0,IF(punkty_rekrutacyjne[[#This Row],[Geog]]=3,4,IF(punkty_rekrutacyjne[[#This Row],[Geog]]=4,6,IF(punkty_rekrutacyjne[[#This Row],[Geog]]=5,8,10))))</f>
        <v>0</v>
      </c>
      <c r="R48">
        <f>C48+IF(punkty_rekrutacyjne[[#This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34.200000000000003</v>
      </c>
      <c r="S48">
        <f>(punkty_rekrutacyjne[[#This Row],[JP]]+punkty_rekrutacyjne[[#This Row],[Mat]]+punkty_rekrutacyjne[[#This Row],[Biol]]+punkty_rekrutacyjne[[#This Row],[Geog]])/4</f>
        <v>3</v>
      </c>
      <c r="T48">
        <f>IF(punkty_rekrutacyjne[[#This Row],[Zachowanie]]&gt;4,IF(punkty_rekrutacyjne[[#This Row],[srednia z przedmiotow]]&gt;4,IF(punkty_rekrutacyjne[[#This Row],[Osiagniecia]]=0,1,0),0),0)</f>
        <v>0</v>
      </c>
      <c r="U48" s="2" t="str">
        <f>IF(punkty_rekrutacyjne[[#This Row],[dobry uczen]],punkty_rekrutacyjne[[#This Row],[Nazwisko]],"")</f>
        <v/>
      </c>
      <c r="V48" s="2" t="str">
        <f>IF(punkty_rekrutacyjne[[#This Row],[dobry uczen]],punkty_rekrutacyjne[[#This Row],[Imie]],"")</f>
        <v/>
      </c>
      <c r="W48" s="1">
        <f>IF(punkty_rekrutacyjne[[#This Row],[GHP]]=100,1,0)</f>
        <v>0</v>
      </c>
      <c r="X48" s="1">
        <f>IF(punkty_rekrutacyjne[[#This Row],[GHH]]=100,1,0)</f>
        <v>0</v>
      </c>
      <c r="Y48" s="1">
        <f>IF(punkty_rekrutacyjne[[#This Row],[GMM]]=100,1,0)</f>
        <v>0</v>
      </c>
      <c r="Z48" s="1">
        <f>IF(punkty_rekrutacyjne[[#This Row],[GMP]]=100,1,0)</f>
        <v>0</v>
      </c>
      <c r="AA48" s="1">
        <f>IF(punkty_rekrutacyjne[[#This Row],[GJP]]=100,1,0)</f>
        <v>0</v>
      </c>
      <c r="AB48" s="1">
        <f>IF(SUM(W48:AA48)&gt;2,1,0)</f>
        <v>0</v>
      </c>
      <c r="AC48" s="1">
        <f>C48+IF(punkty_rekrutacyjne[[#This Row],[Zachowanie]]=6,2,0)+SUM(punkty_rekrutacyjne[[#This Row],[p1]:[p4]])</f>
        <v>13</v>
      </c>
      <c r="AD48" s="1">
        <f>+(punkty_rekrutacyjne[[#This Row],[GHP]]+punkty_rekrutacyjne[[#This Row],[GHH]]+punkty_rekrutacyjne[[#This Row],[GMM]]+punkty_rekrutacyjne[[#This Row],[GMP]]+punkty_rekrutacyjne[[#This Row],[GJP]])/10</f>
        <v>21.2</v>
      </c>
      <c r="AE48" s="1">
        <f>IF(punkty_rekrutacyjne[[#This Row],[pkt 1]]&gt;punkty_rekrutacyjne[[#This Row],[pkt 2]],1,0)</f>
        <v>0</v>
      </c>
      <c r="AF48" s="1">
        <f>COUNTIF(punkty_rekrutacyjne[[#This Row],[GHP]:[GJP]],100)</f>
        <v>0</v>
      </c>
    </row>
    <row r="49" spans="1:32" x14ac:dyDescent="0.25">
      <c r="A49" s="1" t="s">
        <v>547</v>
      </c>
      <c r="B49" s="1" t="s">
        <v>526</v>
      </c>
      <c r="C49">
        <v>6</v>
      </c>
      <c r="D49">
        <v>2</v>
      </c>
      <c r="E49">
        <v>4</v>
      </c>
      <c r="F49">
        <v>2</v>
      </c>
      <c r="G49">
        <v>3</v>
      </c>
      <c r="H49">
        <v>2</v>
      </c>
      <c r="I49">
        <v>63</v>
      </c>
      <c r="J49">
        <v>31</v>
      </c>
      <c r="K49">
        <v>2</v>
      </c>
      <c r="L49">
        <v>74</v>
      </c>
      <c r="M49">
        <v>15</v>
      </c>
      <c r="N49">
        <f>IF(punkty_rekrutacyjne[[#This Row],[JP]]=2,0,IF(punkty_rekrutacyjne[[#This Row],[JP]]=3,4,IF(punkty_rekrutacyjne[[#This Row],[JP]]=4,6,IF(punkty_rekrutacyjne[[#This Row],[JP]]=5,8,10))))</f>
        <v>6</v>
      </c>
      <c r="O49">
        <f>IF(punkty_rekrutacyjne[[#This Row],[Mat]]=2,0,IF(punkty_rekrutacyjne[[#This Row],[Mat]]=3,4,IF(punkty_rekrutacyjne[[#This Row],[Mat]]=4,6,IF(punkty_rekrutacyjne[[#This Row],[Mat]]=5,8,10))))</f>
        <v>0</v>
      </c>
      <c r="P49">
        <f>IF(punkty_rekrutacyjne[[#This Row],[Biol]]=2,0,IF(punkty_rekrutacyjne[[#This Row],[Biol]]=3,4,IF(punkty_rekrutacyjne[[#This Row],[Biol]]=4,6,IF(punkty_rekrutacyjne[[#This Row],[Biol]]=5,8,10))))</f>
        <v>4</v>
      </c>
      <c r="Q49">
        <f>IF(punkty_rekrutacyjne[[#This Row],[Geog]]=2,0,IF(punkty_rekrutacyjne[[#This Row],[Geog]]=3,4,IF(punkty_rekrutacyjne[[#This Row],[Geog]]=4,6,IF(punkty_rekrutacyjne[[#This Row],[Geog]]=5,8,10))))</f>
        <v>0</v>
      </c>
      <c r="R49">
        <f>C49+IF(punkty_rekrutacyjne[[#This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34.5</v>
      </c>
      <c r="S49">
        <f>(punkty_rekrutacyjne[[#This Row],[JP]]+punkty_rekrutacyjne[[#This Row],[Mat]]+punkty_rekrutacyjne[[#This Row],[Biol]]+punkty_rekrutacyjne[[#This Row],[Geog]])/4</f>
        <v>2.75</v>
      </c>
      <c r="T49">
        <f>IF(punkty_rekrutacyjne[[#This Row],[Zachowanie]]&gt;4,IF(punkty_rekrutacyjne[[#This Row],[srednia z przedmiotow]]&gt;4,IF(punkty_rekrutacyjne[[#This Row],[Osiagniecia]]=0,1,0),0),0)</f>
        <v>0</v>
      </c>
      <c r="U49" s="2" t="str">
        <f>IF(punkty_rekrutacyjne[[#This Row],[dobry uczen]],punkty_rekrutacyjne[[#This Row],[Nazwisko]],"")</f>
        <v/>
      </c>
      <c r="V49" s="2" t="str">
        <f>IF(punkty_rekrutacyjne[[#This Row],[dobry uczen]],punkty_rekrutacyjne[[#This Row],[Imie]],"")</f>
        <v/>
      </c>
      <c r="W49" s="1">
        <f>IF(punkty_rekrutacyjne[[#This Row],[GHP]]=100,1,0)</f>
        <v>0</v>
      </c>
      <c r="X49" s="1">
        <f>IF(punkty_rekrutacyjne[[#This Row],[GHH]]=100,1,0)</f>
        <v>0</v>
      </c>
      <c r="Y49" s="1">
        <f>IF(punkty_rekrutacyjne[[#This Row],[GMM]]=100,1,0)</f>
        <v>0</v>
      </c>
      <c r="Z49" s="1">
        <f>IF(punkty_rekrutacyjne[[#This Row],[GMP]]=100,1,0)</f>
        <v>0</v>
      </c>
      <c r="AA49" s="1">
        <f>IF(punkty_rekrutacyjne[[#This Row],[GJP]]=100,1,0)</f>
        <v>0</v>
      </c>
      <c r="AB49" s="1">
        <f>IF(SUM(W49:AA49)&gt;2,1,0)</f>
        <v>0</v>
      </c>
      <c r="AC49" s="1">
        <f>C49+IF(punkty_rekrutacyjne[[#This Row],[Zachowanie]]=6,2,0)+SUM(punkty_rekrutacyjne[[#This Row],[p1]:[p4]])</f>
        <v>16</v>
      </c>
      <c r="AD49" s="1">
        <f>+(punkty_rekrutacyjne[[#This Row],[GHP]]+punkty_rekrutacyjne[[#This Row],[GHH]]+punkty_rekrutacyjne[[#This Row],[GMM]]+punkty_rekrutacyjne[[#This Row],[GMP]]+punkty_rekrutacyjne[[#This Row],[GJP]])/10</f>
        <v>18.5</v>
      </c>
      <c r="AE49" s="1">
        <f>IF(punkty_rekrutacyjne[[#This Row],[pkt 1]]&gt;punkty_rekrutacyjne[[#This Row],[pkt 2]],1,0)</f>
        <v>0</v>
      </c>
      <c r="AF49" s="1">
        <f>COUNTIF(punkty_rekrutacyjne[[#This Row],[GHP]:[GJP]],100)</f>
        <v>0</v>
      </c>
    </row>
    <row r="50" spans="1:32" x14ac:dyDescent="0.25">
      <c r="A50" s="1" t="s">
        <v>469</v>
      </c>
      <c r="B50" s="1" t="s">
        <v>130</v>
      </c>
      <c r="C50">
        <v>5</v>
      </c>
      <c r="D50">
        <v>2</v>
      </c>
      <c r="E50">
        <v>2</v>
      </c>
      <c r="F50">
        <v>2</v>
      </c>
      <c r="G50">
        <v>4</v>
      </c>
      <c r="H50">
        <v>2</v>
      </c>
      <c r="I50">
        <v>27</v>
      </c>
      <c r="J50">
        <v>64</v>
      </c>
      <c r="K50">
        <v>22</v>
      </c>
      <c r="L50">
        <v>32</v>
      </c>
      <c r="M50">
        <v>91</v>
      </c>
      <c r="N50">
        <f>IF(punkty_rekrutacyjne[[#This Row],[JP]]=2,0,IF(punkty_rekrutacyjne[[#This Row],[JP]]=3,4,IF(punkty_rekrutacyjne[[#This Row],[JP]]=4,6,IF(punkty_rekrutacyjne[[#This Row],[JP]]=5,8,10))))</f>
        <v>0</v>
      </c>
      <c r="O50">
        <f>IF(punkty_rekrutacyjne[[#This Row],[Mat]]=2,0,IF(punkty_rekrutacyjne[[#This Row],[Mat]]=3,4,IF(punkty_rekrutacyjne[[#This Row],[Mat]]=4,6,IF(punkty_rekrutacyjne[[#This Row],[Mat]]=5,8,10))))</f>
        <v>0</v>
      </c>
      <c r="P50">
        <f>IF(punkty_rekrutacyjne[[#This Row],[Biol]]=2,0,IF(punkty_rekrutacyjne[[#This Row],[Biol]]=3,4,IF(punkty_rekrutacyjne[[#This Row],[Biol]]=4,6,IF(punkty_rekrutacyjne[[#This Row],[Biol]]=5,8,10))))</f>
        <v>6</v>
      </c>
      <c r="Q50">
        <f>IF(punkty_rekrutacyjne[[#This Row],[Geog]]=2,0,IF(punkty_rekrutacyjne[[#This Row],[Geog]]=3,4,IF(punkty_rekrutacyjne[[#This Row],[Geog]]=4,6,IF(punkty_rekrutacyjne[[#This Row],[Geog]]=5,8,10))))</f>
        <v>0</v>
      </c>
      <c r="R50">
        <f>C50+IF(punkty_rekrutacyjne[[#This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34.6</v>
      </c>
      <c r="S50">
        <f>(punkty_rekrutacyjne[[#This Row],[JP]]+punkty_rekrutacyjne[[#This Row],[Mat]]+punkty_rekrutacyjne[[#This Row],[Biol]]+punkty_rekrutacyjne[[#This Row],[Geog]])/4</f>
        <v>2.5</v>
      </c>
      <c r="T50">
        <f>IF(punkty_rekrutacyjne[[#This Row],[Zachowanie]]&gt;4,IF(punkty_rekrutacyjne[[#This Row],[srednia z przedmiotow]]&gt;4,IF(punkty_rekrutacyjne[[#This Row],[Osiagniecia]]=0,1,0),0),0)</f>
        <v>0</v>
      </c>
      <c r="U50" s="2" t="str">
        <f>IF(punkty_rekrutacyjne[[#This Row],[dobry uczen]],punkty_rekrutacyjne[[#This Row],[Nazwisko]],"")</f>
        <v/>
      </c>
      <c r="V50" s="2" t="str">
        <f>IF(punkty_rekrutacyjne[[#This Row],[dobry uczen]],punkty_rekrutacyjne[[#This Row],[Imie]],"")</f>
        <v/>
      </c>
      <c r="W50" s="1">
        <f>IF(punkty_rekrutacyjne[[#This Row],[GHP]]=100,1,0)</f>
        <v>0</v>
      </c>
      <c r="X50" s="1">
        <f>IF(punkty_rekrutacyjne[[#This Row],[GHH]]=100,1,0)</f>
        <v>0</v>
      </c>
      <c r="Y50" s="1">
        <f>IF(punkty_rekrutacyjne[[#This Row],[GMM]]=100,1,0)</f>
        <v>0</v>
      </c>
      <c r="Z50" s="1">
        <f>IF(punkty_rekrutacyjne[[#This Row],[GMP]]=100,1,0)</f>
        <v>0</v>
      </c>
      <c r="AA50" s="1">
        <f>IF(punkty_rekrutacyjne[[#This Row],[GJP]]=100,1,0)</f>
        <v>0</v>
      </c>
      <c r="AB50" s="1">
        <f>IF(SUM(W50:AA50)&gt;2,1,0)</f>
        <v>0</v>
      </c>
      <c r="AC50" s="1">
        <f>C50+IF(punkty_rekrutacyjne[[#This Row],[Zachowanie]]=6,2,0)+SUM(punkty_rekrutacyjne[[#This Row],[p1]:[p4]])</f>
        <v>11</v>
      </c>
      <c r="AD50" s="1">
        <f>+(punkty_rekrutacyjne[[#This Row],[GHP]]+punkty_rekrutacyjne[[#This Row],[GHH]]+punkty_rekrutacyjne[[#This Row],[GMM]]+punkty_rekrutacyjne[[#This Row],[GMP]]+punkty_rekrutacyjne[[#This Row],[GJP]])/10</f>
        <v>23.6</v>
      </c>
      <c r="AE50" s="1">
        <f>IF(punkty_rekrutacyjne[[#This Row],[pkt 1]]&gt;punkty_rekrutacyjne[[#This Row],[pkt 2]],1,0)</f>
        <v>0</v>
      </c>
      <c r="AF50" s="1">
        <f>COUNTIF(punkty_rekrutacyjne[[#This Row],[GHP]:[GJP]],100)</f>
        <v>0</v>
      </c>
    </row>
    <row r="51" spans="1:32" x14ac:dyDescent="0.25">
      <c r="A51" s="1" t="s">
        <v>465</v>
      </c>
      <c r="B51" s="1" t="s">
        <v>239</v>
      </c>
      <c r="C51">
        <v>4</v>
      </c>
      <c r="D51">
        <v>3</v>
      </c>
      <c r="E51">
        <v>6</v>
      </c>
      <c r="F51">
        <v>2</v>
      </c>
      <c r="G51">
        <v>3</v>
      </c>
      <c r="H51">
        <v>3</v>
      </c>
      <c r="I51">
        <v>7</v>
      </c>
      <c r="J51">
        <v>15</v>
      </c>
      <c r="K51">
        <v>62</v>
      </c>
      <c r="L51">
        <v>9</v>
      </c>
      <c r="M51">
        <v>43</v>
      </c>
      <c r="N51">
        <f>IF(punkty_rekrutacyjne[[#This Row],[JP]]=2,0,IF(punkty_rekrutacyjne[[#This Row],[JP]]=3,4,IF(punkty_rekrutacyjne[[#This Row],[JP]]=4,6,IF(punkty_rekrutacyjne[[#This Row],[JP]]=5,8,10))))</f>
        <v>10</v>
      </c>
      <c r="O51">
        <f>IF(punkty_rekrutacyjne[[#This Row],[Mat]]=2,0,IF(punkty_rekrutacyjne[[#This Row],[Mat]]=3,4,IF(punkty_rekrutacyjne[[#This Row],[Mat]]=4,6,IF(punkty_rekrutacyjne[[#This Row],[Mat]]=5,8,10))))</f>
        <v>0</v>
      </c>
      <c r="P51">
        <f>IF(punkty_rekrutacyjne[[#This Row],[Biol]]=2,0,IF(punkty_rekrutacyjne[[#This Row],[Biol]]=3,4,IF(punkty_rekrutacyjne[[#This Row],[Biol]]=4,6,IF(punkty_rekrutacyjne[[#This Row],[Biol]]=5,8,10))))</f>
        <v>4</v>
      </c>
      <c r="Q51">
        <f>IF(punkty_rekrutacyjne[[#This Row],[Geog]]=2,0,IF(punkty_rekrutacyjne[[#This Row],[Geog]]=3,4,IF(punkty_rekrutacyjne[[#This Row],[Geog]]=4,6,IF(punkty_rekrutacyjne[[#This Row],[Geog]]=5,8,10))))</f>
        <v>4</v>
      </c>
      <c r="R51">
        <f>C51+IF(punkty_rekrutacyjne[[#This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35.6</v>
      </c>
      <c r="S51">
        <f>(punkty_rekrutacyjne[[#This Row],[JP]]+punkty_rekrutacyjne[[#This Row],[Mat]]+punkty_rekrutacyjne[[#This Row],[Biol]]+punkty_rekrutacyjne[[#This Row],[Geog]])/4</f>
        <v>3.5</v>
      </c>
      <c r="T51">
        <f>IF(punkty_rekrutacyjne[[#This Row],[Zachowanie]]&gt;4,IF(punkty_rekrutacyjne[[#This Row],[srednia z przedmiotow]]&gt;4,IF(punkty_rekrutacyjne[[#This Row],[Osiagniecia]]=0,1,0),0),0)</f>
        <v>0</v>
      </c>
      <c r="U51" s="2" t="str">
        <f>IF(punkty_rekrutacyjne[[#This Row],[dobry uczen]],punkty_rekrutacyjne[[#This Row],[Nazwisko]],"")</f>
        <v/>
      </c>
      <c r="V51" s="2" t="str">
        <f>IF(punkty_rekrutacyjne[[#This Row],[dobry uczen]],punkty_rekrutacyjne[[#This Row],[Imie]],"")</f>
        <v/>
      </c>
      <c r="W51" s="1">
        <f>IF(punkty_rekrutacyjne[[#This Row],[GHP]]=100,1,0)</f>
        <v>0</v>
      </c>
      <c r="X51" s="1">
        <f>IF(punkty_rekrutacyjne[[#This Row],[GHH]]=100,1,0)</f>
        <v>0</v>
      </c>
      <c r="Y51" s="1">
        <f>IF(punkty_rekrutacyjne[[#This Row],[GMM]]=100,1,0)</f>
        <v>0</v>
      </c>
      <c r="Z51" s="1">
        <f>IF(punkty_rekrutacyjne[[#This Row],[GMP]]=100,1,0)</f>
        <v>0</v>
      </c>
      <c r="AA51" s="1">
        <f>IF(punkty_rekrutacyjne[[#This Row],[GJP]]=100,1,0)</f>
        <v>0</v>
      </c>
      <c r="AB51" s="1">
        <f>IF(SUM(W51:AA51)&gt;2,1,0)</f>
        <v>0</v>
      </c>
      <c r="AC51" s="1">
        <f>C51+IF(punkty_rekrutacyjne[[#This Row],[Zachowanie]]=6,2,0)+SUM(punkty_rekrutacyjne[[#This Row],[p1]:[p4]])</f>
        <v>22</v>
      </c>
      <c r="AD51" s="1">
        <f>+(punkty_rekrutacyjne[[#This Row],[GHP]]+punkty_rekrutacyjne[[#This Row],[GHH]]+punkty_rekrutacyjne[[#This Row],[GMM]]+punkty_rekrutacyjne[[#This Row],[GMP]]+punkty_rekrutacyjne[[#This Row],[GJP]])/10</f>
        <v>13.6</v>
      </c>
      <c r="AE51" s="1">
        <f>IF(punkty_rekrutacyjne[[#This Row],[pkt 1]]&gt;punkty_rekrutacyjne[[#This Row],[pkt 2]],1,0)</f>
        <v>1</v>
      </c>
      <c r="AF51" s="1">
        <f>COUNTIF(punkty_rekrutacyjne[[#This Row],[GHP]:[GJP]],100)</f>
        <v>0</v>
      </c>
    </row>
    <row r="52" spans="1:32" x14ac:dyDescent="0.25">
      <c r="A52" s="1" t="s">
        <v>67</v>
      </c>
      <c r="B52" s="1" t="s">
        <v>68</v>
      </c>
      <c r="C52">
        <v>0</v>
      </c>
      <c r="D52">
        <v>5</v>
      </c>
      <c r="E52">
        <v>6</v>
      </c>
      <c r="F52">
        <v>4</v>
      </c>
      <c r="G52">
        <v>4</v>
      </c>
      <c r="H52">
        <v>2</v>
      </c>
      <c r="I52">
        <v>22</v>
      </c>
      <c r="J52">
        <v>9</v>
      </c>
      <c r="K52">
        <v>1</v>
      </c>
      <c r="L52">
        <v>76</v>
      </c>
      <c r="M52">
        <v>28</v>
      </c>
      <c r="N52">
        <f>IF(punkty_rekrutacyjne[[#This Row],[JP]]=2,0,IF(punkty_rekrutacyjne[[#This Row],[JP]]=3,4,IF(punkty_rekrutacyjne[[#This Row],[JP]]=4,6,IF(punkty_rekrutacyjne[[#This Row],[JP]]=5,8,10))))</f>
        <v>10</v>
      </c>
      <c r="O52">
        <f>IF(punkty_rekrutacyjne[[#This Row],[Mat]]=2,0,IF(punkty_rekrutacyjne[[#This Row],[Mat]]=3,4,IF(punkty_rekrutacyjne[[#This Row],[Mat]]=4,6,IF(punkty_rekrutacyjne[[#This Row],[Mat]]=5,8,10))))</f>
        <v>6</v>
      </c>
      <c r="P52">
        <f>IF(punkty_rekrutacyjne[[#This Row],[Biol]]=2,0,IF(punkty_rekrutacyjne[[#This Row],[Biol]]=3,4,IF(punkty_rekrutacyjne[[#This Row],[Biol]]=4,6,IF(punkty_rekrutacyjne[[#This Row],[Biol]]=5,8,10))))</f>
        <v>6</v>
      </c>
      <c r="Q52">
        <f>IF(punkty_rekrutacyjne[[#This Row],[Geog]]=2,0,IF(punkty_rekrutacyjne[[#This Row],[Geog]]=3,4,IF(punkty_rekrutacyjne[[#This Row],[Geog]]=4,6,IF(punkty_rekrutacyjne[[#This Row],[Geog]]=5,8,10))))</f>
        <v>0</v>
      </c>
      <c r="R52">
        <f>C52+IF(punkty_rekrutacyjne[[#This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35.6</v>
      </c>
      <c r="S52">
        <f>(punkty_rekrutacyjne[[#This Row],[JP]]+punkty_rekrutacyjne[[#This Row],[Mat]]+punkty_rekrutacyjne[[#This Row],[Biol]]+punkty_rekrutacyjne[[#This Row],[Geog]])/4</f>
        <v>4</v>
      </c>
      <c r="T52">
        <f>IF(punkty_rekrutacyjne[[#This Row],[Zachowanie]]&gt;4,IF(punkty_rekrutacyjne[[#This Row],[srednia z przedmiotow]]&gt;4,IF(punkty_rekrutacyjne[[#This Row],[Osiagniecia]]=0,1,0),0),0)</f>
        <v>0</v>
      </c>
      <c r="U52" s="2" t="str">
        <f>IF(punkty_rekrutacyjne[[#This Row],[dobry uczen]],punkty_rekrutacyjne[[#This Row],[Nazwisko]],"")</f>
        <v/>
      </c>
      <c r="V52" s="2" t="str">
        <f>IF(punkty_rekrutacyjne[[#This Row],[dobry uczen]],punkty_rekrutacyjne[[#This Row],[Imie]],"")</f>
        <v/>
      </c>
      <c r="W52" s="1">
        <f>IF(punkty_rekrutacyjne[[#This Row],[GHP]]=100,1,0)</f>
        <v>0</v>
      </c>
      <c r="X52" s="1">
        <f>IF(punkty_rekrutacyjne[[#This Row],[GHH]]=100,1,0)</f>
        <v>0</v>
      </c>
      <c r="Y52" s="1">
        <f>IF(punkty_rekrutacyjne[[#This Row],[GMM]]=100,1,0)</f>
        <v>0</v>
      </c>
      <c r="Z52" s="1">
        <f>IF(punkty_rekrutacyjne[[#This Row],[GMP]]=100,1,0)</f>
        <v>0</v>
      </c>
      <c r="AA52" s="1">
        <f>IF(punkty_rekrutacyjne[[#This Row],[GJP]]=100,1,0)</f>
        <v>0</v>
      </c>
      <c r="AB52" s="1">
        <f>IF(SUM(W52:AA52)&gt;2,1,0)</f>
        <v>0</v>
      </c>
      <c r="AC52" s="1">
        <f>C52+IF(punkty_rekrutacyjne[[#This Row],[Zachowanie]]=6,2,0)+SUM(punkty_rekrutacyjne[[#This Row],[p1]:[p4]])</f>
        <v>22</v>
      </c>
      <c r="AD52" s="1">
        <f>+(punkty_rekrutacyjne[[#This Row],[GHP]]+punkty_rekrutacyjne[[#This Row],[GHH]]+punkty_rekrutacyjne[[#This Row],[GMM]]+punkty_rekrutacyjne[[#This Row],[GMP]]+punkty_rekrutacyjne[[#This Row],[GJP]])/10</f>
        <v>13.6</v>
      </c>
      <c r="AE52" s="1">
        <f>IF(punkty_rekrutacyjne[[#This Row],[pkt 1]]&gt;punkty_rekrutacyjne[[#This Row],[pkt 2]],1,0)</f>
        <v>1</v>
      </c>
      <c r="AF52" s="1">
        <f>COUNTIF(punkty_rekrutacyjne[[#This Row],[GHP]:[GJP]],100)</f>
        <v>0</v>
      </c>
    </row>
    <row r="53" spans="1:32" x14ac:dyDescent="0.25">
      <c r="A53" s="1" t="s">
        <v>63</v>
      </c>
      <c r="B53" s="1" t="s">
        <v>64</v>
      </c>
      <c r="C53">
        <v>2</v>
      </c>
      <c r="D53">
        <v>3</v>
      </c>
      <c r="E53">
        <v>5</v>
      </c>
      <c r="F53">
        <v>2</v>
      </c>
      <c r="G53">
        <v>2</v>
      </c>
      <c r="H53">
        <v>5</v>
      </c>
      <c r="I53">
        <v>6</v>
      </c>
      <c r="J53">
        <v>43</v>
      </c>
      <c r="K53">
        <v>53</v>
      </c>
      <c r="L53">
        <v>71</v>
      </c>
      <c r="M53">
        <v>3</v>
      </c>
      <c r="N53">
        <f>IF(punkty_rekrutacyjne[[#This Row],[JP]]=2,0,IF(punkty_rekrutacyjne[[#This Row],[JP]]=3,4,IF(punkty_rekrutacyjne[[#This Row],[JP]]=4,6,IF(punkty_rekrutacyjne[[#This Row],[JP]]=5,8,10))))</f>
        <v>8</v>
      </c>
      <c r="O53">
        <f>IF(punkty_rekrutacyjne[[#This Row],[Mat]]=2,0,IF(punkty_rekrutacyjne[[#This Row],[Mat]]=3,4,IF(punkty_rekrutacyjne[[#This Row],[Mat]]=4,6,IF(punkty_rekrutacyjne[[#This Row],[Mat]]=5,8,10))))</f>
        <v>0</v>
      </c>
      <c r="P53">
        <f>IF(punkty_rekrutacyjne[[#This Row],[Biol]]=2,0,IF(punkty_rekrutacyjne[[#This Row],[Biol]]=3,4,IF(punkty_rekrutacyjne[[#This Row],[Biol]]=4,6,IF(punkty_rekrutacyjne[[#This Row],[Biol]]=5,8,10))))</f>
        <v>0</v>
      </c>
      <c r="Q53">
        <f>IF(punkty_rekrutacyjne[[#This Row],[Geog]]=2,0,IF(punkty_rekrutacyjne[[#This Row],[Geog]]=3,4,IF(punkty_rekrutacyjne[[#This Row],[Geog]]=4,6,IF(punkty_rekrutacyjne[[#This Row],[Geog]]=5,8,10))))</f>
        <v>8</v>
      </c>
      <c r="R53">
        <f>C53+IF(punkty_rekrutacyjne[[#This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35.6</v>
      </c>
      <c r="S53">
        <f>(punkty_rekrutacyjne[[#This Row],[JP]]+punkty_rekrutacyjne[[#This Row],[Mat]]+punkty_rekrutacyjne[[#This Row],[Biol]]+punkty_rekrutacyjne[[#This Row],[Geog]])/4</f>
        <v>3.5</v>
      </c>
      <c r="T53">
        <f>IF(punkty_rekrutacyjne[[#This Row],[Zachowanie]]&gt;4,IF(punkty_rekrutacyjne[[#This Row],[srednia z przedmiotow]]&gt;4,IF(punkty_rekrutacyjne[[#This Row],[Osiagniecia]]=0,1,0),0),0)</f>
        <v>0</v>
      </c>
      <c r="U53" s="2" t="str">
        <f>IF(punkty_rekrutacyjne[[#This Row],[dobry uczen]],punkty_rekrutacyjne[[#This Row],[Nazwisko]],"")</f>
        <v/>
      </c>
      <c r="V53" s="2" t="str">
        <f>IF(punkty_rekrutacyjne[[#This Row],[dobry uczen]],punkty_rekrutacyjne[[#This Row],[Imie]],"")</f>
        <v/>
      </c>
      <c r="W53" s="1">
        <f>IF(punkty_rekrutacyjne[[#This Row],[GHP]]=100,1,0)</f>
        <v>0</v>
      </c>
      <c r="X53" s="1">
        <f>IF(punkty_rekrutacyjne[[#This Row],[GHH]]=100,1,0)</f>
        <v>0</v>
      </c>
      <c r="Y53" s="1">
        <f>IF(punkty_rekrutacyjne[[#This Row],[GMM]]=100,1,0)</f>
        <v>0</v>
      </c>
      <c r="Z53" s="1">
        <f>IF(punkty_rekrutacyjne[[#This Row],[GMP]]=100,1,0)</f>
        <v>0</v>
      </c>
      <c r="AA53" s="1">
        <f>IF(punkty_rekrutacyjne[[#This Row],[GJP]]=100,1,0)</f>
        <v>0</v>
      </c>
      <c r="AB53" s="1">
        <f>IF(SUM(W53:AA53)&gt;2,1,0)</f>
        <v>0</v>
      </c>
      <c r="AC53" s="1">
        <f>C53+IF(punkty_rekrutacyjne[[#This Row],[Zachowanie]]=6,2,0)+SUM(punkty_rekrutacyjne[[#This Row],[p1]:[p4]])</f>
        <v>18</v>
      </c>
      <c r="AD53" s="1">
        <f>+(punkty_rekrutacyjne[[#This Row],[GHP]]+punkty_rekrutacyjne[[#This Row],[GHH]]+punkty_rekrutacyjne[[#This Row],[GMM]]+punkty_rekrutacyjne[[#This Row],[GMP]]+punkty_rekrutacyjne[[#This Row],[GJP]])/10</f>
        <v>17.600000000000001</v>
      </c>
      <c r="AE53" s="1">
        <f>IF(punkty_rekrutacyjne[[#This Row],[pkt 1]]&gt;punkty_rekrutacyjne[[#This Row],[pkt 2]],1,0)</f>
        <v>1</v>
      </c>
      <c r="AF53" s="1">
        <f>COUNTIF(punkty_rekrutacyjne[[#This Row],[GHP]:[GJP]],100)</f>
        <v>0</v>
      </c>
    </row>
    <row r="54" spans="1:32" x14ac:dyDescent="0.25">
      <c r="A54" s="1" t="s">
        <v>523</v>
      </c>
      <c r="B54" s="1" t="s">
        <v>279</v>
      </c>
      <c r="C54">
        <v>2</v>
      </c>
      <c r="D54">
        <v>3</v>
      </c>
      <c r="E54">
        <v>2</v>
      </c>
      <c r="F54">
        <v>5</v>
      </c>
      <c r="G54">
        <v>5</v>
      </c>
      <c r="H54">
        <v>2</v>
      </c>
      <c r="I54">
        <v>44</v>
      </c>
      <c r="J54">
        <v>30</v>
      </c>
      <c r="K54">
        <v>61</v>
      </c>
      <c r="L54">
        <v>13</v>
      </c>
      <c r="M54">
        <v>30</v>
      </c>
      <c r="N54">
        <f>IF(punkty_rekrutacyjne[[#This Row],[JP]]=2,0,IF(punkty_rekrutacyjne[[#This Row],[JP]]=3,4,IF(punkty_rekrutacyjne[[#This Row],[JP]]=4,6,IF(punkty_rekrutacyjne[[#This Row],[JP]]=5,8,10))))</f>
        <v>0</v>
      </c>
      <c r="O54">
        <f>IF(punkty_rekrutacyjne[[#This Row],[Mat]]=2,0,IF(punkty_rekrutacyjne[[#This Row],[Mat]]=3,4,IF(punkty_rekrutacyjne[[#This Row],[Mat]]=4,6,IF(punkty_rekrutacyjne[[#This Row],[Mat]]=5,8,10))))</f>
        <v>8</v>
      </c>
      <c r="P54">
        <f>IF(punkty_rekrutacyjne[[#This Row],[Biol]]=2,0,IF(punkty_rekrutacyjne[[#This Row],[Biol]]=3,4,IF(punkty_rekrutacyjne[[#This Row],[Biol]]=4,6,IF(punkty_rekrutacyjne[[#This Row],[Biol]]=5,8,10))))</f>
        <v>8</v>
      </c>
      <c r="Q54">
        <f>IF(punkty_rekrutacyjne[[#This Row],[Geog]]=2,0,IF(punkty_rekrutacyjne[[#This Row],[Geog]]=3,4,IF(punkty_rekrutacyjne[[#This Row],[Geog]]=4,6,IF(punkty_rekrutacyjne[[#This Row],[Geog]]=5,8,10))))</f>
        <v>0</v>
      </c>
      <c r="R54">
        <f>C54+IF(punkty_rekrutacyjne[[#This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35.799999999999997</v>
      </c>
      <c r="S54">
        <f>(punkty_rekrutacyjne[[#This Row],[JP]]+punkty_rekrutacyjne[[#This Row],[Mat]]+punkty_rekrutacyjne[[#This Row],[Biol]]+punkty_rekrutacyjne[[#This Row],[Geog]])/4</f>
        <v>3.5</v>
      </c>
      <c r="T54">
        <f>IF(punkty_rekrutacyjne[[#This Row],[Zachowanie]]&gt;4,IF(punkty_rekrutacyjne[[#This Row],[srednia z przedmiotow]]&gt;4,IF(punkty_rekrutacyjne[[#This Row],[Osiagniecia]]=0,1,0),0),0)</f>
        <v>0</v>
      </c>
      <c r="U54" s="2" t="str">
        <f>IF(punkty_rekrutacyjne[[#This Row],[dobry uczen]],punkty_rekrutacyjne[[#This Row],[Nazwisko]],"")</f>
        <v/>
      </c>
      <c r="V54" s="2" t="str">
        <f>IF(punkty_rekrutacyjne[[#This Row],[dobry uczen]],punkty_rekrutacyjne[[#This Row],[Imie]],"")</f>
        <v/>
      </c>
      <c r="W54" s="1">
        <f>IF(punkty_rekrutacyjne[[#This Row],[GHP]]=100,1,0)</f>
        <v>0</v>
      </c>
      <c r="X54" s="1">
        <f>IF(punkty_rekrutacyjne[[#This Row],[GHH]]=100,1,0)</f>
        <v>0</v>
      </c>
      <c r="Y54" s="1">
        <f>IF(punkty_rekrutacyjne[[#This Row],[GMM]]=100,1,0)</f>
        <v>0</v>
      </c>
      <c r="Z54" s="1">
        <f>IF(punkty_rekrutacyjne[[#This Row],[GMP]]=100,1,0)</f>
        <v>0</v>
      </c>
      <c r="AA54" s="1">
        <f>IF(punkty_rekrutacyjne[[#This Row],[GJP]]=100,1,0)</f>
        <v>0</v>
      </c>
      <c r="AB54" s="1">
        <f>IF(SUM(W54:AA54)&gt;2,1,0)</f>
        <v>0</v>
      </c>
      <c r="AC54" s="1">
        <f>C54+IF(punkty_rekrutacyjne[[#This Row],[Zachowanie]]=6,2,0)+SUM(punkty_rekrutacyjne[[#This Row],[p1]:[p4]])</f>
        <v>18</v>
      </c>
      <c r="AD54" s="1">
        <f>+(punkty_rekrutacyjne[[#This Row],[GHP]]+punkty_rekrutacyjne[[#This Row],[GHH]]+punkty_rekrutacyjne[[#This Row],[GMM]]+punkty_rekrutacyjne[[#This Row],[GMP]]+punkty_rekrutacyjne[[#This Row],[GJP]])/10</f>
        <v>17.8</v>
      </c>
      <c r="AE54" s="1">
        <f>IF(punkty_rekrutacyjne[[#This Row],[pkt 1]]&gt;punkty_rekrutacyjne[[#This Row],[pkt 2]],1,0)</f>
        <v>1</v>
      </c>
      <c r="AF54" s="1">
        <f>COUNTIF(punkty_rekrutacyjne[[#This Row],[GHP]:[GJP]],100)</f>
        <v>0</v>
      </c>
    </row>
    <row r="55" spans="1:32" x14ac:dyDescent="0.25">
      <c r="A55" s="1" t="s">
        <v>22</v>
      </c>
      <c r="B55" s="1" t="s">
        <v>23</v>
      </c>
      <c r="C55">
        <v>7</v>
      </c>
      <c r="D55">
        <v>3</v>
      </c>
      <c r="E55">
        <v>2</v>
      </c>
      <c r="F55">
        <v>2</v>
      </c>
      <c r="G55">
        <v>2</v>
      </c>
      <c r="H55">
        <v>3</v>
      </c>
      <c r="I55">
        <v>77</v>
      </c>
      <c r="J55">
        <v>10</v>
      </c>
      <c r="K55">
        <v>11</v>
      </c>
      <c r="L55">
        <v>72</v>
      </c>
      <c r="M55">
        <v>78</v>
      </c>
      <c r="N55">
        <f>IF(punkty_rekrutacyjne[[#This Row],[JP]]=2,0,IF(punkty_rekrutacyjne[[#This Row],[JP]]=3,4,IF(punkty_rekrutacyjne[[#This Row],[JP]]=4,6,IF(punkty_rekrutacyjne[[#This Row],[JP]]=5,8,10))))</f>
        <v>0</v>
      </c>
      <c r="O55">
        <f>IF(punkty_rekrutacyjne[[#This Row],[Mat]]=2,0,IF(punkty_rekrutacyjne[[#This Row],[Mat]]=3,4,IF(punkty_rekrutacyjne[[#This Row],[Mat]]=4,6,IF(punkty_rekrutacyjne[[#This Row],[Mat]]=5,8,10))))</f>
        <v>0</v>
      </c>
      <c r="P55">
        <f>IF(punkty_rekrutacyjne[[#This Row],[Biol]]=2,0,IF(punkty_rekrutacyjne[[#This Row],[Biol]]=3,4,IF(punkty_rekrutacyjne[[#This Row],[Biol]]=4,6,IF(punkty_rekrutacyjne[[#This Row],[Biol]]=5,8,10))))</f>
        <v>0</v>
      </c>
      <c r="Q55">
        <f>IF(punkty_rekrutacyjne[[#This Row],[Geog]]=2,0,IF(punkty_rekrutacyjne[[#This Row],[Geog]]=3,4,IF(punkty_rekrutacyjne[[#This Row],[Geog]]=4,6,IF(punkty_rekrutacyjne[[#This Row],[Geog]]=5,8,10))))</f>
        <v>4</v>
      </c>
      <c r="R55">
        <f>C55+IF(punkty_rekrutacyjne[[#This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35.799999999999997</v>
      </c>
      <c r="S55">
        <f>(punkty_rekrutacyjne[[#This Row],[JP]]+punkty_rekrutacyjne[[#This Row],[Mat]]+punkty_rekrutacyjne[[#This Row],[Biol]]+punkty_rekrutacyjne[[#This Row],[Geog]])/4</f>
        <v>2.25</v>
      </c>
      <c r="T55">
        <f>IF(punkty_rekrutacyjne[[#This Row],[Zachowanie]]&gt;4,IF(punkty_rekrutacyjne[[#This Row],[srednia z przedmiotow]]&gt;4,IF(punkty_rekrutacyjne[[#This Row],[Osiagniecia]]=0,1,0),0),0)</f>
        <v>0</v>
      </c>
      <c r="U55" s="2" t="str">
        <f>IF(punkty_rekrutacyjne[[#This Row],[dobry uczen]],punkty_rekrutacyjne[[#This Row],[Nazwisko]],"")</f>
        <v/>
      </c>
      <c r="V55" s="2" t="str">
        <f>IF(punkty_rekrutacyjne[[#This Row],[dobry uczen]],punkty_rekrutacyjne[[#This Row],[Imie]],"")</f>
        <v/>
      </c>
      <c r="W55" s="1">
        <f>IF(punkty_rekrutacyjne[[#This Row],[GHP]]=100,1,0)</f>
        <v>0</v>
      </c>
      <c r="X55" s="1">
        <f>IF(punkty_rekrutacyjne[[#This Row],[GHH]]=100,1,0)</f>
        <v>0</v>
      </c>
      <c r="Y55" s="1">
        <f>IF(punkty_rekrutacyjne[[#This Row],[GMM]]=100,1,0)</f>
        <v>0</v>
      </c>
      <c r="Z55" s="1">
        <f>IF(punkty_rekrutacyjne[[#This Row],[GMP]]=100,1,0)</f>
        <v>0</v>
      </c>
      <c r="AA55" s="1">
        <f>IF(punkty_rekrutacyjne[[#This Row],[GJP]]=100,1,0)</f>
        <v>0</v>
      </c>
      <c r="AB55" s="1">
        <f>IF(SUM(W55:AA55)&gt;2,1,0)</f>
        <v>0</v>
      </c>
      <c r="AC55" s="1">
        <f>C55+IF(punkty_rekrutacyjne[[#This Row],[Zachowanie]]=6,2,0)+SUM(punkty_rekrutacyjne[[#This Row],[p1]:[p4]])</f>
        <v>11</v>
      </c>
      <c r="AD55" s="1">
        <f>+(punkty_rekrutacyjne[[#This Row],[GHP]]+punkty_rekrutacyjne[[#This Row],[GHH]]+punkty_rekrutacyjne[[#This Row],[GMM]]+punkty_rekrutacyjne[[#This Row],[GMP]]+punkty_rekrutacyjne[[#This Row],[GJP]])/10</f>
        <v>24.8</v>
      </c>
      <c r="AE55" s="1">
        <f>IF(punkty_rekrutacyjne[[#This Row],[pkt 1]]&gt;punkty_rekrutacyjne[[#This Row],[pkt 2]],1,0)</f>
        <v>0</v>
      </c>
      <c r="AF55" s="1">
        <f>COUNTIF(punkty_rekrutacyjne[[#This Row],[GHP]:[GJP]],100)</f>
        <v>0</v>
      </c>
    </row>
    <row r="56" spans="1:32" x14ac:dyDescent="0.25">
      <c r="A56" s="1" t="s">
        <v>235</v>
      </c>
      <c r="B56" s="1" t="s">
        <v>110</v>
      </c>
      <c r="C56">
        <v>0</v>
      </c>
      <c r="D56">
        <v>5</v>
      </c>
      <c r="E56">
        <v>6</v>
      </c>
      <c r="F56">
        <v>4</v>
      </c>
      <c r="G56">
        <v>2</v>
      </c>
      <c r="H56">
        <v>6</v>
      </c>
      <c r="I56">
        <v>8</v>
      </c>
      <c r="J56">
        <v>13</v>
      </c>
      <c r="K56">
        <v>38</v>
      </c>
      <c r="L56">
        <v>1</v>
      </c>
      <c r="M56">
        <v>39</v>
      </c>
      <c r="N56">
        <f>IF(punkty_rekrutacyjne[[#This Row],[JP]]=2,0,IF(punkty_rekrutacyjne[[#This Row],[JP]]=3,4,IF(punkty_rekrutacyjne[[#This Row],[JP]]=4,6,IF(punkty_rekrutacyjne[[#This Row],[JP]]=5,8,10))))</f>
        <v>10</v>
      </c>
      <c r="O56">
        <f>IF(punkty_rekrutacyjne[[#This Row],[Mat]]=2,0,IF(punkty_rekrutacyjne[[#This Row],[Mat]]=3,4,IF(punkty_rekrutacyjne[[#This Row],[Mat]]=4,6,IF(punkty_rekrutacyjne[[#This Row],[Mat]]=5,8,10))))</f>
        <v>6</v>
      </c>
      <c r="P56">
        <f>IF(punkty_rekrutacyjne[[#This Row],[Biol]]=2,0,IF(punkty_rekrutacyjne[[#This Row],[Biol]]=3,4,IF(punkty_rekrutacyjne[[#This Row],[Biol]]=4,6,IF(punkty_rekrutacyjne[[#This Row],[Biol]]=5,8,10))))</f>
        <v>0</v>
      </c>
      <c r="Q56">
        <f>IF(punkty_rekrutacyjne[[#This Row],[Geog]]=2,0,IF(punkty_rekrutacyjne[[#This Row],[Geog]]=3,4,IF(punkty_rekrutacyjne[[#This Row],[Geog]]=4,6,IF(punkty_rekrutacyjne[[#This Row],[Geog]]=5,8,10))))</f>
        <v>10</v>
      </c>
      <c r="R56">
        <f>C56+IF(punkty_rekrutacyjne[[#This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35.9</v>
      </c>
      <c r="S56">
        <f>(punkty_rekrutacyjne[[#This Row],[JP]]+punkty_rekrutacyjne[[#This Row],[Mat]]+punkty_rekrutacyjne[[#This Row],[Biol]]+punkty_rekrutacyjne[[#This Row],[Geog]])/4</f>
        <v>4.5</v>
      </c>
      <c r="T56">
        <f>IF(punkty_rekrutacyjne[[#This Row],[Zachowanie]]&gt;4,IF(punkty_rekrutacyjne[[#This Row],[srednia z przedmiotow]]&gt;4,IF(punkty_rekrutacyjne[[#This Row],[Osiagniecia]]=0,1,0),0),0)</f>
        <v>1</v>
      </c>
      <c r="U56" s="2" t="str">
        <f>IF(punkty_rekrutacyjne[[#This Row],[dobry uczen]],punkty_rekrutacyjne[[#This Row],[Nazwisko]],"")</f>
        <v>Kurowska</v>
      </c>
      <c r="V56" s="2" t="str">
        <f>IF(punkty_rekrutacyjne[[#This Row],[dobry uczen]],punkty_rekrutacyjne[[#This Row],[Imie]],"")</f>
        <v>Karolina</v>
      </c>
      <c r="W56" s="1">
        <f>IF(punkty_rekrutacyjne[[#This Row],[GHP]]=100,1,0)</f>
        <v>0</v>
      </c>
      <c r="X56" s="1">
        <f>IF(punkty_rekrutacyjne[[#This Row],[GHH]]=100,1,0)</f>
        <v>0</v>
      </c>
      <c r="Y56" s="1">
        <f>IF(punkty_rekrutacyjne[[#This Row],[GMM]]=100,1,0)</f>
        <v>0</v>
      </c>
      <c r="Z56" s="1">
        <f>IF(punkty_rekrutacyjne[[#This Row],[GMP]]=100,1,0)</f>
        <v>0</v>
      </c>
      <c r="AA56" s="1">
        <f>IF(punkty_rekrutacyjne[[#This Row],[GJP]]=100,1,0)</f>
        <v>0</v>
      </c>
      <c r="AB56" s="1">
        <f>IF(SUM(W56:AA56)&gt;2,1,0)</f>
        <v>0</v>
      </c>
      <c r="AC56" s="1">
        <f>C56+IF(punkty_rekrutacyjne[[#This Row],[Zachowanie]]=6,2,0)+SUM(punkty_rekrutacyjne[[#This Row],[p1]:[p4]])</f>
        <v>26</v>
      </c>
      <c r="AD56" s="1">
        <f>+(punkty_rekrutacyjne[[#This Row],[GHP]]+punkty_rekrutacyjne[[#This Row],[GHH]]+punkty_rekrutacyjne[[#This Row],[GMM]]+punkty_rekrutacyjne[[#This Row],[GMP]]+punkty_rekrutacyjne[[#This Row],[GJP]])/10</f>
        <v>9.9</v>
      </c>
      <c r="AE56" s="1">
        <f>IF(punkty_rekrutacyjne[[#This Row],[pkt 1]]&gt;punkty_rekrutacyjne[[#This Row],[pkt 2]],1,0)</f>
        <v>1</v>
      </c>
      <c r="AF56" s="1">
        <f>COUNTIF(punkty_rekrutacyjne[[#This Row],[GHP]:[GJP]],100)</f>
        <v>0</v>
      </c>
    </row>
    <row r="57" spans="1:32" x14ac:dyDescent="0.25">
      <c r="A57" s="1" t="s">
        <v>123</v>
      </c>
      <c r="B57" s="1" t="s">
        <v>119</v>
      </c>
      <c r="C57">
        <v>1</v>
      </c>
      <c r="D57">
        <v>2</v>
      </c>
      <c r="E57">
        <v>3</v>
      </c>
      <c r="F57">
        <v>2</v>
      </c>
      <c r="G57">
        <v>3</v>
      </c>
      <c r="H57">
        <v>6</v>
      </c>
      <c r="I57">
        <v>51</v>
      </c>
      <c r="J57">
        <v>14</v>
      </c>
      <c r="K57">
        <v>33</v>
      </c>
      <c r="L57">
        <v>28</v>
      </c>
      <c r="M57">
        <v>43</v>
      </c>
      <c r="N57">
        <f>IF(punkty_rekrutacyjne[[#This Row],[JP]]=2,0,IF(punkty_rekrutacyjne[[#This Row],[JP]]=3,4,IF(punkty_rekrutacyjne[[#This Row],[JP]]=4,6,IF(punkty_rekrutacyjne[[#This Row],[JP]]=5,8,10))))</f>
        <v>4</v>
      </c>
      <c r="O57">
        <f>IF(punkty_rekrutacyjne[[#This Row],[Mat]]=2,0,IF(punkty_rekrutacyjne[[#This Row],[Mat]]=3,4,IF(punkty_rekrutacyjne[[#This Row],[Mat]]=4,6,IF(punkty_rekrutacyjne[[#This Row],[Mat]]=5,8,10))))</f>
        <v>0</v>
      </c>
      <c r="P57">
        <f>IF(punkty_rekrutacyjne[[#This Row],[Biol]]=2,0,IF(punkty_rekrutacyjne[[#This Row],[Biol]]=3,4,IF(punkty_rekrutacyjne[[#This Row],[Biol]]=4,6,IF(punkty_rekrutacyjne[[#This Row],[Biol]]=5,8,10))))</f>
        <v>4</v>
      </c>
      <c r="Q57">
        <f>IF(punkty_rekrutacyjne[[#This Row],[Geog]]=2,0,IF(punkty_rekrutacyjne[[#This Row],[Geog]]=3,4,IF(punkty_rekrutacyjne[[#This Row],[Geog]]=4,6,IF(punkty_rekrutacyjne[[#This Row],[Geog]]=5,8,10))))</f>
        <v>10</v>
      </c>
      <c r="R57">
        <f>C57+IF(punkty_rekrutacyjne[[#This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35.9</v>
      </c>
      <c r="S57">
        <f>(punkty_rekrutacyjne[[#This Row],[JP]]+punkty_rekrutacyjne[[#This Row],[Mat]]+punkty_rekrutacyjne[[#This Row],[Biol]]+punkty_rekrutacyjne[[#This Row],[Geog]])/4</f>
        <v>3.5</v>
      </c>
      <c r="T57">
        <f>IF(punkty_rekrutacyjne[[#This Row],[Zachowanie]]&gt;4,IF(punkty_rekrutacyjne[[#This Row],[srednia z przedmiotow]]&gt;4,IF(punkty_rekrutacyjne[[#This Row],[Osiagniecia]]=0,1,0),0),0)</f>
        <v>0</v>
      </c>
      <c r="U57" s="2" t="str">
        <f>IF(punkty_rekrutacyjne[[#This Row],[dobry uczen]],punkty_rekrutacyjne[[#This Row],[Nazwisko]],"")</f>
        <v/>
      </c>
      <c r="V57" s="2" t="str">
        <f>IF(punkty_rekrutacyjne[[#This Row],[dobry uczen]],punkty_rekrutacyjne[[#This Row],[Imie]],"")</f>
        <v/>
      </c>
      <c r="W57" s="1">
        <f>IF(punkty_rekrutacyjne[[#This Row],[GHP]]=100,1,0)</f>
        <v>0</v>
      </c>
      <c r="X57" s="1">
        <f>IF(punkty_rekrutacyjne[[#This Row],[GHH]]=100,1,0)</f>
        <v>0</v>
      </c>
      <c r="Y57" s="1">
        <f>IF(punkty_rekrutacyjne[[#This Row],[GMM]]=100,1,0)</f>
        <v>0</v>
      </c>
      <c r="Z57" s="1">
        <f>IF(punkty_rekrutacyjne[[#This Row],[GMP]]=100,1,0)</f>
        <v>0</v>
      </c>
      <c r="AA57" s="1">
        <f>IF(punkty_rekrutacyjne[[#This Row],[GJP]]=100,1,0)</f>
        <v>0</v>
      </c>
      <c r="AB57" s="1">
        <f>IF(SUM(W57:AA57)&gt;2,1,0)</f>
        <v>0</v>
      </c>
      <c r="AC57" s="1">
        <f>C57+IF(punkty_rekrutacyjne[[#This Row],[Zachowanie]]=6,2,0)+SUM(punkty_rekrutacyjne[[#This Row],[p1]:[p4]])</f>
        <v>19</v>
      </c>
      <c r="AD57" s="1">
        <f>+(punkty_rekrutacyjne[[#This Row],[GHP]]+punkty_rekrutacyjne[[#This Row],[GHH]]+punkty_rekrutacyjne[[#This Row],[GMM]]+punkty_rekrutacyjne[[#This Row],[GMP]]+punkty_rekrutacyjne[[#This Row],[GJP]])/10</f>
        <v>16.899999999999999</v>
      </c>
      <c r="AE57" s="1">
        <f>IF(punkty_rekrutacyjne[[#This Row],[pkt 1]]&gt;punkty_rekrutacyjne[[#This Row],[pkt 2]],1,0)</f>
        <v>1</v>
      </c>
      <c r="AF57" s="1">
        <f>COUNTIF(punkty_rekrutacyjne[[#This Row],[GHP]:[GJP]],100)</f>
        <v>0</v>
      </c>
    </row>
    <row r="58" spans="1:32" x14ac:dyDescent="0.25">
      <c r="A58" s="1" t="s">
        <v>198</v>
      </c>
      <c r="B58" s="1" t="s">
        <v>199</v>
      </c>
      <c r="C58">
        <v>0</v>
      </c>
      <c r="D58">
        <v>3</v>
      </c>
      <c r="E58">
        <v>3</v>
      </c>
      <c r="F58">
        <v>2</v>
      </c>
      <c r="G58">
        <v>3</v>
      </c>
      <c r="H58">
        <v>6</v>
      </c>
      <c r="I58">
        <v>7</v>
      </c>
      <c r="J58">
        <v>69</v>
      </c>
      <c r="K58">
        <v>31</v>
      </c>
      <c r="L58">
        <v>13</v>
      </c>
      <c r="M58">
        <v>61</v>
      </c>
      <c r="N58">
        <f>IF(punkty_rekrutacyjne[[#This Row],[JP]]=2,0,IF(punkty_rekrutacyjne[[#This Row],[JP]]=3,4,IF(punkty_rekrutacyjne[[#This Row],[JP]]=4,6,IF(punkty_rekrutacyjne[[#This Row],[JP]]=5,8,10))))</f>
        <v>4</v>
      </c>
      <c r="O58">
        <f>IF(punkty_rekrutacyjne[[#This Row],[Mat]]=2,0,IF(punkty_rekrutacyjne[[#This Row],[Mat]]=3,4,IF(punkty_rekrutacyjne[[#This Row],[Mat]]=4,6,IF(punkty_rekrutacyjne[[#This Row],[Mat]]=5,8,10))))</f>
        <v>0</v>
      </c>
      <c r="P58">
        <f>IF(punkty_rekrutacyjne[[#This Row],[Biol]]=2,0,IF(punkty_rekrutacyjne[[#This Row],[Biol]]=3,4,IF(punkty_rekrutacyjne[[#This Row],[Biol]]=4,6,IF(punkty_rekrutacyjne[[#This Row],[Biol]]=5,8,10))))</f>
        <v>4</v>
      </c>
      <c r="Q58">
        <f>IF(punkty_rekrutacyjne[[#This Row],[Geog]]=2,0,IF(punkty_rekrutacyjne[[#This Row],[Geog]]=3,4,IF(punkty_rekrutacyjne[[#This Row],[Geog]]=4,6,IF(punkty_rekrutacyjne[[#This Row],[Geog]]=5,8,10))))</f>
        <v>10</v>
      </c>
      <c r="R58">
        <f>C58+IF(punkty_rekrutacyjne[[#This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36.1</v>
      </c>
      <c r="S58">
        <f>(punkty_rekrutacyjne[[#This Row],[JP]]+punkty_rekrutacyjne[[#This Row],[Mat]]+punkty_rekrutacyjne[[#This Row],[Biol]]+punkty_rekrutacyjne[[#This Row],[Geog]])/4</f>
        <v>3.5</v>
      </c>
      <c r="T58">
        <f>IF(punkty_rekrutacyjne[[#This Row],[Zachowanie]]&gt;4,IF(punkty_rekrutacyjne[[#This Row],[srednia z przedmiotow]]&gt;4,IF(punkty_rekrutacyjne[[#This Row],[Osiagniecia]]=0,1,0),0),0)</f>
        <v>0</v>
      </c>
      <c r="U58" s="2" t="str">
        <f>IF(punkty_rekrutacyjne[[#This Row],[dobry uczen]],punkty_rekrutacyjne[[#This Row],[Nazwisko]],"")</f>
        <v/>
      </c>
      <c r="V58" s="2" t="str">
        <f>IF(punkty_rekrutacyjne[[#This Row],[dobry uczen]],punkty_rekrutacyjne[[#This Row],[Imie]],"")</f>
        <v/>
      </c>
      <c r="W58" s="1">
        <f>IF(punkty_rekrutacyjne[[#This Row],[GHP]]=100,1,0)</f>
        <v>0</v>
      </c>
      <c r="X58" s="1">
        <f>IF(punkty_rekrutacyjne[[#This Row],[GHH]]=100,1,0)</f>
        <v>0</v>
      </c>
      <c r="Y58" s="1">
        <f>IF(punkty_rekrutacyjne[[#This Row],[GMM]]=100,1,0)</f>
        <v>0</v>
      </c>
      <c r="Z58" s="1">
        <f>IF(punkty_rekrutacyjne[[#This Row],[GMP]]=100,1,0)</f>
        <v>0</v>
      </c>
      <c r="AA58" s="1">
        <f>IF(punkty_rekrutacyjne[[#This Row],[GJP]]=100,1,0)</f>
        <v>0</v>
      </c>
      <c r="AB58" s="1">
        <f>IF(SUM(W58:AA58)&gt;2,1,0)</f>
        <v>0</v>
      </c>
      <c r="AC58" s="1">
        <f>C58+IF(punkty_rekrutacyjne[[#This Row],[Zachowanie]]=6,2,0)+SUM(punkty_rekrutacyjne[[#This Row],[p1]:[p4]])</f>
        <v>18</v>
      </c>
      <c r="AD58" s="1">
        <f>+(punkty_rekrutacyjne[[#This Row],[GHP]]+punkty_rekrutacyjne[[#This Row],[GHH]]+punkty_rekrutacyjne[[#This Row],[GMM]]+punkty_rekrutacyjne[[#This Row],[GMP]]+punkty_rekrutacyjne[[#This Row],[GJP]])/10</f>
        <v>18.100000000000001</v>
      </c>
      <c r="AE58" s="1">
        <f>IF(punkty_rekrutacyjne[[#This Row],[pkt 1]]&gt;punkty_rekrutacyjne[[#This Row],[pkt 2]],1,0)</f>
        <v>0</v>
      </c>
      <c r="AF58" s="1">
        <f>COUNTIF(punkty_rekrutacyjne[[#This Row],[GHP]:[GJP]],100)</f>
        <v>0</v>
      </c>
    </row>
    <row r="59" spans="1:32" x14ac:dyDescent="0.25">
      <c r="A59" s="1" t="s">
        <v>570</v>
      </c>
      <c r="B59" s="1" t="s">
        <v>571</v>
      </c>
      <c r="C59">
        <v>5</v>
      </c>
      <c r="D59">
        <v>3</v>
      </c>
      <c r="E59">
        <v>5</v>
      </c>
      <c r="F59">
        <v>5</v>
      </c>
      <c r="G59">
        <v>3</v>
      </c>
      <c r="H59">
        <v>2</v>
      </c>
      <c r="I59">
        <v>25</v>
      </c>
      <c r="J59">
        <v>24</v>
      </c>
      <c r="K59">
        <v>28</v>
      </c>
      <c r="L59">
        <v>21</v>
      </c>
      <c r="M59">
        <v>24</v>
      </c>
      <c r="N59">
        <f>IF(punkty_rekrutacyjne[[#This Row],[JP]]=2,0,IF(punkty_rekrutacyjne[[#This Row],[JP]]=3,4,IF(punkty_rekrutacyjne[[#This Row],[JP]]=4,6,IF(punkty_rekrutacyjne[[#This Row],[JP]]=5,8,10))))</f>
        <v>8</v>
      </c>
      <c r="O59">
        <f>IF(punkty_rekrutacyjne[[#This Row],[Mat]]=2,0,IF(punkty_rekrutacyjne[[#This Row],[Mat]]=3,4,IF(punkty_rekrutacyjne[[#This Row],[Mat]]=4,6,IF(punkty_rekrutacyjne[[#This Row],[Mat]]=5,8,10))))</f>
        <v>8</v>
      </c>
      <c r="P59">
        <f>IF(punkty_rekrutacyjne[[#This Row],[Biol]]=2,0,IF(punkty_rekrutacyjne[[#This Row],[Biol]]=3,4,IF(punkty_rekrutacyjne[[#This Row],[Biol]]=4,6,IF(punkty_rekrutacyjne[[#This Row],[Biol]]=5,8,10))))</f>
        <v>4</v>
      </c>
      <c r="Q59">
        <f>IF(punkty_rekrutacyjne[[#This Row],[Geog]]=2,0,IF(punkty_rekrutacyjne[[#This Row],[Geog]]=3,4,IF(punkty_rekrutacyjne[[#This Row],[Geog]]=4,6,IF(punkty_rekrutacyjne[[#This Row],[Geog]]=5,8,10))))</f>
        <v>0</v>
      </c>
      <c r="R59">
        <f>C59+IF(punkty_rekrutacyjne[[#This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37.200000000000003</v>
      </c>
      <c r="S59">
        <f>(punkty_rekrutacyjne[[#This Row],[JP]]+punkty_rekrutacyjne[[#This Row],[Mat]]+punkty_rekrutacyjne[[#This Row],[Biol]]+punkty_rekrutacyjne[[#This Row],[Geog]])/4</f>
        <v>3.75</v>
      </c>
      <c r="T59">
        <f>IF(punkty_rekrutacyjne[[#This Row],[Zachowanie]]&gt;4,IF(punkty_rekrutacyjne[[#This Row],[srednia z przedmiotow]]&gt;4,IF(punkty_rekrutacyjne[[#This Row],[Osiagniecia]]=0,1,0),0),0)</f>
        <v>0</v>
      </c>
      <c r="U59" s="2" t="str">
        <f>IF(punkty_rekrutacyjne[[#This Row],[dobry uczen]],punkty_rekrutacyjne[[#This Row],[Nazwisko]],"")</f>
        <v/>
      </c>
      <c r="V59" s="2" t="str">
        <f>IF(punkty_rekrutacyjne[[#This Row],[dobry uczen]],punkty_rekrutacyjne[[#This Row],[Imie]],"")</f>
        <v/>
      </c>
      <c r="W59" s="1">
        <f>IF(punkty_rekrutacyjne[[#This Row],[GHP]]=100,1,0)</f>
        <v>0</v>
      </c>
      <c r="X59" s="1">
        <f>IF(punkty_rekrutacyjne[[#This Row],[GHH]]=100,1,0)</f>
        <v>0</v>
      </c>
      <c r="Y59" s="1">
        <f>IF(punkty_rekrutacyjne[[#This Row],[GMM]]=100,1,0)</f>
        <v>0</v>
      </c>
      <c r="Z59" s="1">
        <f>IF(punkty_rekrutacyjne[[#This Row],[GMP]]=100,1,0)</f>
        <v>0</v>
      </c>
      <c r="AA59" s="1">
        <f>IF(punkty_rekrutacyjne[[#This Row],[GJP]]=100,1,0)</f>
        <v>0</v>
      </c>
      <c r="AB59" s="1">
        <f>IF(SUM(W59:AA59)&gt;2,1,0)</f>
        <v>0</v>
      </c>
      <c r="AC59" s="1">
        <f>C59+IF(punkty_rekrutacyjne[[#This Row],[Zachowanie]]=6,2,0)+SUM(punkty_rekrutacyjne[[#This Row],[p1]:[p4]])</f>
        <v>25</v>
      </c>
      <c r="AD59" s="1">
        <f>+(punkty_rekrutacyjne[[#This Row],[GHP]]+punkty_rekrutacyjne[[#This Row],[GHH]]+punkty_rekrutacyjne[[#This Row],[GMM]]+punkty_rekrutacyjne[[#This Row],[GMP]]+punkty_rekrutacyjne[[#This Row],[GJP]])/10</f>
        <v>12.2</v>
      </c>
      <c r="AE59" s="1">
        <f>IF(punkty_rekrutacyjne[[#This Row],[pkt 1]]&gt;punkty_rekrutacyjne[[#This Row],[pkt 2]],1,0)</f>
        <v>1</v>
      </c>
      <c r="AF59" s="1">
        <f>COUNTIF(punkty_rekrutacyjne[[#This Row],[GHP]:[GJP]],100)</f>
        <v>0</v>
      </c>
    </row>
    <row r="60" spans="1:32" x14ac:dyDescent="0.25">
      <c r="A60" s="1" t="s">
        <v>467</v>
      </c>
      <c r="B60" s="1" t="s">
        <v>395</v>
      </c>
      <c r="C60">
        <v>1</v>
      </c>
      <c r="D60">
        <v>6</v>
      </c>
      <c r="E60">
        <v>5</v>
      </c>
      <c r="F60">
        <v>2</v>
      </c>
      <c r="G60">
        <v>2</v>
      </c>
      <c r="H60">
        <v>3</v>
      </c>
      <c r="I60">
        <v>70</v>
      </c>
      <c r="J60">
        <v>59</v>
      </c>
      <c r="K60">
        <v>15</v>
      </c>
      <c r="L60">
        <v>13</v>
      </c>
      <c r="M60">
        <v>66</v>
      </c>
      <c r="N60">
        <f>IF(punkty_rekrutacyjne[[#This Row],[JP]]=2,0,IF(punkty_rekrutacyjne[[#This Row],[JP]]=3,4,IF(punkty_rekrutacyjne[[#This Row],[JP]]=4,6,IF(punkty_rekrutacyjne[[#This Row],[JP]]=5,8,10))))</f>
        <v>8</v>
      </c>
      <c r="O60">
        <f>IF(punkty_rekrutacyjne[[#This Row],[Mat]]=2,0,IF(punkty_rekrutacyjne[[#This Row],[Mat]]=3,4,IF(punkty_rekrutacyjne[[#This Row],[Mat]]=4,6,IF(punkty_rekrutacyjne[[#This Row],[Mat]]=5,8,10))))</f>
        <v>0</v>
      </c>
      <c r="P60">
        <f>IF(punkty_rekrutacyjne[[#This Row],[Biol]]=2,0,IF(punkty_rekrutacyjne[[#This Row],[Biol]]=3,4,IF(punkty_rekrutacyjne[[#This Row],[Biol]]=4,6,IF(punkty_rekrutacyjne[[#This Row],[Biol]]=5,8,10))))</f>
        <v>0</v>
      </c>
      <c r="Q60">
        <f>IF(punkty_rekrutacyjne[[#This Row],[Geog]]=2,0,IF(punkty_rekrutacyjne[[#This Row],[Geog]]=3,4,IF(punkty_rekrutacyjne[[#This Row],[Geog]]=4,6,IF(punkty_rekrutacyjne[[#This Row],[Geog]]=5,8,10))))</f>
        <v>4</v>
      </c>
      <c r="R60">
        <f>C60+IF(punkty_rekrutacyjne[[#This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37.299999999999997</v>
      </c>
      <c r="S60">
        <f>(punkty_rekrutacyjne[[#This Row],[JP]]+punkty_rekrutacyjne[[#This Row],[Mat]]+punkty_rekrutacyjne[[#This Row],[Biol]]+punkty_rekrutacyjne[[#This Row],[Geog]])/4</f>
        <v>3</v>
      </c>
      <c r="T60">
        <f>IF(punkty_rekrutacyjne[[#This Row],[Zachowanie]]&gt;4,IF(punkty_rekrutacyjne[[#This Row],[srednia z przedmiotow]]&gt;4,IF(punkty_rekrutacyjne[[#This Row],[Osiagniecia]]=0,1,0),0),0)</f>
        <v>0</v>
      </c>
      <c r="U60" s="2" t="str">
        <f>IF(punkty_rekrutacyjne[[#This Row],[dobry uczen]],punkty_rekrutacyjne[[#This Row],[Nazwisko]],"")</f>
        <v/>
      </c>
      <c r="V60" s="2" t="str">
        <f>IF(punkty_rekrutacyjne[[#This Row],[dobry uczen]],punkty_rekrutacyjne[[#This Row],[Imie]],"")</f>
        <v/>
      </c>
      <c r="W60" s="1">
        <f>IF(punkty_rekrutacyjne[[#This Row],[GHP]]=100,1,0)</f>
        <v>0</v>
      </c>
      <c r="X60" s="1">
        <f>IF(punkty_rekrutacyjne[[#This Row],[GHH]]=100,1,0)</f>
        <v>0</v>
      </c>
      <c r="Y60" s="1">
        <f>IF(punkty_rekrutacyjne[[#This Row],[GMM]]=100,1,0)</f>
        <v>0</v>
      </c>
      <c r="Z60" s="1">
        <f>IF(punkty_rekrutacyjne[[#This Row],[GMP]]=100,1,0)</f>
        <v>0</v>
      </c>
      <c r="AA60" s="1">
        <f>IF(punkty_rekrutacyjne[[#This Row],[GJP]]=100,1,0)</f>
        <v>0</v>
      </c>
      <c r="AB60" s="1">
        <f>IF(SUM(W60:AA60)&gt;2,1,0)</f>
        <v>0</v>
      </c>
      <c r="AC60" s="1">
        <f>C60+IF(punkty_rekrutacyjne[[#This Row],[Zachowanie]]=6,2,0)+SUM(punkty_rekrutacyjne[[#This Row],[p1]:[p4]])</f>
        <v>15</v>
      </c>
      <c r="AD60" s="1">
        <f>+(punkty_rekrutacyjne[[#This Row],[GHP]]+punkty_rekrutacyjne[[#This Row],[GHH]]+punkty_rekrutacyjne[[#This Row],[GMM]]+punkty_rekrutacyjne[[#This Row],[GMP]]+punkty_rekrutacyjne[[#This Row],[GJP]])/10</f>
        <v>22.3</v>
      </c>
      <c r="AE60" s="1">
        <f>IF(punkty_rekrutacyjne[[#This Row],[pkt 1]]&gt;punkty_rekrutacyjne[[#This Row],[pkt 2]],1,0)</f>
        <v>0</v>
      </c>
      <c r="AF60" s="1">
        <f>COUNTIF(punkty_rekrutacyjne[[#This Row],[GHP]:[GJP]],100)</f>
        <v>0</v>
      </c>
    </row>
    <row r="61" spans="1:32" x14ac:dyDescent="0.25">
      <c r="A61" s="1" t="s">
        <v>363</v>
      </c>
      <c r="B61" s="1" t="s">
        <v>139</v>
      </c>
      <c r="C61">
        <v>4</v>
      </c>
      <c r="D61">
        <v>4</v>
      </c>
      <c r="E61">
        <v>2</v>
      </c>
      <c r="F61">
        <v>3</v>
      </c>
      <c r="G61">
        <v>3</v>
      </c>
      <c r="H61">
        <v>5</v>
      </c>
      <c r="I61">
        <v>14</v>
      </c>
      <c r="J61">
        <v>4</v>
      </c>
      <c r="K61">
        <v>93</v>
      </c>
      <c r="L61">
        <v>36</v>
      </c>
      <c r="M61">
        <v>26</v>
      </c>
      <c r="N61">
        <f>IF(punkty_rekrutacyjne[[#This Row],[JP]]=2,0,IF(punkty_rekrutacyjne[[#This Row],[JP]]=3,4,IF(punkty_rekrutacyjne[[#This Row],[JP]]=4,6,IF(punkty_rekrutacyjne[[#This Row],[JP]]=5,8,10))))</f>
        <v>0</v>
      </c>
      <c r="O61">
        <f>IF(punkty_rekrutacyjne[[#This Row],[Mat]]=2,0,IF(punkty_rekrutacyjne[[#This Row],[Mat]]=3,4,IF(punkty_rekrutacyjne[[#This Row],[Mat]]=4,6,IF(punkty_rekrutacyjne[[#This Row],[Mat]]=5,8,10))))</f>
        <v>4</v>
      </c>
      <c r="P61">
        <f>IF(punkty_rekrutacyjne[[#This Row],[Biol]]=2,0,IF(punkty_rekrutacyjne[[#This Row],[Biol]]=3,4,IF(punkty_rekrutacyjne[[#This Row],[Biol]]=4,6,IF(punkty_rekrutacyjne[[#This Row],[Biol]]=5,8,10))))</f>
        <v>4</v>
      </c>
      <c r="Q61">
        <f>IF(punkty_rekrutacyjne[[#This Row],[Geog]]=2,0,IF(punkty_rekrutacyjne[[#This Row],[Geog]]=3,4,IF(punkty_rekrutacyjne[[#This Row],[Geog]]=4,6,IF(punkty_rekrutacyjne[[#This Row],[Geog]]=5,8,10))))</f>
        <v>8</v>
      </c>
      <c r="R61">
        <f>C61+IF(punkty_rekrutacyjne[[#This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37.299999999999997</v>
      </c>
      <c r="S61">
        <f>(punkty_rekrutacyjne[[#This Row],[JP]]+punkty_rekrutacyjne[[#This Row],[Mat]]+punkty_rekrutacyjne[[#This Row],[Biol]]+punkty_rekrutacyjne[[#This Row],[Geog]])/4</f>
        <v>3.25</v>
      </c>
      <c r="T61">
        <f>IF(punkty_rekrutacyjne[[#This Row],[Zachowanie]]&gt;4,IF(punkty_rekrutacyjne[[#This Row],[srednia z przedmiotow]]&gt;4,IF(punkty_rekrutacyjne[[#This Row],[Osiagniecia]]=0,1,0),0),0)</f>
        <v>0</v>
      </c>
      <c r="U61" s="2" t="str">
        <f>IF(punkty_rekrutacyjne[[#This Row],[dobry uczen]],punkty_rekrutacyjne[[#This Row],[Nazwisko]],"")</f>
        <v/>
      </c>
      <c r="V61" s="2" t="str">
        <f>IF(punkty_rekrutacyjne[[#This Row],[dobry uczen]],punkty_rekrutacyjne[[#This Row],[Imie]],"")</f>
        <v/>
      </c>
      <c r="W61" s="1">
        <f>IF(punkty_rekrutacyjne[[#This Row],[GHP]]=100,1,0)</f>
        <v>0</v>
      </c>
      <c r="X61" s="1">
        <f>IF(punkty_rekrutacyjne[[#This Row],[GHH]]=100,1,0)</f>
        <v>0</v>
      </c>
      <c r="Y61" s="1">
        <f>IF(punkty_rekrutacyjne[[#This Row],[GMM]]=100,1,0)</f>
        <v>0</v>
      </c>
      <c r="Z61" s="1">
        <f>IF(punkty_rekrutacyjne[[#This Row],[GMP]]=100,1,0)</f>
        <v>0</v>
      </c>
      <c r="AA61" s="1">
        <f>IF(punkty_rekrutacyjne[[#This Row],[GJP]]=100,1,0)</f>
        <v>0</v>
      </c>
      <c r="AB61" s="1">
        <f>IF(SUM(W61:AA61)&gt;2,1,0)</f>
        <v>0</v>
      </c>
      <c r="AC61" s="1">
        <f>C61+IF(punkty_rekrutacyjne[[#This Row],[Zachowanie]]=6,2,0)+SUM(punkty_rekrutacyjne[[#This Row],[p1]:[p4]])</f>
        <v>20</v>
      </c>
      <c r="AD61" s="1">
        <f>+(punkty_rekrutacyjne[[#This Row],[GHP]]+punkty_rekrutacyjne[[#This Row],[GHH]]+punkty_rekrutacyjne[[#This Row],[GMM]]+punkty_rekrutacyjne[[#This Row],[GMP]]+punkty_rekrutacyjne[[#This Row],[GJP]])/10</f>
        <v>17.3</v>
      </c>
      <c r="AE61" s="1">
        <f>IF(punkty_rekrutacyjne[[#This Row],[pkt 1]]&gt;punkty_rekrutacyjne[[#This Row],[pkt 2]],1,0)</f>
        <v>1</v>
      </c>
      <c r="AF61" s="1">
        <f>COUNTIF(punkty_rekrutacyjne[[#This Row],[GHP]:[GJP]],100)</f>
        <v>0</v>
      </c>
    </row>
    <row r="62" spans="1:32" x14ac:dyDescent="0.25">
      <c r="A62" s="1" t="s">
        <v>323</v>
      </c>
      <c r="B62" s="1" t="s">
        <v>324</v>
      </c>
      <c r="C62">
        <v>3</v>
      </c>
      <c r="D62">
        <v>4</v>
      </c>
      <c r="E62">
        <v>3</v>
      </c>
      <c r="F62">
        <v>2</v>
      </c>
      <c r="G62">
        <v>4</v>
      </c>
      <c r="H62">
        <v>4</v>
      </c>
      <c r="I62">
        <v>14</v>
      </c>
      <c r="J62">
        <v>35</v>
      </c>
      <c r="K62">
        <v>43</v>
      </c>
      <c r="L62">
        <v>57</v>
      </c>
      <c r="M62">
        <v>34</v>
      </c>
      <c r="N62">
        <f>IF(punkty_rekrutacyjne[[#This Row],[JP]]=2,0,IF(punkty_rekrutacyjne[[#This Row],[JP]]=3,4,IF(punkty_rekrutacyjne[[#This Row],[JP]]=4,6,IF(punkty_rekrutacyjne[[#This Row],[JP]]=5,8,10))))</f>
        <v>4</v>
      </c>
      <c r="O62">
        <f>IF(punkty_rekrutacyjne[[#This Row],[Mat]]=2,0,IF(punkty_rekrutacyjne[[#This Row],[Mat]]=3,4,IF(punkty_rekrutacyjne[[#This Row],[Mat]]=4,6,IF(punkty_rekrutacyjne[[#This Row],[Mat]]=5,8,10))))</f>
        <v>0</v>
      </c>
      <c r="P62">
        <f>IF(punkty_rekrutacyjne[[#This Row],[Biol]]=2,0,IF(punkty_rekrutacyjne[[#This Row],[Biol]]=3,4,IF(punkty_rekrutacyjne[[#This Row],[Biol]]=4,6,IF(punkty_rekrutacyjne[[#This Row],[Biol]]=5,8,10))))</f>
        <v>6</v>
      </c>
      <c r="Q62">
        <f>IF(punkty_rekrutacyjne[[#This Row],[Geog]]=2,0,IF(punkty_rekrutacyjne[[#This Row],[Geog]]=3,4,IF(punkty_rekrutacyjne[[#This Row],[Geog]]=4,6,IF(punkty_rekrutacyjne[[#This Row],[Geog]]=5,8,10))))</f>
        <v>6</v>
      </c>
      <c r="R62">
        <f>C62+IF(punkty_rekrutacyjne[[#This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37.299999999999997</v>
      </c>
      <c r="S62">
        <f>(punkty_rekrutacyjne[[#This Row],[JP]]+punkty_rekrutacyjne[[#This Row],[Mat]]+punkty_rekrutacyjne[[#This Row],[Biol]]+punkty_rekrutacyjne[[#This Row],[Geog]])/4</f>
        <v>3.25</v>
      </c>
      <c r="T62">
        <f>IF(punkty_rekrutacyjne[[#This Row],[Zachowanie]]&gt;4,IF(punkty_rekrutacyjne[[#This Row],[srednia z przedmiotow]]&gt;4,IF(punkty_rekrutacyjne[[#This Row],[Osiagniecia]]=0,1,0),0),0)</f>
        <v>0</v>
      </c>
      <c r="U62" s="2" t="str">
        <f>IF(punkty_rekrutacyjne[[#This Row],[dobry uczen]],punkty_rekrutacyjne[[#This Row],[Nazwisko]],"")</f>
        <v/>
      </c>
      <c r="V62" s="2" t="str">
        <f>IF(punkty_rekrutacyjne[[#This Row],[dobry uczen]],punkty_rekrutacyjne[[#This Row],[Imie]],"")</f>
        <v/>
      </c>
      <c r="W62" s="1">
        <f>IF(punkty_rekrutacyjne[[#This Row],[GHP]]=100,1,0)</f>
        <v>0</v>
      </c>
      <c r="X62" s="1">
        <f>IF(punkty_rekrutacyjne[[#This Row],[GHH]]=100,1,0)</f>
        <v>0</v>
      </c>
      <c r="Y62" s="1">
        <f>IF(punkty_rekrutacyjne[[#This Row],[GMM]]=100,1,0)</f>
        <v>0</v>
      </c>
      <c r="Z62" s="1">
        <f>IF(punkty_rekrutacyjne[[#This Row],[GMP]]=100,1,0)</f>
        <v>0</v>
      </c>
      <c r="AA62" s="1">
        <f>IF(punkty_rekrutacyjne[[#This Row],[GJP]]=100,1,0)</f>
        <v>0</v>
      </c>
      <c r="AB62" s="1">
        <f>IF(SUM(W62:AA62)&gt;2,1,0)</f>
        <v>0</v>
      </c>
      <c r="AC62" s="1">
        <f>C62+IF(punkty_rekrutacyjne[[#This Row],[Zachowanie]]=6,2,0)+SUM(punkty_rekrutacyjne[[#This Row],[p1]:[p4]])</f>
        <v>19</v>
      </c>
      <c r="AD62" s="1">
        <f>+(punkty_rekrutacyjne[[#This Row],[GHP]]+punkty_rekrutacyjne[[#This Row],[GHH]]+punkty_rekrutacyjne[[#This Row],[GMM]]+punkty_rekrutacyjne[[#This Row],[GMP]]+punkty_rekrutacyjne[[#This Row],[GJP]])/10</f>
        <v>18.3</v>
      </c>
      <c r="AE62" s="1">
        <f>IF(punkty_rekrutacyjne[[#This Row],[pkt 1]]&gt;punkty_rekrutacyjne[[#This Row],[pkt 2]],1,0)</f>
        <v>1</v>
      </c>
      <c r="AF62" s="1">
        <f>COUNTIF(punkty_rekrutacyjne[[#This Row],[GHP]:[GJP]],100)</f>
        <v>0</v>
      </c>
    </row>
    <row r="63" spans="1:32" x14ac:dyDescent="0.25">
      <c r="A63" s="1" t="s">
        <v>282</v>
      </c>
      <c r="B63" s="1" t="s">
        <v>41</v>
      </c>
      <c r="C63">
        <v>1</v>
      </c>
      <c r="D63">
        <v>5</v>
      </c>
      <c r="E63">
        <v>6</v>
      </c>
      <c r="F63">
        <v>4</v>
      </c>
      <c r="G63">
        <v>3</v>
      </c>
      <c r="H63">
        <v>2</v>
      </c>
      <c r="I63">
        <v>14</v>
      </c>
      <c r="J63">
        <v>49</v>
      </c>
      <c r="K63">
        <v>64</v>
      </c>
      <c r="L63">
        <v>36</v>
      </c>
      <c r="M63">
        <v>2</v>
      </c>
      <c r="N63">
        <f>IF(punkty_rekrutacyjne[[#This Row],[JP]]=2,0,IF(punkty_rekrutacyjne[[#This Row],[JP]]=3,4,IF(punkty_rekrutacyjne[[#This Row],[JP]]=4,6,IF(punkty_rekrutacyjne[[#This Row],[JP]]=5,8,10))))</f>
        <v>10</v>
      </c>
      <c r="O63">
        <f>IF(punkty_rekrutacyjne[[#This Row],[Mat]]=2,0,IF(punkty_rekrutacyjne[[#This Row],[Mat]]=3,4,IF(punkty_rekrutacyjne[[#This Row],[Mat]]=4,6,IF(punkty_rekrutacyjne[[#This Row],[Mat]]=5,8,10))))</f>
        <v>6</v>
      </c>
      <c r="P63">
        <f>IF(punkty_rekrutacyjne[[#This Row],[Biol]]=2,0,IF(punkty_rekrutacyjne[[#This Row],[Biol]]=3,4,IF(punkty_rekrutacyjne[[#This Row],[Biol]]=4,6,IF(punkty_rekrutacyjne[[#This Row],[Biol]]=5,8,10))))</f>
        <v>4</v>
      </c>
      <c r="Q63">
        <f>IF(punkty_rekrutacyjne[[#This Row],[Geog]]=2,0,IF(punkty_rekrutacyjne[[#This Row],[Geog]]=3,4,IF(punkty_rekrutacyjne[[#This Row],[Geog]]=4,6,IF(punkty_rekrutacyjne[[#This Row],[Geog]]=5,8,10))))</f>
        <v>0</v>
      </c>
      <c r="R63">
        <f>C63+IF(punkty_rekrutacyjne[[#This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37.5</v>
      </c>
      <c r="S63">
        <f>(punkty_rekrutacyjne[[#This Row],[JP]]+punkty_rekrutacyjne[[#This Row],[Mat]]+punkty_rekrutacyjne[[#This Row],[Biol]]+punkty_rekrutacyjne[[#This Row],[Geog]])/4</f>
        <v>3.75</v>
      </c>
      <c r="T63">
        <f>IF(punkty_rekrutacyjne[[#This Row],[Zachowanie]]&gt;4,IF(punkty_rekrutacyjne[[#This Row],[srednia z przedmiotow]]&gt;4,IF(punkty_rekrutacyjne[[#This Row],[Osiagniecia]]=0,1,0),0),0)</f>
        <v>0</v>
      </c>
      <c r="U63" s="2" t="str">
        <f>IF(punkty_rekrutacyjne[[#This Row],[dobry uczen]],punkty_rekrutacyjne[[#This Row],[Nazwisko]],"")</f>
        <v/>
      </c>
      <c r="V63" s="2" t="str">
        <f>IF(punkty_rekrutacyjne[[#This Row],[dobry uczen]],punkty_rekrutacyjne[[#This Row],[Imie]],"")</f>
        <v/>
      </c>
      <c r="W63" s="1">
        <f>IF(punkty_rekrutacyjne[[#This Row],[GHP]]=100,1,0)</f>
        <v>0</v>
      </c>
      <c r="X63" s="1">
        <f>IF(punkty_rekrutacyjne[[#This Row],[GHH]]=100,1,0)</f>
        <v>0</v>
      </c>
      <c r="Y63" s="1">
        <f>IF(punkty_rekrutacyjne[[#This Row],[GMM]]=100,1,0)</f>
        <v>0</v>
      </c>
      <c r="Z63" s="1">
        <f>IF(punkty_rekrutacyjne[[#This Row],[GMP]]=100,1,0)</f>
        <v>0</v>
      </c>
      <c r="AA63" s="1">
        <f>IF(punkty_rekrutacyjne[[#This Row],[GJP]]=100,1,0)</f>
        <v>0</v>
      </c>
      <c r="AB63" s="1">
        <f>IF(SUM(W63:AA63)&gt;2,1,0)</f>
        <v>0</v>
      </c>
      <c r="AC63" s="1">
        <f>C63+IF(punkty_rekrutacyjne[[#This Row],[Zachowanie]]=6,2,0)+SUM(punkty_rekrutacyjne[[#This Row],[p1]:[p4]])</f>
        <v>21</v>
      </c>
      <c r="AD63" s="1">
        <f>+(punkty_rekrutacyjne[[#This Row],[GHP]]+punkty_rekrutacyjne[[#This Row],[GHH]]+punkty_rekrutacyjne[[#This Row],[GMM]]+punkty_rekrutacyjne[[#This Row],[GMP]]+punkty_rekrutacyjne[[#This Row],[GJP]])/10</f>
        <v>16.5</v>
      </c>
      <c r="AE63" s="1">
        <f>IF(punkty_rekrutacyjne[[#This Row],[pkt 1]]&gt;punkty_rekrutacyjne[[#This Row],[pkt 2]],1,0)</f>
        <v>1</v>
      </c>
      <c r="AF63" s="1">
        <f>COUNTIF(punkty_rekrutacyjne[[#This Row],[GHP]:[GJP]],100)</f>
        <v>0</v>
      </c>
    </row>
    <row r="64" spans="1:32" x14ac:dyDescent="0.25">
      <c r="A64" s="1" t="s">
        <v>534</v>
      </c>
      <c r="B64" s="1" t="s">
        <v>90</v>
      </c>
      <c r="C64">
        <v>2</v>
      </c>
      <c r="D64">
        <v>4</v>
      </c>
      <c r="E64">
        <v>5</v>
      </c>
      <c r="F64">
        <v>3</v>
      </c>
      <c r="G64">
        <v>2</v>
      </c>
      <c r="H64">
        <v>2</v>
      </c>
      <c r="I64">
        <v>35</v>
      </c>
      <c r="J64">
        <v>82</v>
      </c>
      <c r="K64">
        <v>52</v>
      </c>
      <c r="L64">
        <v>15</v>
      </c>
      <c r="M64">
        <v>51</v>
      </c>
      <c r="N64">
        <f>IF(punkty_rekrutacyjne[[#This Row],[JP]]=2,0,IF(punkty_rekrutacyjne[[#This Row],[JP]]=3,4,IF(punkty_rekrutacyjne[[#This Row],[JP]]=4,6,IF(punkty_rekrutacyjne[[#This Row],[JP]]=5,8,10))))</f>
        <v>8</v>
      </c>
      <c r="O64">
        <f>IF(punkty_rekrutacyjne[[#This Row],[Mat]]=2,0,IF(punkty_rekrutacyjne[[#This Row],[Mat]]=3,4,IF(punkty_rekrutacyjne[[#This Row],[Mat]]=4,6,IF(punkty_rekrutacyjne[[#This Row],[Mat]]=5,8,10))))</f>
        <v>4</v>
      </c>
      <c r="P64">
        <f>IF(punkty_rekrutacyjne[[#This Row],[Biol]]=2,0,IF(punkty_rekrutacyjne[[#This Row],[Biol]]=3,4,IF(punkty_rekrutacyjne[[#This Row],[Biol]]=4,6,IF(punkty_rekrutacyjne[[#This Row],[Biol]]=5,8,10))))</f>
        <v>0</v>
      </c>
      <c r="Q64">
        <f>IF(punkty_rekrutacyjne[[#This Row],[Geog]]=2,0,IF(punkty_rekrutacyjne[[#This Row],[Geog]]=3,4,IF(punkty_rekrutacyjne[[#This Row],[Geog]]=4,6,IF(punkty_rekrutacyjne[[#This Row],[Geog]]=5,8,10))))</f>
        <v>0</v>
      </c>
      <c r="R64">
        <f>C64+IF(punkty_rekrutacyjne[[#This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37.5</v>
      </c>
      <c r="S64">
        <f>(punkty_rekrutacyjne[[#This Row],[JP]]+punkty_rekrutacyjne[[#This Row],[Mat]]+punkty_rekrutacyjne[[#This Row],[Biol]]+punkty_rekrutacyjne[[#This Row],[Geog]])/4</f>
        <v>3</v>
      </c>
      <c r="T64">
        <f>IF(punkty_rekrutacyjne[[#This Row],[Zachowanie]]&gt;4,IF(punkty_rekrutacyjne[[#This Row],[srednia z przedmiotow]]&gt;4,IF(punkty_rekrutacyjne[[#This Row],[Osiagniecia]]=0,1,0),0),0)</f>
        <v>0</v>
      </c>
      <c r="U64" s="2" t="str">
        <f>IF(punkty_rekrutacyjne[[#This Row],[dobry uczen]],punkty_rekrutacyjne[[#This Row],[Nazwisko]],"")</f>
        <v/>
      </c>
      <c r="V64" s="2" t="str">
        <f>IF(punkty_rekrutacyjne[[#This Row],[dobry uczen]],punkty_rekrutacyjne[[#This Row],[Imie]],"")</f>
        <v/>
      </c>
      <c r="W64" s="1">
        <f>IF(punkty_rekrutacyjne[[#This Row],[GHP]]=100,1,0)</f>
        <v>0</v>
      </c>
      <c r="X64" s="1">
        <f>IF(punkty_rekrutacyjne[[#This Row],[GHH]]=100,1,0)</f>
        <v>0</v>
      </c>
      <c r="Y64" s="1">
        <f>IF(punkty_rekrutacyjne[[#This Row],[GMM]]=100,1,0)</f>
        <v>0</v>
      </c>
      <c r="Z64" s="1">
        <f>IF(punkty_rekrutacyjne[[#This Row],[GMP]]=100,1,0)</f>
        <v>0</v>
      </c>
      <c r="AA64" s="1">
        <f>IF(punkty_rekrutacyjne[[#This Row],[GJP]]=100,1,0)</f>
        <v>0</v>
      </c>
      <c r="AB64" s="1">
        <f>IF(SUM(W64:AA64)&gt;2,1,0)</f>
        <v>0</v>
      </c>
      <c r="AC64" s="1">
        <f>C64+IF(punkty_rekrutacyjne[[#This Row],[Zachowanie]]=6,2,0)+SUM(punkty_rekrutacyjne[[#This Row],[p1]:[p4]])</f>
        <v>14</v>
      </c>
      <c r="AD64" s="1">
        <f>+(punkty_rekrutacyjne[[#This Row],[GHP]]+punkty_rekrutacyjne[[#This Row],[GHH]]+punkty_rekrutacyjne[[#This Row],[GMM]]+punkty_rekrutacyjne[[#This Row],[GMP]]+punkty_rekrutacyjne[[#This Row],[GJP]])/10</f>
        <v>23.5</v>
      </c>
      <c r="AE64" s="1">
        <f>IF(punkty_rekrutacyjne[[#This Row],[pkt 1]]&gt;punkty_rekrutacyjne[[#This Row],[pkt 2]],1,0)</f>
        <v>0</v>
      </c>
      <c r="AF64" s="1">
        <f>COUNTIF(punkty_rekrutacyjne[[#This Row],[GHP]:[GJP]],100)</f>
        <v>0</v>
      </c>
    </row>
    <row r="65" spans="1:32" x14ac:dyDescent="0.25">
      <c r="A65" s="1" t="s">
        <v>546</v>
      </c>
      <c r="B65" s="1" t="s">
        <v>249</v>
      </c>
      <c r="C65">
        <v>2</v>
      </c>
      <c r="D65">
        <v>4</v>
      </c>
      <c r="E65">
        <v>2</v>
      </c>
      <c r="F65">
        <v>4</v>
      </c>
      <c r="G65">
        <v>5</v>
      </c>
      <c r="H65">
        <v>2</v>
      </c>
      <c r="I65">
        <v>9</v>
      </c>
      <c r="J65">
        <v>76</v>
      </c>
      <c r="K65">
        <v>35</v>
      </c>
      <c r="L65">
        <v>83</v>
      </c>
      <c r="M65">
        <v>13</v>
      </c>
      <c r="N65">
        <f>IF(punkty_rekrutacyjne[[#This Row],[JP]]=2,0,IF(punkty_rekrutacyjne[[#This Row],[JP]]=3,4,IF(punkty_rekrutacyjne[[#This Row],[JP]]=4,6,IF(punkty_rekrutacyjne[[#This Row],[JP]]=5,8,10))))</f>
        <v>0</v>
      </c>
      <c r="O65">
        <f>IF(punkty_rekrutacyjne[[#This Row],[Mat]]=2,0,IF(punkty_rekrutacyjne[[#This Row],[Mat]]=3,4,IF(punkty_rekrutacyjne[[#This Row],[Mat]]=4,6,IF(punkty_rekrutacyjne[[#This Row],[Mat]]=5,8,10))))</f>
        <v>6</v>
      </c>
      <c r="P65">
        <f>IF(punkty_rekrutacyjne[[#This Row],[Biol]]=2,0,IF(punkty_rekrutacyjne[[#This Row],[Biol]]=3,4,IF(punkty_rekrutacyjne[[#This Row],[Biol]]=4,6,IF(punkty_rekrutacyjne[[#This Row],[Biol]]=5,8,10))))</f>
        <v>8</v>
      </c>
      <c r="Q65">
        <f>IF(punkty_rekrutacyjne[[#This Row],[Geog]]=2,0,IF(punkty_rekrutacyjne[[#This Row],[Geog]]=3,4,IF(punkty_rekrutacyjne[[#This Row],[Geog]]=4,6,IF(punkty_rekrutacyjne[[#This Row],[Geog]]=5,8,10))))</f>
        <v>0</v>
      </c>
      <c r="R65">
        <f>C65+IF(punkty_rekrutacyjne[[#This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37.6</v>
      </c>
      <c r="S65">
        <f>(punkty_rekrutacyjne[[#This Row],[JP]]+punkty_rekrutacyjne[[#This Row],[Mat]]+punkty_rekrutacyjne[[#This Row],[Biol]]+punkty_rekrutacyjne[[#This Row],[Geog]])/4</f>
        <v>3.25</v>
      </c>
      <c r="T65">
        <f>IF(punkty_rekrutacyjne[[#This Row],[Zachowanie]]&gt;4,IF(punkty_rekrutacyjne[[#This Row],[srednia z przedmiotow]]&gt;4,IF(punkty_rekrutacyjne[[#This Row],[Osiagniecia]]=0,1,0),0),0)</f>
        <v>0</v>
      </c>
      <c r="U65" s="2" t="str">
        <f>IF(punkty_rekrutacyjne[[#This Row],[dobry uczen]],punkty_rekrutacyjne[[#This Row],[Nazwisko]],"")</f>
        <v/>
      </c>
      <c r="V65" s="2" t="str">
        <f>IF(punkty_rekrutacyjne[[#This Row],[dobry uczen]],punkty_rekrutacyjne[[#This Row],[Imie]],"")</f>
        <v/>
      </c>
      <c r="W65" s="1">
        <f>IF(punkty_rekrutacyjne[[#This Row],[GHP]]=100,1,0)</f>
        <v>0</v>
      </c>
      <c r="X65" s="1">
        <f>IF(punkty_rekrutacyjne[[#This Row],[GHH]]=100,1,0)</f>
        <v>0</v>
      </c>
      <c r="Y65" s="1">
        <f>IF(punkty_rekrutacyjne[[#This Row],[GMM]]=100,1,0)</f>
        <v>0</v>
      </c>
      <c r="Z65" s="1">
        <f>IF(punkty_rekrutacyjne[[#This Row],[GMP]]=100,1,0)</f>
        <v>0</v>
      </c>
      <c r="AA65" s="1">
        <f>IF(punkty_rekrutacyjne[[#This Row],[GJP]]=100,1,0)</f>
        <v>0</v>
      </c>
      <c r="AB65" s="1">
        <f>IF(SUM(W65:AA65)&gt;2,1,0)</f>
        <v>0</v>
      </c>
      <c r="AC65" s="1">
        <f>C65+IF(punkty_rekrutacyjne[[#This Row],[Zachowanie]]=6,2,0)+SUM(punkty_rekrutacyjne[[#This Row],[p1]:[p4]])</f>
        <v>16</v>
      </c>
      <c r="AD65" s="1">
        <f>+(punkty_rekrutacyjne[[#This Row],[GHP]]+punkty_rekrutacyjne[[#This Row],[GHH]]+punkty_rekrutacyjne[[#This Row],[GMM]]+punkty_rekrutacyjne[[#This Row],[GMP]]+punkty_rekrutacyjne[[#This Row],[GJP]])/10</f>
        <v>21.6</v>
      </c>
      <c r="AE65" s="1">
        <f>IF(punkty_rekrutacyjne[[#This Row],[pkt 1]]&gt;punkty_rekrutacyjne[[#This Row],[pkt 2]],1,0)</f>
        <v>0</v>
      </c>
      <c r="AF65" s="1">
        <f>COUNTIF(punkty_rekrutacyjne[[#This Row],[GHP]:[GJP]],100)</f>
        <v>0</v>
      </c>
    </row>
    <row r="66" spans="1:32" x14ac:dyDescent="0.25">
      <c r="A66" s="1" t="s">
        <v>170</v>
      </c>
      <c r="B66" s="1" t="s">
        <v>171</v>
      </c>
      <c r="C66">
        <v>3</v>
      </c>
      <c r="D66">
        <v>6</v>
      </c>
      <c r="E66">
        <v>2</v>
      </c>
      <c r="F66">
        <v>3</v>
      </c>
      <c r="G66">
        <v>2</v>
      </c>
      <c r="H66">
        <v>6</v>
      </c>
      <c r="I66">
        <v>89</v>
      </c>
      <c r="J66">
        <v>30</v>
      </c>
      <c r="K66">
        <v>43</v>
      </c>
      <c r="L66">
        <v>25</v>
      </c>
      <c r="M66">
        <v>1</v>
      </c>
      <c r="N66">
        <f>IF(punkty_rekrutacyjne[[#This Row],[JP]]=2,0,IF(punkty_rekrutacyjne[[#This Row],[JP]]=3,4,IF(punkty_rekrutacyjne[[#This Row],[JP]]=4,6,IF(punkty_rekrutacyjne[[#This Row],[JP]]=5,8,10))))</f>
        <v>0</v>
      </c>
      <c r="O66">
        <f>IF(punkty_rekrutacyjne[[#This Row],[Mat]]=2,0,IF(punkty_rekrutacyjne[[#This Row],[Mat]]=3,4,IF(punkty_rekrutacyjne[[#This Row],[Mat]]=4,6,IF(punkty_rekrutacyjne[[#This Row],[Mat]]=5,8,10))))</f>
        <v>4</v>
      </c>
      <c r="P66">
        <f>IF(punkty_rekrutacyjne[[#This Row],[Biol]]=2,0,IF(punkty_rekrutacyjne[[#This Row],[Biol]]=3,4,IF(punkty_rekrutacyjne[[#This Row],[Biol]]=4,6,IF(punkty_rekrutacyjne[[#This Row],[Biol]]=5,8,10))))</f>
        <v>0</v>
      </c>
      <c r="Q66">
        <f>IF(punkty_rekrutacyjne[[#This Row],[Geog]]=2,0,IF(punkty_rekrutacyjne[[#This Row],[Geog]]=3,4,IF(punkty_rekrutacyjne[[#This Row],[Geog]]=4,6,IF(punkty_rekrutacyjne[[#This Row],[Geog]]=5,8,10))))</f>
        <v>10</v>
      </c>
      <c r="R66">
        <f>C66+IF(punkty_rekrutacyjne[[#This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37.799999999999997</v>
      </c>
      <c r="S66">
        <f>(punkty_rekrutacyjne[[#This Row],[JP]]+punkty_rekrutacyjne[[#This Row],[Mat]]+punkty_rekrutacyjne[[#This Row],[Biol]]+punkty_rekrutacyjne[[#This Row],[Geog]])/4</f>
        <v>3.25</v>
      </c>
      <c r="T66">
        <f>IF(punkty_rekrutacyjne[[#This Row],[Zachowanie]]&gt;4,IF(punkty_rekrutacyjne[[#This Row],[srednia z przedmiotow]]&gt;4,IF(punkty_rekrutacyjne[[#This Row],[Osiagniecia]]=0,1,0),0),0)</f>
        <v>0</v>
      </c>
      <c r="U66" s="2" t="str">
        <f>IF(punkty_rekrutacyjne[[#This Row],[dobry uczen]],punkty_rekrutacyjne[[#This Row],[Nazwisko]],"")</f>
        <v/>
      </c>
      <c r="V66" s="2" t="str">
        <f>IF(punkty_rekrutacyjne[[#This Row],[dobry uczen]],punkty_rekrutacyjne[[#This Row],[Imie]],"")</f>
        <v/>
      </c>
      <c r="W66" s="1">
        <f>IF(punkty_rekrutacyjne[[#This Row],[GHP]]=100,1,0)</f>
        <v>0</v>
      </c>
      <c r="X66" s="1">
        <f>IF(punkty_rekrutacyjne[[#This Row],[GHH]]=100,1,0)</f>
        <v>0</v>
      </c>
      <c r="Y66" s="1">
        <f>IF(punkty_rekrutacyjne[[#This Row],[GMM]]=100,1,0)</f>
        <v>0</v>
      </c>
      <c r="Z66" s="1">
        <f>IF(punkty_rekrutacyjne[[#This Row],[GMP]]=100,1,0)</f>
        <v>0</v>
      </c>
      <c r="AA66" s="1">
        <f>IF(punkty_rekrutacyjne[[#This Row],[GJP]]=100,1,0)</f>
        <v>0</v>
      </c>
      <c r="AB66" s="1">
        <f>IF(SUM(W66:AA66)&gt;2,1,0)</f>
        <v>0</v>
      </c>
      <c r="AC66" s="1">
        <f>C66+IF(punkty_rekrutacyjne[[#This Row],[Zachowanie]]=6,2,0)+SUM(punkty_rekrutacyjne[[#This Row],[p1]:[p4]])</f>
        <v>19</v>
      </c>
      <c r="AD66" s="1">
        <f>+(punkty_rekrutacyjne[[#This Row],[GHP]]+punkty_rekrutacyjne[[#This Row],[GHH]]+punkty_rekrutacyjne[[#This Row],[GMM]]+punkty_rekrutacyjne[[#This Row],[GMP]]+punkty_rekrutacyjne[[#This Row],[GJP]])/10</f>
        <v>18.8</v>
      </c>
      <c r="AE66" s="1">
        <f>IF(punkty_rekrutacyjne[[#This Row],[pkt 1]]&gt;punkty_rekrutacyjne[[#This Row],[pkt 2]],1,0)</f>
        <v>1</v>
      </c>
      <c r="AF66" s="1">
        <f>COUNTIF(punkty_rekrutacyjne[[#This Row],[GHP]:[GJP]],100)</f>
        <v>0</v>
      </c>
    </row>
    <row r="67" spans="1:32" x14ac:dyDescent="0.25">
      <c r="A67" s="1" t="s">
        <v>243</v>
      </c>
      <c r="B67" s="1" t="s">
        <v>244</v>
      </c>
      <c r="C67">
        <v>0</v>
      </c>
      <c r="D67">
        <v>6</v>
      </c>
      <c r="E67">
        <v>4</v>
      </c>
      <c r="F67">
        <v>3</v>
      </c>
      <c r="G67">
        <v>3</v>
      </c>
      <c r="H67">
        <v>2</v>
      </c>
      <c r="I67">
        <v>62</v>
      </c>
      <c r="J67">
        <v>62</v>
      </c>
      <c r="K67">
        <v>86</v>
      </c>
      <c r="L67">
        <v>10</v>
      </c>
      <c r="M67">
        <v>2</v>
      </c>
      <c r="N67">
        <f>IF(punkty_rekrutacyjne[[#This Row],[JP]]=2,0,IF(punkty_rekrutacyjne[[#This Row],[JP]]=3,4,IF(punkty_rekrutacyjne[[#This Row],[JP]]=4,6,IF(punkty_rekrutacyjne[[#This Row],[JP]]=5,8,10))))</f>
        <v>6</v>
      </c>
      <c r="O67">
        <f>IF(punkty_rekrutacyjne[[#This Row],[Mat]]=2,0,IF(punkty_rekrutacyjne[[#This Row],[Mat]]=3,4,IF(punkty_rekrutacyjne[[#This Row],[Mat]]=4,6,IF(punkty_rekrutacyjne[[#This Row],[Mat]]=5,8,10))))</f>
        <v>4</v>
      </c>
      <c r="P67">
        <f>IF(punkty_rekrutacyjne[[#This Row],[Biol]]=2,0,IF(punkty_rekrutacyjne[[#This Row],[Biol]]=3,4,IF(punkty_rekrutacyjne[[#This Row],[Biol]]=4,6,IF(punkty_rekrutacyjne[[#This Row],[Biol]]=5,8,10))))</f>
        <v>4</v>
      </c>
      <c r="Q67">
        <f>IF(punkty_rekrutacyjne[[#This Row],[Geog]]=2,0,IF(punkty_rekrutacyjne[[#This Row],[Geog]]=3,4,IF(punkty_rekrutacyjne[[#This Row],[Geog]]=4,6,IF(punkty_rekrutacyjne[[#This Row],[Geog]]=5,8,10))))</f>
        <v>0</v>
      </c>
      <c r="R67">
        <f>C67+IF(punkty_rekrutacyjne[[#This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38.200000000000003</v>
      </c>
      <c r="S67">
        <f>(punkty_rekrutacyjne[[#This Row],[JP]]+punkty_rekrutacyjne[[#This Row],[Mat]]+punkty_rekrutacyjne[[#This Row],[Biol]]+punkty_rekrutacyjne[[#This Row],[Geog]])/4</f>
        <v>3</v>
      </c>
      <c r="T67">
        <f>IF(punkty_rekrutacyjne[[#This Row],[Zachowanie]]&gt;4,IF(punkty_rekrutacyjne[[#This Row],[srednia z przedmiotow]]&gt;4,IF(punkty_rekrutacyjne[[#This Row],[Osiagniecia]]=0,1,0),0),0)</f>
        <v>0</v>
      </c>
      <c r="U67" s="2" t="str">
        <f>IF(punkty_rekrutacyjne[[#This Row],[dobry uczen]],punkty_rekrutacyjne[[#This Row],[Nazwisko]],"")</f>
        <v/>
      </c>
      <c r="V67" s="2" t="str">
        <f>IF(punkty_rekrutacyjne[[#This Row],[dobry uczen]],punkty_rekrutacyjne[[#This Row],[Imie]],"")</f>
        <v/>
      </c>
      <c r="W67" s="1">
        <f>IF(punkty_rekrutacyjne[[#This Row],[GHP]]=100,1,0)</f>
        <v>0</v>
      </c>
      <c r="X67" s="1">
        <f>IF(punkty_rekrutacyjne[[#This Row],[GHH]]=100,1,0)</f>
        <v>0</v>
      </c>
      <c r="Y67" s="1">
        <f>IF(punkty_rekrutacyjne[[#This Row],[GMM]]=100,1,0)</f>
        <v>0</v>
      </c>
      <c r="Z67" s="1">
        <f>IF(punkty_rekrutacyjne[[#This Row],[GMP]]=100,1,0)</f>
        <v>0</v>
      </c>
      <c r="AA67" s="1">
        <f>IF(punkty_rekrutacyjne[[#This Row],[GJP]]=100,1,0)</f>
        <v>0</v>
      </c>
      <c r="AB67" s="1">
        <f>IF(SUM(W67:AA67)&gt;2,1,0)</f>
        <v>0</v>
      </c>
      <c r="AC67" s="1">
        <f>C67+IF(punkty_rekrutacyjne[[#This Row],[Zachowanie]]=6,2,0)+SUM(punkty_rekrutacyjne[[#This Row],[p1]:[p4]])</f>
        <v>16</v>
      </c>
      <c r="AD67" s="1">
        <f>+(punkty_rekrutacyjne[[#This Row],[GHP]]+punkty_rekrutacyjne[[#This Row],[GHH]]+punkty_rekrutacyjne[[#This Row],[GMM]]+punkty_rekrutacyjne[[#This Row],[GMP]]+punkty_rekrutacyjne[[#This Row],[GJP]])/10</f>
        <v>22.2</v>
      </c>
      <c r="AE67" s="1">
        <f>IF(punkty_rekrutacyjne[[#This Row],[pkt 1]]&gt;punkty_rekrutacyjne[[#This Row],[pkt 2]],1,0)</f>
        <v>0</v>
      </c>
      <c r="AF67" s="1">
        <f>COUNTIF(punkty_rekrutacyjne[[#This Row],[GHP]:[GJP]],100)</f>
        <v>0</v>
      </c>
    </row>
    <row r="68" spans="1:32" x14ac:dyDescent="0.25">
      <c r="A68" s="1" t="s">
        <v>643</v>
      </c>
      <c r="B68" s="1" t="s">
        <v>72</v>
      </c>
      <c r="C68">
        <v>7</v>
      </c>
      <c r="D68">
        <v>6</v>
      </c>
      <c r="E68">
        <v>3</v>
      </c>
      <c r="F68">
        <v>6</v>
      </c>
      <c r="G68">
        <v>4</v>
      </c>
      <c r="H68">
        <v>2</v>
      </c>
      <c r="I68">
        <v>11</v>
      </c>
      <c r="J68">
        <v>8</v>
      </c>
      <c r="K68">
        <v>29</v>
      </c>
      <c r="L68">
        <v>7</v>
      </c>
      <c r="M68">
        <v>38</v>
      </c>
      <c r="N68">
        <f>IF(punkty_rekrutacyjne[[#This Row],[JP]]=2,0,IF(punkty_rekrutacyjne[[#This Row],[JP]]=3,4,IF(punkty_rekrutacyjne[[#This Row],[JP]]=4,6,IF(punkty_rekrutacyjne[[#This Row],[JP]]=5,8,10))))</f>
        <v>4</v>
      </c>
      <c r="O68">
        <f>IF(punkty_rekrutacyjne[[#This Row],[Mat]]=2,0,IF(punkty_rekrutacyjne[[#This Row],[Mat]]=3,4,IF(punkty_rekrutacyjne[[#This Row],[Mat]]=4,6,IF(punkty_rekrutacyjne[[#This Row],[Mat]]=5,8,10))))</f>
        <v>10</v>
      </c>
      <c r="P68">
        <f>IF(punkty_rekrutacyjne[[#This Row],[Biol]]=2,0,IF(punkty_rekrutacyjne[[#This Row],[Biol]]=3,4,IF(punkty_rekrutacyjne[[#This Row],[Biol]]=4,6,IF(punkty_rekrutacyjne[[#This Row],[Biol]]=5,8,10))))</f>
        <v>6</v>
      </c>
      <c r="Q68">
        <f>IF(punkty_rekrutacyjne[[#This Row],[Geog]]=2,0,IF(punkty_rekrutacyjne[[#This Row],[Geog]]=3,4,IF(punkty_rekrutacyjne[[#This Row],[Geog]]=4,6,IF(punkty_rekrutacyjne[[#This Row],[Geog]]=5,8,10))))</f>
        <v>0</v>
      </c>
      <c r="R68">
        <f>C68+IF(punkty_rekrutacyjne[[#This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38.299999999999997</v>
      </c>
      <c r="S68">
        <f>(punkty_rekrutacyjne[[#This Row],[JP]]+punkty_rekrutacyjne[[#This Row],[Mat]]+punkty_rekrutacyjne[[#This Row],[Biol]]+punkty_rekrutacyjne[[#This Row],[Geog]])/4</f>
        <v>3.75</v>
      </c>
      <c r="T68">
        <f>IF(punkty_rekrutacyjne[[#This Row],[Zachowanie]]&gt;4,IF(punkty_rekrutacyjne[[#This Row],[srednia z przedmiotow]]&gt;4,IF(punkty_rekrutacyjne[[#This Row],[Osiagniecia]]=0,1,0),0),0)</f>
        <v>0</v>
      </c>
      <c r="U68" s="2" t="str">
        <f>IF(punkty_rekrutacyjne[[#This Row],[dobry uczen]],punkty_rekrutacyjne[[#This Row],[Nazwisko]],"")</f>
        <v/>
      </c>
      <c r="V68" s="2" t="str">
        <f>IF(punkty_rekrutacyjne[[#This Row],[dobry uczen]],punkty_rekrutacyjne[[#This Row],[Imie]],"")</f>
        <v/>
      </c>
      <c r="W68" s="1">
        <f>IF(punkty_rekrutacyjne[[#This Row],[GHP]]=100,1,0)</f>
        <v>0</v>
      </c>
      <c r="X68" s="1">
        <f>IF(punkty_rekrutacyjne[[#This Row],[GHH]]=100,1,0)</f>
        <v>0</v>
      </c>
      <c r="Y68" s="1">
        <f>IF(punkty_rekrutacyjne[[#This Row],[GMM]]=100,1,0)</f>
        <v>0</v>
      </c>
      <c r="Z68" s="1">
        <f>IF(punkty_rekrutacyjne[[#This Row],[GMP]]=100,1,0)</f>
        <v>0</v>
      </c>
      <c r="AA68" s="1">
        <f>IF(punkty_rekrutacyjne[[#This Row],[GJP]]=100,1,0)</f>
        <v>0</v>
      </c>
      <c r="AB68" s="1">
        <f>IF(SUM(W68:AA68)&gt;2,1,0)</f>
        <v>0</v>
      </c>
      <c r="AC68" s="1">
        <f>C68+IF(punkty_rekrutacyjne[[#This Row],[Zachowanie]]=6,2,0)+SUM(punkty_rekrutacyjne[[#This Row],[p1]:[p4]])</f>
        <v>29</v>
      </c>
      <c r="AD68" s="1">
        <f>+(punkty_rekrutacyjne[[#This Row],[GHP]]+punkty_rekrutacyjne[[#This Row],[GHH]]+punkty_rekrutacyjne[[#This Row],[GMM]]+punkty_rekrutacyjne[[#This Row],[GMP]]+punkty_rekrutacyjne[[#This Row],[GJP]])/10</f>
        <v>9.3000000000000007</v>
      </c>
      <c r="AE68" s="1">
        <f>IF(punkty_rekrutacyjne[[#This Row],[pkt 1]]&gt;punkty_rekrutacyjne[[#This Row],[pkt 2]],1,0)</f>
        <v>1</v>
      </c>
      <c r="AF68" s="1">
        <f>COUNTIF(punkty_rekrutacyjne[[#This Row],[GHP]:[GJP]],100)</f>
        <v>0</v>
      </c>
    </row>
    <row r="69" spans="1:32" x14ac:dyDescent="0.25">
      <c r="A69" s="1" t="s">
        <v>189</v>
      </c>
      <c r="B69" s="1" t="s">
        <v>70</v>
      </c>
      <c r="C69">
        <v>5</v>
      </c>
      <c r="D69">
        <v>6</v>
      </c>
      <c r="E69">
        <v>4</v>
      </c>
      <c r="F69">
        <v>3</v>
      </c>
      <c r="G69">
        <v>5</v>
      </c>
      <c r="H69">
        <v>2</v>
      </c>
      <c r="I69">
        <v>18</v>
      </c>
      <c r="J69">
        <v>29</v>
      </c>
      <c r="K69">
        <v>18</v>
      </c>
      <c r="L69">
        <v>5</v>
      </c>
      <c r="M69">
        <v>64</v>
      </c>
      <c r="N69">
        <f>IF(punkty_rekrutacyjne[[#This Row],[JP]]=2,0,IF(punkty_rekrutacyjne[[#This Row],[JP]]=3,4,IF(punkty_rekrutacyjne[[#This Row],[JP]]=4,6,IF(punkty_rekrutacyjne[[#This Row],[JP]]=5,8,10))))</f>
        <v>6</v>
      </c>
      <c r="O69">
        <f>IF(punkty_rekrutacyjne[[#This Row],[Mat]]=2,0,IF(punkty_rekrutacyjne[[#This Row],[Mat]]=3,4,IF(punkty_rekrutacyjne[[#This Row],[Mat]]=4,6,IF(punkty_rekrutacyjne[[#This Row],[Mat]]=5,8,10))))</f>
        <v>4</v>
      </c>
      <c r="P69">
        <f>IF(punkty_rekrutacyjne[[#This Row],[Biol]]=2,0,IF(punkty_rekrutacyjne[[#This Row],[Biol]]=3,4,IF(punkty_rekrutacyjne[[#This Row],[Biol]]=4,6,IF(punkty_rekrutacyjne[[#This Row],[Biol]]=5,8,10))))</f>
        <v>8</v>
      </c>
      <c r="Q69">
        <f>IF(punkty_rekrutacyjne[[#This Row],[Geog]]=2,0,IF(punkty_rekrutacyjne[[#This Row],[Geog]]=3,4,IF(punkty_rekrutacyjne[[#This Row],[Geog]]=4,6,IF(punkty_rekrutacyjne[[#This Row],[Geog]]=5,8,10))))</f>
        <v>0</v>
      </c>
      <c r="R69">
        <f>C69+IF(punkty_rekrutacyjne[[#This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38.4</v>
      </c>
      <c r="S69">
        <f>(punkty_rekrutacyjne[[#This Row],[JP]]+punkty_rekrutacyjne[[#This Row],[Mat]]+punkty_rekrutacyjne[[#This Row],[Biol]]+punkty_rekrutacyjne[[#This Row],[Geog]])/4</f>
        <v>3.5</v>
      </c>
      <c r="T69">
        <f>IF(punkty_rekrutacyjne[[#This Row],[Zachowanie]]&gt;4,IF(punkty_rekrutacyjne[[#This Row],[srednia z przedmiotow]]&gt;4,IF(punkty_rekrutacyjne[[#This Row],[Osiagniecia]]=0,1,0),0),0)</f>
        <v>0</v>
      </c>
      <c r="U69" s="2" t="str">
        <f>IF(punkty_rekrutacyjne[[#This Row],[dobry uczen]],punkty_rekrutacyjne[[#This Row],[Nazwisko]],"")</f>
        <v/>
      </c>
      <c r="V69" s="2" t="str">
        <f>IF(punkty_rekrutacyjne[[#This Row],[dobry uczen]],punkty_rekrutacyjne[[#This Row],[Imie]],"")</f>
        <v/>
      </c>
      <c r="W69" s="1">
        <f>IF(punkty_rekrutacyjne[[#This Row],[GHP]]=100,1,0)</f>
        <v>0</v>
      </c>
      <c r="X69" s="1">
        <f>IF(punkty_rekrutacyjne[[#This Row],[GHH]]=100,1,0)</f>
        <v>0</v>
      </c>
      <c r="Y69" s="1">
        <f>IF(punkty_rekrutacyjne[[#This Row],[GMM]]=100,1,0)</f>
        <v>0</v>
      </c>
      <c r="Z69" s="1">
        <f>IF(punkty_rekrutacyjne[[#This Row],[GMP]]=100,1,0)</f>
        <v>0</v>
      </c>
      <c r="AA69" s="1">
        <f>IF(punkty_rekrutacyjne[[#This Row],[GJP]]=100,1,0)</f>
        <v>0</v>
      </c>
      <c r="AB69" s="1">
        <f>IF(SUM(W69:AA69)&gt;2,1,0)</f>
        <v>0</v>
      </c>
      <c r="AC69" s="1">
        <f>C69+IF(punkty_rekrutacyjne[[#This Row],[Zachowanie]]=6,2,0)+SUM(punkty_rekrutacyjne[[#This Row],[p1]:[p4]])</f>
        <v>25</v>
      </c>
      <c r="AD69" s="1">
        <f>+(punkty_rekrutacyjne[[#This Row],[GHP]]+punkty_rekrutacyjne[[#This Row],[GHH]]+punkty_rekrutacyjne[[#This Row],[GMM]]+punkty_rekrutacyjne[[#This Row],[GMP]]+punkty_rekrutacyjne[[#This Row],[GJP]])/10</f>
        <v>13.4</v>
      </c>
      <c r="AE69" s="1">
        <f>IF(punkty_rekrutacyjne[[#This Row],[pkt 1]]&gt;punkty_rekrutacyjne[[#This Row],[pkt 2]],1,0)</f>
        <v>1</v>
      </c>
      <c r="AF69" s="1">
        <f>COUNTIF(punkty_rekrutacyjne[[#This Row],[GHP]:[GJP]],100)</f>
        <v>0</v>
      </c>
    </row>
    <row r="70" spans="1:32" x14ac:dyDescent="0.25">
      <c r="A70" s="1" t="s">
        <v>380</v>
      </c>
      <c r="B70" s="1" t="s">
        <v>381</v>
      </c>
      <c r="C70">
        <v>3</v>
      </c>
      <c r="D70">
        <v>2</v>
      </c>
      <c r="E70">
        <v>2</v>
      </c>
      <c r="F70">
        <v>4</v>
      </c>
      <c r="G70">
        <v>3</v>
      </c>
      <c r="H70">
        <v>5</v>
      </c>
      <c r="I70">
        <v>40</v>
      </c>
      <c r="J70">
        <v>28</v>
      </c>
      <c r="K70">
        <v>88</v>
      </c>
      <c r="L70">
        <v>11</v>
      </c>
      <c r="M70">
        <v>9</v>
      </c>
      <c r="N70">
        <f>IF(punkty_rekrutacyjne[[#This Row],[JP]]=2,0,IF(punkty_rekrutacyjne[[#This Row],[JP]]=3,4,IF(punkty_rekrutacyjne[[#This Row],[JP]]=4,6,IF(punkty_rekrutacyjne[[#This Row],[JP]]=5,8,10))))</f>
        <v>0</v>
      </c>
      <c r="O70">
        <f>IF(punkty_rekrutacyjne[[#This Row],[Mat]]=2,0,IF(punkty_rekrutacyjne[[#This Row],[Mat]]=3,4,IF(punkty_rekrutacyjne[[#This Row],[Mat]]=4,6,IF(punkty_rekrutacyjne[[#This Row],[Mat]]=5,8,10))))</f>
        <v>6</v>
      </c>
      <c r="P70">
        <f>IF(punkty_rekrutacyjne[[#This Row],[Biol]]=2,0,IF(punkty_rekrutacyjne[[#This Row],[Biol]]=3,4,IF(punkty_rekrutacyjne[[#This Row],[Biol]]=4,6,IF(punkty_rekrutacyjne[[#This Row],[Biol]]=5,8,10))))</f>
        <v>4</v>
      </c>
      <c r="Q70">
        <f>IF(punkty_rekrutacyjne[[#This Row],[Geog]]=2,0,IF(punkty_rekrutacyjne[[#This Row],[Geog]]=3,4,IF(punkty_rekrutacyjne[[#This Row],[Geog]]=4,6,IF(punkty_rekrutacyjne[[#This Row],[Geog]]=5,8,10))))</f>
        <v>8</v>
      </c>
      <c r="R70">
        <f>C70+IF(punkty_rekrutacyjne[[#This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38.6</v>
      </c>
      <c r="S70">
        <f>(punkty_rekrutacyjne[[#This Row],[JP]]+punkty_rekrutacyjne[[#This Row],[Mat]]+punkty_rekrutacyjne[[#This Row],[Biol]]+punkty_rekrutacyjne[[#This Row],[Geog]])/4</f>
        <v>3.5</v>
      </c>
      <c r="T70">
        <f>IF(punkty_rekrutacyjne[[#This Row],[Zachowanie]]&gt;4,IF(punkty_rekrutacyjne[[#This Row],[srednia z przedmiotow]]&gt;4,IF(punkty_rekrutacyjne[[#This Row],[Osiagniecia]]=0,1,0),0),0)</f>
        <v>0</v>
      </c>
      <c r="U70" s="2" t="str">
        <f>IF(punkty_rekrutacyjne[[#This Row],[dobry uczen]],punkty_rekrutacyjne[[#This Row],[Nazwisko]],"")</f>
        <v/>
      </c>
      <c r="V70" s="2" t="str">
        <f>IF(punkty_rekrutacyjne[[#This Row],[dobry uczen]],punkty_rekrutacyjne[[#This Row],[Imie]],"")</f>
        <v/>
      </c>
      <c r="W70" s="1">
        <f>IF(punkty_rekrutacyjne[[#This Row],[GHP]]=100,1,0)</f>
        <v>0</v>
      </c>
      <c r="X70" s="1">
        <f>IF(punkty_rekrutacyjne[[#This Row],[GHH]]=100,1,0)</f>
        <v>0</v>
      </c>
      <c r="Y70" s="1">
        <f>IF(punkty_rekrutacyjne[[#This Row],[GMM]]=100,1,0)</f>
        <v>0</v>
      </c>
      <c r="Z70" s="1">
        <f>IF(punkty_rekrutacyjne[[#This Row],[GMP]]=100,1,0)</f>
        <v>0</v>
      </c>
      <c r="AA70" s="1">
        <f>IF(punkty_rekrutacyjne[[#This Row],[GJP]]=100,1,0)</f>
        <v>0</v>
      </c>
      <c r="AB70" s="1">
        <f>IF(SUM(W70:AA70)&gt;2,1,0)</f>
        <v>0</v>
      </c>
      <c r="AC70" s="1">
        <f>C70+IF(punkty_rekrutacyjne[[#This Row],[Zachowanie]]=6,2,0)+SUM(punkty_rekrutacyjne[[#This Row],[p1]:[p4]])</f>
        <v>21</v>
      </c>
      <c r="AD70" s="1">
        <f>+(punkty_rekrutacyjne[[#This Row],[GHP]]+punkty_rekrutacyjne[[#This Row],[GHH]]+punkty_rekrutacyjne[[#This Row],[GMM]]+punkty_rekrutacyjne[[#This Row],[GMP]]+punkty_rekrutacyjne[[#This Row],[GJP]])/10</f>
        <v>17.600000000000001</v>
      </c>
      <c r="AE70" s="1">
        <f>IF(punkty_rekrutacyjne[[#This Row],[pkt 1]]&gt;punkty_rekrutacyjne[[#This Row],[pkt 2]],1,0)</f>
        <v>1</v>
      </c>
      <c r="AF70" s="1">
        <f>COUNTIF(punkty_rekrutacyjne[[#This Row],[GHP]:[GJP]],100)</f>
        <v>0</v>
      </c>
    </row>
    <row r="71" spans="1:32" x14ac:dyDescent="0.25">
      <c r="A71" s="1" t="s">
        <v>622</v>
      </c>
      <c r="B71" s="1" t="s">
        <v>448</v>
      </c>
      <c r="C71">
        <v>1</v>
      </c>
      <c r="D71">
        <v>2</v>
      </c>
      <c r="E71">
        <v>3</v>
      </c>
      <c r="F71">
        <v>3</v>
      </c>
      <c r="G71">
        <v>2</v>
      </c>
      <c r="H71">
        <v>6</v>
      </c>
      <c r="I71">
        <v>35</v>
      </c>
      <c r="J71">
        <v>20</v>
      </c>
      <c r="K71">
        <v>46</v>
      </c>
      <c r="L71">
        <v>84</v>
      </c>
      <c r="M71">
        <v>11</v>
      </c>
      <c r="N71">
        <f>IF(punkty_rekrutacyjne[[#This Row],[JP]]=2,0,IF(punkty_rekrutacyjne[[#This Row],[JP]]=3,4,IF(punkty_rekrutacyjne[[#This Row],[JP]]=4,6,IF(punkty_rekrutacyjne[[#This Row],[JP]]=5,8,10))))</f>
        <v>4</v>
      </c>
      <c r="O71">
        <f>IF(punkty_rekrutacyjne[[#This Row],[Mat]]=2,0,IF(punkty_rekrutacyjne[[#This Row],[Mat]]=3,4,IF(punkty_rekrutacyjne[[#This Row],[Mat]]=4,6,IF(punkty_rekrutacyjne[[#This Row],[Mat]]=5,8,10))))</f>
        <v>4</v>
      </c>
      <c r="P71">
        <f>IF(punkty_rekrutacyjne[[#This Row],[Biol]]=2,0,IF(punkty_rekrutacyjne[[#This Row],[Biol]]=3,4,IF(punkty_rekrutacyjne[[#This Row],[Biol]]=4,6,IF(punkty_rekrutacyjne[[#This Row],[Biol]]=5,8,10))))</f>
        <v>0</v>
      </c>
      <c r="Q71">
        <f>IF(punkty_rekrutacyjne[[#This Row],[Geog]]=2,0,IF(punkty_rekrutacyjne[[#This Row],[Geog]]=3,4,IF(punkty_rekrutacyjne[[#This Row],[Geog]]=4,6,IF(punkty_rekrutacyjne[[#This Row],[Geog]]=5,8,10))))</f>
        <v>10</v>
      </c>
      <c r="R71">
        <f>C71+IF(punkty_rekrutacyjne[[#This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38.6</v>
      </c>
      <c r="S71">
        <f>(punkty_rekrutacyjne[[#This Row],[JP]]+punkty_rekrutacyjne[[#This Row],[Mat]]+punkty_rekrutacyjne[[#This Row],[Biol]]+punkty_rekrutacyjne[[#This Row],[Geog]])/4</f>
        <v>3.5</v>
      </c>
      <c r="T71">
        <f>IF(punkty_rekrutacyjne[[#This Row],[Zachowanie]]&gt;4,IF(punkty_rekrutacyjne[[#This Row],[srednia z przedmiotow]]&gt;4,IF(punkty_rekrutacyjne[[#This Row],[Osiagniecia]]=0,1,0),0),0)</f>
        <v>0</v>
      </c>
      <c r="U71" s="2" t="str">
        <f>IF(punkty_rekrutacyjne[[#This Row],[dobry uczen]],punkty_rekrutacyjne[[#This Row],[Nazwisko]],"")</f>
        <v/>
      </c>
      <c r="V71" s="2" t="str">
        <f>IF(punkty_rekrutacyjne[[#This Row],[dobry uczen]],punkty_rekrutacyjne[[#This Row],[Imie]],"")</f>
        <v/>
      </c>
      <c r="W71" s="1">
        <f>IF(punkty_rekrutacyjne[[#This Row],[GHP]]=100,1,0)</f>
        <v>0</v>
      </c>
      <c r="X71" s="1">
        <f>IF(punkty_rekrutacyjne[[#This Row],[GHH]]=100,1,0)</f>
        <v>0</v>
      </c>
      <c r="Y71" s="1">
        <f>IF(punkty_rekrutacyjne[[#This Row],[GMM]]=100,1,0)</f>
        <v>0</v>
      </c>
      <c r="Z71" s="1">
        <f>IF(punkty_rekrutacyjne[[#This Row],[GMP]]=100,1,0)</f>
        <v>0</v>
      </c>
      <c r="AA71" s="1">
        <f>IF(punkty_rekrutacyjne[[#This Row],[GJP]]=100,1,0)</f>
        <v>0</v>
      </c>
      <c r="AB71" s="1">
        <f>IF(SUM(W71:AA71)&gt;2,1,0)</f>
        <v>0</v>
      </c>
      <c r="AC71" s="1">
        <f>C71+IF(punkty_rekrutacyjne[[#This Row],[Zachowanie]]=6,2,0)+SUM(punkty_rekrutacyjne[[#This Row],[p1]:[p4]])</f>
        <v>19</v>
      </c>
      <c r="AD71" s="1">
        <f>+(punkty_rekrutacyjne[[#This Row],[GHP]]+punkty_rekrutacyjne[[#This Row],[GHH]]+punkty_rekrutacyjne[[#This Row],[GMM]]+punkty_rekrutacyjne[[#This Row],[GMP]]+punkty_rekrutacyjne[[#This Row],[GJP]])/10</f>
        <v>19.600000000000001</v>
      </c>
      <c r="AE71" s="1">
        <f>IF(punkty_rekrutacyjne[[#This Row],[pkt 1]]&gt;punkty_rekrutacyjne[[#This Row],[pkt 2]],1,0)</f>
        <v>0</v>
      </c>
      <c r="AF71" s="1">
        <f>COUNTIF(punkty_rekrutacyjne[[#This Row],[GHP]:[GJP]],100)</f>
        <v>0</v>
      </c>
    </row>
    <row r="72" spans="1:32" x14ac:dyDescent="0.25">
      <c r="A72" s="1" t="s">
        <v>351</v>
      </c>
      <c r="B72" s="1" t="s">
        <v>45</v>
      </c>
      <c r="C72">
        <v>2</v>
      </c>
      <c r="D72">
        <v>2</v>
      </c>
      <c r="E72">
        <v>3</v>
      </c>
      <c r="F72">
        <v>4</v>
      </c>
      <c r="G72">
        <v>2</v>
      </c>
      <c r="H72">
        <v>6</v>
      </c>
      <c r="I72">
        <v>43</v>
      </c>
      <c r="J72">
        <v>45</v>
      </c>
      <c r="K72">
        <v>16</v>
      </c>
      <c r="L72">
        <v>56</v>
      </c>
      <c r="M72">
        <v>7</v>
      </c>
      <c r="N72">
        <f>IF(punkty_rekrutacyjne[[#This Row],[JP]]=2,0,IF(punkty_rekrutacyjne[[#This Row],[JP]]=3,4,IF(punkty_rekrutacyjne[[#This Row],[JP]]=4,6,IF(punkty_rekrutacyjne[[#This Row],[JP]]=5,8,10))))</f>
        <v>4</v>
      </c>
      <c r="O72">
        <f>IF(punkty_rekrutacyjne[[#This Row],[Mat]]=2,0,IF(punkty_rekrutacyjne[[#This Row],[Mat]]=3,4,IF(punkty_rekrutacyjne[[#This Row],[Mat]]=4,6,IF(punkty_rekrutacyjne[[#This Row],[Mat]]=5,8,10))))</f>
        <v>6</v>
      </c>
      <c r="P72">
        <f>IF(punkty_rekrutacyjne[[#This Row],[Biol]]=2,0,IF(punkty_rekrutacyjne[[#This Row],[Biol]]=3,4,IF(punkty_rekrutacyjne[[#This Row],[Biol]]=4,6,IF(punkty_rekrutacyjne[[#This Row],[Biol]]=5,8,10))))</f>
        <v>0</v>
      </c>
      <c r="Q72">
        <f>IF(punkty_rekrutacyjne[[#This Row],[Geog]]=2,0,IF(punkty_rekrutacyjne[[#This Row],[Geog]]=3,4,IF(punkty_rekrutacyjne[[#This Row],[Geog]]=4,6,IF(punkty_rekrutacyjne[[#This Row],[Geog]]=5,8,10))))</f>
        <v>10</v>
      </c>
      <c r="R72">
        <f>C72+IF(punkty_rekrutacyjne[[#This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38.700000000000003</v>
      </c>
      <c r="S72">
        <f>(punkty_rekrutacyjne[[#This Row],[JP]]+punkty_rekrutacyjne[[#This Row],[Mat]]+punkty_rekrutacyjne[[#This Row],[Biol]]+punkty_rekrutacyjne[[#This Row],[Geog]])/4</f>
        <v>3.75</v>
      </c>
      <c r="T72">
        <f>IF(punkty_rekrutacyjne[[#This Row],[Zachowanie]]&gt;4,IF(punkty_rekrutacyjne[[#This Row],[srednia z przedmiotow]]&gt;4,IF(punkty_rekrutacyjne[[#This Row],[Osiagniecia]]=0,1,0),0),0)</f>
        <v>0</v>
      </c>
      <c r="U72" s="2" t="str">
        <f>IF(punkty_rekrutacyjne[[#This Row],[dobry uczen]],punkty_rekrutacyjne[[#This Row],[Nazwisko]],"")</f>
        <v/>
      </c>
      <c r="V72" s="2" t="str">
        <f>IF(punkty_rekrutacyjne[[#This Row],[dobry uczen]],punkty_rekrutacyjne[[#This Row],[Imie]],"")</f>
        <v/>
      </c>
      <c r="W72" s="1">
        <f>IF(punkty_rekrutacyjne[[#This Row],[GHP]]=100,1,0)</f>
        <v>0</v>
      </c>
      <c r="X72" s="1">
        <f>IF(punkty_rekrutacyjne[[#This Row],[GHH]]=100,1,0)</f>
        <v>0</v>
      </c>
      <c r="Y72" s="1">
        <f>IF(punkty_rekrutacyjne[[#This Row],[GMM]]=100,1,0)</f>
        <v>0</v>
      </c>
      <c r="Z72" s="1">
        <f>IF(punkty_rekrutacyjne[[#This Row],[GMP]]=100,1,0)</f>
        <v>0</v>
      </c>
      <c r="AA72" s="1">
        <f>IF(punkty_rekrutacyjne[[#This Row],[GJP]]=100,1,0)</f>
        <v>0</v>
      </c>
      <c r="AB72" s="1">
        <f>IF(SUM(W72:AA72)&gt;2,1,0)</f>
        <v>0</v>
      </c>
      <c r="AC72" s="1">
        <f>C72+IF(punkty_rekrutacyjne[[#This Row],[Zachowanie]]=6,2,0)+SUM(punkty_rekrutacyjne[[#This Row],[p1]:[p4]])</f>
        <v>22</v>
      </c>
      <c r="AD72" s="1">
        <f>+(punkty_rekrutacyjne[[#This Row],[GHP]]+punkty_rekrutacyjne[[#This Row],[GHH]]+punkty_rekrutacyjne[[#This Row],[GMM]]+punkty_rekrutacyjne[[#This Row],[GMP]]+punkty_rekrutacyjne[[#This Row],[GJP]])/10</f>
        <v>16.7</v>
      </c>
      <c r="AE72" s="1">
        <f>IF(punkty_rekrutacyjne[[#This Row],[pkt 1]]&gt;punkty_rekrutacyjne[[#This Row],[pkt 2]],1,0)</f>
        <v>1</v>
      </c>
      <c r="AF72" s="1">
        <f>COUNTIF(punkty_rekrutacyjne[[#This Row],[GHP]:[GJP]],100)</f>
        <v>0</v>
      </c>
    </row>
    <row r="73" spans="1:32" x14ac:dyDescent="0.25">
      <c r="A73" s="1" t="s">
        <v>550</v>
      </c>
      <c r="B73" s="1" t="s">
        <v>551</v>
      </c>
      <c r="C73">
        <v>5</v>
      </c>
      <c r="D73">
        <v>6</v>
      </c>
      <c r="E73">
        <v>2</v>
      </c>
      <c r="F73">
        <v>4</v>
      </c>
      <c r="G73">
        <v>4</v>
      </c>
      <c r="H73">
        <v>3</v>
      </c>
      <c r="I73">
        <v>3</v>
      </c>
      <c r="J73">
        <v>8</v>
      </c>
      <c r="K73">
        <v>22</v>
      </c>
      <c r="L73">
        <v>75</v>
      </c>
      <c r="M73">
        <v>52</v>
      </c>
      <c r="N73">
        <f>IF(punkty_rekrutacyjne[[#This Row],[JP]]=2,0,IF(punkty_rekrutacyjne[[#This Row],[JP]]=3,4,IF(punkty_rekrutacyjne[[#This Row],[JP]]=4,6,IF(punkty_rekrutacyjne[[#This Row],[JP]]=5,8,10))))</f>
        <v>0</v>
      </c>
      <c r="O73">
        <f>IF(punkty_rekrutacyjne[[#This Row],[Mat]]=2,0,IF(punkty_rekrutacyjne[[#This Row],[Mat]]=3,4,IF(punkty_rekrutacyjne[[#This Row],[Mat]]=4,6,IF(punkty_rekrutacyjne[[#This Row],[Mat]]=5,8,10))))</f>
        <v>6</v>
      </c>
      <c r="P73">
        <f>IF(punkty_rekrutacyjne[[#This Row],[Biol]]=2,0,IF(punkty_rekrutacyjne[[#This Row],[Biol]]=3,4,IF(punkty_rekrutacyjne[[#This Row],[Biol]]=4,6,IF(punkty_rekrutacyjne[[#This Row],[Biol]]=5,8,10))))</f>
        <v>6</v>
      </c>
      <c r="Q73">
        <f>IF(punkty_rekrutacyjne[[#This Row],[Geog]]=2,0,IF(punkty_rekrutacyjne[[#This Row],[Geog]]=3,4,IF(punkty_rekrutacyjne[[#This Row],[Geog]]=4,6,IF(punkty_rekrutacyjne[[#This Row],[Geog]]=5,8,10))))</f>
        <v>4</v>
      </c>
      <c r="R73">
        <f>C73+IF(punkty_rekrutacyjne[[#This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39</v>
      </c>
      <c r="S73">
        <f>(punkty_rekrutacyjne[[#This Row],[JP]]+punkty_rekrutacyjne[[#This Row],[Mat]]+punkty_rekrutacyjne[[#This Row],[Biol]]+punkty_rekrutacyjne[[#This Row],[Geog]])/4</f>
        <v>3.25</v>
      </c>
      <c r="T73">
        <f>IF(punkty_rekrutacyjne[[#This Row],[Zachowanie]]&gt;4,IF(punkty_rekrutacyjne[[#This Row],[srednia z przedmiotow]]&gt;4,IF(punkty_rekrutacyjne[[#This Row],[Osiagniecia]]=0,1,0),0),0)</f>
        <v>0</v>
      </c>
      <c r="U73" s="2" t="str">
        <f>IF(punkty_rekrutacyjne[[#This Row],[dobry uczen]],punkty_rekrutacyjne[[#This Row],[Nazwisko]],"")</f>
        <v/>
      </c>
      <c r="V73" s="2" t="str">
        <f>IF(punkty_rekrutacyjne[[#This Row],[dobry uczen]],punkty_rekrutacyjne[[#This Row],[Imie]],"")</f>
        <v/>
      </c>
      <c r="W73" s="1">
        <f>IF(punkty_rekrutacyjne[[#This Row],[GHP]]=100,1,0)</f>
        <v>0</v>
      </c>
      <c r="X73" s="1">
        <f>IF(punkty_rekrutacyjne[[#This Row],[GHH]]=100,1,0)</f>
        <v>0</v>
      </c>
      <c r="Y73" s="1">
        <f>IF(punkty_rekrutacyjne[[#This Row],[GMM]]=100,1,0)</f>
        <v>0</v>
      </c>
      <c r="Z73" s="1">
        <f>IF(punkty_rekrutacyjne[[#This Row],[GMP]]=100,1,0)</f>
        <v>0</v>
      </c>
      <c r="AA73" s="1">
        <f>IF(punkty_rekrutacyjne[[#This Row],[GJP]]=100,1,0)</f>
        <v>0</v>
      </c>
      <c r="AB73" s="1">
        <f>IF(SUM(W73:AA73)&gt;2,1,0)</f>
        <v>0</v>
      </c>
      <c r="AC73" s="1">
        <f>C73+IF(punkty_rekrutacyjne[[#This Row],[Zachowanie]]=6,2,0)+SUM(punkty_rekrutacyjne[[#This Row],[p1]:[p4]])</f>
        <v>23</v>
      </c>
      <c r="AD73" s="1">
        <f>+(punkty_rekrutacyjne[[#This Row],[GHP]]+punkty_rekrutacyjne[[#This Row],[GHH]]+punkty_rekrutacyjne[[#This Row],[GMM]]+punkty_rekrutacyjne[[#This Row],[GMP]]+punkty_rekrutacyjne[[#This Row],[GJP]])/10</f>
        <v>16</v>
      </c>
      <c r="AE73" s="1">
        <f>IF(punkty_rekrutacyjne[[#This Row],[pkt 1]]&gt;punkty_rekrutacyjne[[#This Row],[pkt 2]],1,0)</f>
        <v>1</v>
      </c>
      <c r="AF73" s="1">
        <f>COUNTIF(punkty_rekrutacyjne[[#This Row],[GHP]:[GJP]],100)</f>
        <v>0</v>
      </c>
    </row>
    <row r="74" spans="1:32" x14ac:dyDescent="0.25">
      <c r="A74" s="1" t="s">
        <v>331</v>
      </c>
      <c r="B74" s="1" t="s">
        <v>155</v>
      </c>
      <c r="C74">
        <v>0</v>
      </c>
      <c r="D74">
        <v>3</v>
      </c>
      <c r="E74">
        <v>2</v>
      </c>
      <c r="F74">
        <v>4</v>
      </c>
      <c r="G74">
        <v>4</v>
      </c>
      <c r="H74">
        <v>2</v>
      </c>
      <c r="I74">
        <v>88</v>
      </c>
      <c r="J74">
        <v>79</v>
      </c>
      <c r="K74">
        <v>26</v>
      </c>
      <c r="L74">
        <v>8</v>
      </c>
      <c r="M74">
        <v>70</v>
      </c>
      <c r="N74">
        <f>IF(punkty_rekrutacyjne[[#This Row],[JP]]=2,0,IF(punkty_rekrutacyjne[[#This Row],[JP]]=3,4,IF(punkty_rekrutacyjne[[#This Row],[JP]]=4,6,IF(punkty_rekrutacyjne[[#This Row],[JP]]=5,8,10))))</f>
        <v>0</v>
      </c>
      <c r="O74">
        <f>IF(punkty_rekrutacyjne[[#This Row],[Mat]]=2,0,IF(punkty_rekrutacyjne[[#This Row],[Mat]]=3,4,IF(punkty_rekrutacyjne[[#This Row],[Mat]]=4,6,IF(punkty_rekrutacyjne[[#This Row],[Mat]]=5,8,10))))</f>
        <v>6</v>
      </c>
      <c r="P74">
        <f>IF(punkty_rekrutacyjne[[#This Row],[Biol]]=2,0,IF(punkty_rekrutacyjne[[#This Row],[Biol]]=3,4,IF(punkty_rekrutacyjne[[#This Row],[Biol]]=4,6,IF(punkty_rekrutacyjne[[#This Row],[Biol]]=5,8,10))))</f>
        <v>6</v>
      </c>
      <c r="Q74">
        <f>IF(punkty_rekrutacyjne[[#This Row],[Geog]]=2,0,IF(punkty_rekrutacyjne[[#This Row],[Geog]]=3,4,IF(punkty_rekrutacyjne[[#This Row],[Geog]]=4,6,IF(punkty_rekrutacyjne[[#This Row],[Geog]]=5,8,10))))</f>
        <v>0</v>
      </c>
      <c r="R74">
        <f>C74+IF(punkty_rekrutacyjne[[#This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39.1</v>
      </c>
      <c r="S74">
        <f>(punkty_rekrutacyjne[[#This Row],[JP]]+punkty_rekrutacyjne[[#This Row],[Mat]]+punkty_rekrutacyjne[[#This Row],[Biol]]+punkty_rekrutacyjne[[#This Row],[Geog]])/4</f>
        <v>3</v>
      </c>
      <c r="T74">
        <f>IF(punkty_rekrutacyjne[[#This Row],[Zachowanie]]&gt;4,IF(punkty_rekrutacyjne[[#This Row],[srednia z przedmiotow]]&gt;4,IF(punkty_rekrutacyjne[[#This Row],[Osiagniecia]]=0,1,0),0),0)</f>
        <v>0</v>
      </c>
      <c r="U74" s="2" t="str">
        <f>IF(punkty_rekrutacyjne[[#This Row],[dobry uczen]],punkty_rekrutacyjne[[#This Row],[Nazwisko]],"")</f>
        <v/>
      </c>
      <c r="V74" s="2" t="str">
        <f>IF(punkty_rekrutacyjne[[#This Row],[dobry uczen]],punkty_rekrutacyjne[[#This Row],[Imie]],"")</f>
        <v/>
      </c>
      <c r="W74" s="1">
        <f>IF(punkty_rekrutacyjne[[#This Row],[GHP]]=100,1,0)</f>
        <v>0</v>
      </c>
      <c r="X74" s="1">
        <f>IF(punkty_rekrutacyjne[[#This Row],[GHH]]=100,1,0)</f>
        <v>0</v>
      </c>
      <c r="Y74" s="1">
        <f>IF(punkty_rekrutacyjne[[#This Row],[GMM]]=100,1,0)</f>
        <v>0</v>
      </c>
      <c r="Z74" s="1">
        <f>IF(punkty_rekrutacyjne[[#This Row],[GMP]]=100,1,0)</f>
        <v>0</v>
      </c>
      <c r="AA74" s="1">
        <f>IF(punkty_rekrutacyjne[[#This Row],[GJP]]=100,1,0)</f>
        <v>0</v>
      </c>
      <c r="AB74" s="1">
        <f>IF(SUM(W74:AA74)&gt;2,1,0)</f>
        <v>0</v>
      </c>
      <c r="AC74" s="1">
        <f>C74+IF(punkty_rekrutacyjne[[#This Row],[Zachowanie]]=6,2,0)+SUM(punkty_rekrutacyjne[[#This Row],[p1]:[p4]])</f>
        <v>12</v>
      </c>
      <c r="AD74" s="1">
        <f>+(punkty_rekrutacyjne[[#This Row],[GHP]]+punkty_rekrutacyjne[[#This Row],[GHH]]+punkty_rekrutacyjne[[#This Row],[GMM]]+punkty_rekrutacyjne[[#This Row],[GMP]]+punkty_rekrutacyjne[[#This Row],[GJP]])/10</f>
        <v>27.1</v>
      </c>
      <c r="AE74" s="1">
        <f>IF(punkty_rekrutacyjne[[#This Row],[pkt 1]]&gt;punkty_rekrutacyjne[[#This Row],[pkt 2]],1,0)</f>
        <v>0</v>
      </c>
      <c r="AF74" s="1">
        <f>COUNTIF(punkty_rekrutacyjne[[#This Row],[GHP]:[GJP]],100)</f>
        <v>0</v>
      </c>
    </row>
    <row r="75" spans="1:32" x14ac:dyDescent="0.25">
      <c r="A75" s="1" t="s">
        <v>217</v>
      </c>
      <c r="B75" s="1" t="s">
        <v>218</v>
      </c>
      <c r="C75">
        <v>7</v>
      </c>
      <c r="D75">
        <v>6</v>
      </c>
      <c r="E75">
        <v>2</v>
      </c>
      <c r="F75">
        <v>3</v>
      </c>
      <c r="G75">
        <v>3</v>
      </c>
      <c r="H75">
        <v>2</v>
      </c>
      <c r="I75">
        <v>2</v>
      </c>
      <c r="J75">
        <v>9</v>
      </c>
      <c r="K75">
        <v>56</v>
      </c>
      <c r="L75">
        <v>86</v>
      </c>
      <c r="M75">
        <v>71</v>
      </c>
      <c r="N75">
        <f>IF(punkty_rekrutacyjne[[#This Row],[JP]]=2,0,IF(punkty_rekrutacyjne[[#This Row],[JP]]=3,4,IF(punkty_rekrutacyjne[[#This Row],[JP]]=4,6,IF(punkty_rekrutacyjne[[#This Row],[JP]]=5,8,10))))</f>
        <v>0</v>
      </c>
      <c r="O75">
        <f>IF(punkty_rekrutacyjne[[#This Row],[Mat]]=2,0,IF(punkty_rekrutacyjne[[#This Row],[Mat]]=3,4,IF(punkty_rekrutacyjne[[#This Row],[Mat]]=4,6,IF(punkty_rekrutacyjne[[#This Row],[Mat]]=5,8,10))))</f>
        <v>4</v>
      </c>
      <c r="P75">
        <f>IF(punkty_rekrutacyjne[[#This Row],[Biol]]=2,0,IF(punkty_rekrutacyjne[[#This Row],[Biol]]=3,4,IF(punkty_rekrutacyjne[[#This Row],[Biol]]=4,6,IF(punkty_rekrutacyjne[[#This Row],[Biol]]=5,8,10))))</f>
        <v>4</v>
      </c>
      <c r="Q75">
        <f>IF(punkty_rekrutacyjne[[#This Row],[Geog]]=2,0,IF(punkty_rekrutacyjne[[#This Row],[Geog]]=3,4,IF(punkty_rekrutacyjne[[#This Row],[Geog]]=4,6,IF(punkty_rekrutacyjne[[#This Row],[Geog]]=5,8,10))))</f>
        <v>0</v>
      </c>
      <c r="R75">
        <f>C75+IF(punkty_rekrutacyjne[[#This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39.4</v>
      </c>
      <c r="S75">
        <f>(punkty_rekrutacyjne[[#This Row],[JP]]+punkty_rekrutacyjne[[#This Row],[Mat]]+punkty_rekrutacyjne[[#This Row],[Biol]]+punkty_rekrutacyjne[[#This Row],[Geog]])/4</f>
        <v>2.5</v>
      </c>
      <c r="T75">
        <f>IF(punkty_rekrutacyjne[[#This Row],[Zachowanie]]&gt;4,IF(punkty_rekrutacyjne[[#This Row],[srednia z przedmiotow]]&gt;4,IF(punkty_rekrutacyjne[[#This Row],[Osiagniecia]]=0,1,0),0),0)</f>
        <v>0</v>
      </c>
      <c r="U75" s="2" t="str">
        <f>IF(punkty_rekrutacyjne[[#This Row],[dobry uczen]],punkty_rekrutacyjne[[#This Row],[Nazwisko]],"")</f>
        <v/>
      </c>
      <c r="V75" s="2" t="str">
        <f>IF(punkty_rekrutacyjne[[#This Row],[dobry uczen]],punkty_rekrutacyjne[[#This Row],[Imie]],"")</f>
        <v/>
      </c>
      <c r="W75" s="1">
        <f>IF(punkty_rekrutacyjne[[#This Row],[GHP]]=100,1,0)</f>
        <v>0</v>
      </c>
      <c r="X75" s="1">
        <f>IF(punkty_rekrutacyjne[[#This Row],[GHH]]=100,1,0)</f>
        <v>0</v>
      </c>
      <c r="Y75" s="1">
        <f>IF(punkty_rekrutacyjne[[#This Row],[GMM]]=100,1,0)</f>
        <v>0</v>
      </c>
      <c r="Z75" s="1">
        <f>IF(punkty_rekrutacyjne[[#This Row],[GMP]]=100,1,0)</f>
        <v>0</v>
      </c>
      <c r="AA75" s="1">
        <f>IF(punkty_rekrutacyjne[[#This Row],[GJP]]=100,1,0)</f>
        <v>0</v>
      </c>
      <c r="AB75" s="1">
        <f>IF(SUM(W75:AA75)&gt;2,1,0)</f>
        <v>0</v>
      </c>
      <c r="AC75" s="1">
        <f>C75+IF(punkty_rekrutacyjne[[#This Row],[Zachowanie]]=6,2,0)+SUM(punkty_rekrutacyjne[[#This Row],[p1]:[p4]])</f>
        <v>17</v>
      </c>
      <c r="AD75" s="1">
        <f>+(punkty_rekrutacyjne[[#This Row],[GHP]]+punkty_rekrutacyjne[[#This Row],[GHH]]+punkty_rekrutacyjne[[#This Row],[GMM]]+punkty_rekrutacyjne[[#This Row],[GMP]]+punkty_rekrutacyjne[[#This Row],[GJP]])/10</f>
        <v>22.4</v>
      </c>
      <c r="AE75" s="1">
        <f>IF(punkty_rekrutacyjne[[#This Row],[pkt 1]]&gt;punkty_rekrutacyjne[[#This Row],[pkt 2]],1,0)</f>
        <v>0</v>
      </c>
      <c r="AF75" s="1">
        <f>COUNTIF(punkty_rekrutacyjne[[#This Row],[GHP]:[GJP]],100)</f>
        <v>0</v>
      </c>
    </row>
    <row r="76" spans="1:32" x14ac:dyDescent="0.25">
      <c r="A76" s="1" t="s">
        <v>341</v>
      </c>
      <c r="B76" s="1" t="s">
        <v>177</v>
      </c>
      <c r="C76">
        <v>4</v>
      </c>
      <c r="D76">
        <v>6</v>
      </c>
      <c r="E76">
        <v>4</v>
      </c>
      <c r="F76">
        <v>5</v>
      </c>
      <c r="G76">
        <v>5</v>
      </c>
      <c r="H76">
        <v>2</v>
      </c>
      <c r="I76">
        <v>48</v>
      </c>
      <c r="J76">
        <v>9</v>
      </c>
      <c r="K76">
        <v>45</v>
      </c>
      <c r="L76">
        <v>10</v>
      </c>
      <c r="M76">
        <v>3</v>
      </c>
      <c r="N76">
        <f>IF(punkty_rekrutacyjne[[#This Row],[JP]]=2,0,IF(punkty_rekrutacyjne[[#This Row],[JP]]=3,4,IF(punkty_rekrutacyjne[[#This Row],[JP]]=4,6,IF(punkty_rekrutacyjne[[#This Row],[JP]]=5,8,10))))</f>
        <v>6</v>
      </c>
      <c r="O76">
        <f>IF(punkty_rekrutacyjne[[#This Row],[Mat]]=2,0,IF(punkty_rekrutacyjne[[#This Row],[Mat]]=3,4,IF(punkty_rekrutacyjne[[#This Row],[Mat]]=4,6,IF(punkty_rekrutacyjne[[#This Row],[Mat]]=5,8,10))))</f>
        <v>8</v>
      </c>
      <c r="P76">
        <f>IF(punkty_rekrutacyjne[[#This Row],[Biol]]=2,0,IF(punkty_rekrutacyjne[[#This Row],[Biol]]=3,4,IF(punkty_rekrutacyjne[[#This Row],[Biol]]=4,6,IF(punkty_rekrutacyjne[[#This Row],[Biol]]=5,8,10))))</f>
        <v>8</v>
      </c>
      <c r="Q76">
        <f>IF(punkty_rekrutacyjne[[#This Row],[Geog]]=2,0,IF(punkty_rekrutacyjne[[#This Row],[Geog]]=3,4,IF(punkty_rekrutacyjne[[#This Row],[Geog]]=4,6,IF(punkty_rekrutacyjne[[#This Row],[Geog]]=5,8,10))))</f>
        <v>0</v>
      </c>
      <c r="R76">
        <f>C76+IF(punkty_rekrutacyjne[[#This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39.5</v>
      </c>
      <c r="S76">
        <f>(punkty_rekrutacyjne[[#This Row],[JP]]+punkty_rekrutacyjne[[#This Row],[Mat]]+punkty_rekrutacyjne[[#This Row],[Biol]]+punkty_rekrutacyjne[[#This Row],[Geog]])/4</f>
        <v>4</v>
      </c>
      <c r="T76">
        <f>IF(punkty_rekrutacyjne[[#This Row],[Zachowanie]]&gt;4,IF(punkty_rekrutacyjne[[#This Row],[srednia z przedmiotow]]&gt;4,IF(punkty_rekrutacyjne[[#This Row],[Osiagniecia]]=0,1,0),0),0)</f>
        <v>0</v>
      </c>
      <c r="U76" s="2" t="str">
        <f>IF(punkty_rekrutacyjne[[#This Row],[dobry uczen]],punkty_rekrutacyjne[[#This Row],[Nazwisko]],"")</f>
        <v/>
      </c>
      <c r="V76" s="2" t="str">
        <f>IF(punkty_rekrutacyjne[[#This Row],[dobry uczen]],punkty_rekrutacyjne[[#This Row],[Imie]],"")</f>
        <v/>
      </c>
      <c r="W76" s="1">
        <f>IF(punkty_rekrutacyjne[[#This Row],[GHP]]=100,1,0)</f>
        <v>0</v>
      </c>
      <c r="X76" s="1">
        <f>IF(punkty_rekrutacyjne[[#This Row],[GHH]]=100,1,0)</f>
        <v>0</v>
      </c>
      <c r="Y76" s="1">
        <f>IF(punkty_rekrutacyjne[[#This Row],[GMM]]=100,1,0)</f>
        <v>0</v>
      </c>
      <c r="Z76" s="1">
        <f>IF(punkty_rekrutacyjne[[#This Row],[GMP]]=100,1,0)</f>
        <v>0</v>
      </c>
      <c r="AA76" s="1">
        <f>IF(punkty_rekrutacyjne[[#This Row],[GJP]]=100,1,0)</f>
        <v>0</v>
      </c>
      <c r="AB76" s="1">
        <f>IF(SUM(W76:AA76)&gt;2,1,0)</f>
        <v>0</v>
      </c>
      <c r="AC76" s="1">
        <f>C76+IF(punkty_rekrutacyjne[[#This Row],[Zachowanie]]=6,2,0)+SUM(punkty_rekrutacyjne[[#This Row],[p1]:[p4]])</f>
        <v>28</v>
      </c>
      <c r="AD76" s="1">
        <f>+(punkty_rekrutacyjne[[#This Row],[GHP]]+punkty_rekrutacyjne[[#This Row],[GHH]]+punkty_rekrutacyjne[[#This Row],[GMM]]+punkty_rekrutacyjne[[#This Row],[GMP]]+punkty_rekrutacyjne[[#This Row],[GJP]])/10</f>
        <v>11.5</v>
      </c>
      <c r="AE76" s="1">
        <f>IF(punkty_rekrutacyjne[[#This Row],[pkt 1]]&gt;punkty_rekrutacyjne[[#This Row],[pkt 2]],1,0)</f>
        <v>1</v>
      </c>
      <c r="AF76" s="1">
        <f>COUNTIF(punkty_rekrutacyjne[[#This Row],[GHP]:[GJP]],100)</f>
        <v>0</v>
      </c>
    </row>
    <row r="77" spans="1:32" x14ac:dyDescent="0.25">
      <c r="A77" s="1" t="s">
        <v>543</v>
      </c>
      <c r="B77" s="1" t="s">
        <v>41</v>
      </c>
      <c r="C77">
        <v>0</v>
      </c>
      <c r="D77">
        <v>2</v>
      </c>
      <c r="E77">
        <v>2</v>
      </c>
      <c r="F77">
        <v>4</v>
      </c>
      <c r="G77">
        <v>2</v>
      </c>
      <c r="H77">
        <v>4</v>
      </c>
      <c r="I77">
        <v>24</v>
      </c>
      <c r="J77">
        <v>81</v>
      </c>
      <c r="K77">
        <v>74</v>
      </c>
      <c r="L77">
        <v>4</v>
      </c>
      <c r="M77">
        <v>92</v>
      </c>
      <c r="N77">
        <f>IF(punkty_rekrutacyjne[[#This Row],[JP]]=2,0,IF(punkty_rekrutacyjne[[#This Row],[JP]]=3,4,IF(punkty_rekrutacyjne[[#This Row],[JP]]=4,6,IF(punkty_rekrutacyjne[[#This Row],[JP]]=5,8,10))))</f>
        <v>0</v>
      </c>
      <c r="O77">
        <f>IF(punkty_rekrutacyjne[[#This Row],[Mat]]=2,0,IF(punkty_rekrutacyjne[[#This Row],[Mat]]=3,4,IF(punkty_rekrutacyjne[[#This Row],[Mat]]=4,6,IF(punkty_rekrutacyjne[[#This Row],[Mat]]=5,8,10))))</f>
        <v>6</v>
      </c>
      <c r="P77">
        <f>IF(punkty_rekrutacyjne[[#This Row],[Biol]]=2,0,IF(punkty_rekrutacyjne[[#This Row],[Biol]]=3,4,IF(punkty_rekrutacyjne[[#This Row],[Biol]]=4,6,IF(punkty_rekrutacyjne[[#This Row],[Biol]]=5,8,10))))</f>
        <v>0</v>
      </c>
      <c r="Q77">
        <f>IF(punkty_rekrutacyjne[[#This Row],[Geog]]=2,0,IF(punkty_rekrutacyjne[[#This Row],[Geog]]=3,4,IF(punkty_rekrutacyjne[[#This Row],[Geog]]=4,6,IF(punkty_rekrutacyjne[[#This Row],[Geog]]=5,8,10))))</f>
        <v>6</v>
      </c>
      <c r="R77">
        <f>C77+IF(punkty_rekrutacyjne[[#This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39.5</v>
      </c>
      <c r="S77">
        <f>(punkty_rekrutacyjne[[#This Row],[JP]]+punkty_rekrutacyjne[[#This Row],[Mat]]+punkty_rekrutacyjne[[#This Row],[Biol]]+punkty_rekrutacyjne[[#This Row],[Geog]])/4</f>
        <v>3</v>
      </c>
      <c r="T77">
        <f>IF(punkty_rekrutacyjne[[#This Row],[Zachowanie]]&gt;4,IF(punkty_rekrutacyjne[[#This Row],[srednia z przedmiotow]]&gt;4,IF(punkty_rekrutacyjne[[#This Row],[Osiagniecia]]=0,1,0),0),0)</f>
        <v>0</v>
      </c>
      <c r="U77" s="2" t="str">
        <f>IF(punkty_rekrutacyjne[[#This Row],[dobry uczen]],punkty_rekrutacyjne[[#This Row],[Nazwisko]],"")</f>
        <v/>
      </c>
      <c r="V77" s="2" t="str">
        <f>IF(punkty_rekrutacyjne[[#This Row],[dobry uczen]],punkty_rekrutacyjne[[#This Row],[Imie]],"")</f>
        <v/>
      </c>
      <c r="W77" s="1">
        <f>IF(punkty_rekrutacyjne[[#This Row],[GHP]]=100,1,0)</f>
        <v>0</v>
      </c>
      <c r="X77" s="1">
        <f>IF(punkty_rekrutacyjne[[#This Row],[GHH]]=100,1,0)</f>
        <v>0</v>
      </c>
      <c r="Y77" s="1">
        <f>IF(punkty_rekrutacyjne[[#This Row],[GMM]]=100,1,0)</f>
        <v>0</v>
      </c>
      <c r="Z77" s="1">
        <f>IF(punkty_rekrutacyjne[[#This Row],[GMP]]=100,1,0)</f>
        <v>0</v>
      </c>
      <c r="AA77" s="1">
        <f>IF(punkty_rekrutacyjne[[#This Row],[GJP]]=100,1,0)</f>
        <v>0</v>
      </c>
      <c r="AB77" s="1">
        <f>IF(SUM(W77:AA77)&gt;2,1,0)</f>
        <v>0</v>
      </c>
      <c r="AC77" s="1">
        <f>C77+IF(punkty_rekrutacyjne[[#This Row],[Zachowanie]]=6,2,0)+SUM(punkty_rekrutacyjne[[#This Row],[p1]:[p4]])</f>
        <v>12</v>
      </c>
      <c r="AD77" s="1">
        <f>+(punkty_rekrutacyjne[[#This Row],[GHP]]+punkty_rekrutacyjne[[#This Row],[GHH]]+punkty_rekrutacyjne[[#This Row],[GMM]]+punkty_rekrutacyjne[[#This Row],[GMP]]+punkty_rekrutacyjne[[#This Row],[GJP]])/10</f>
        <v>27.5</v>
      </c>
      <c r="AE77" s="1">
        <f>IF(punkty_rekrutacyjne[[#This Row],[pkt 1]]&gt;punkty_rekrutacyjne[[#This Row],[pkt 2]],1,0)</f>
        <v>0</v>
      </c>
      <c r="AF77" s="1">
        <f>COUNTIF(punkty_rekrutacyjne[[#This Row],[GHP]:[GJP]],100)</f>
        <v>0</v>
      </c>
    </row>
    <row r="78" spans="1:32" x14ac:dyDescent="0.25">
      <c r="A78" s="1" t="s">
        <v>514</v>
      </c>
      <c r="B78" s="1" t="s">
        <v>316</v>
      </c>
      <c r="C78">
        <v>3</v>
      </c>
      <c r="D78">
        <v>5</v>
      </c>
      <c r="E78">
        <v>5</v>
      </c>
      <c r="F78">
        <v>3</v>
      </c>
      <c r="G78">
        <v>2</v>
      </c>
      <c r="H78">
        <v>2</v>
      </c>
      <c r="I78">
        <v>53</v>
      </c>
      <c r="J78">
        <v>89</v>
      </c>
      <c r="K78">
        <v>16</v>
      </c>
      <c r="L78">
        <v>27</v>
      </c>
      <c r="M78">
        <v>62</v>
      </c>
      <c r="N78">
        <f>IF(punkty_rekrutacyjne[[#This Row],[JP]]=2,0,IF(punkty_rekrutacyjne[[#This Row],[JP]]=3,4,IF(punkty_rekrutacyjne[[#This Row],[JP]]=4,6,IF(punkty_rekrutacyjne[[#This Row],[JP]]=5,8,10))))</f>
        <v>8</v>
      </c>
      <c r="O78">
        <f>IF(punkty_rekrutacyjne[[#This Row],[Mat]]=2,0,IF(punkty_rekrutacyjne[[#This Row],[Mat]]=3,4,IF(punkty_rekrutacyjne[[#This Row],[Mat]]=4,6,IF(punkty_rekrutacyjne[[#This Row],[Mat]]=5,8,10))))</f>
        <v>4</v>
      </c>
      <c r="P78">
        <f>IF(punkty_rekrutacyjne[[#This Row],[Biol]]=2,0,IF(punkty_rekrutacyjne[[#This Row],[Biol]]=3,4,IF(punkty_rekrutacyjne[[#This Row],[Biol]]=4,6,IF(punkty_rekrutacyjne[[#This Row],[Biol]]=5,8,10))))</f>
        <v>0</v>
      </c>
      <c r="Q78">
        <f>IF(punkty_rekrutacyjne[[#This Row],[Geog]]=2,0,IF(punkty_rekrutacyjne[[#This Row],[Geog]]=3,4,IF(punkty_rekrutacyjne[[#This Row],[Geog]]=4,6,IF(punkty_rekrutacyjne[[#This Row],[Geog]]=5,8,10))))</f>
        <v>0</v>
      </c>
      <c r="R78">
        <f>C78+IF(punkty_rekrutacyjne[[#This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39.700000000000003</v>
      </c>
      <c r="S78">
        <f>(punkty_rekrutacyjne[[#This Row],[JP]]+punkty_rekrutacyjne[[#This Row],[Mat]]+punkty_rekrutacyjne[[#This Row],[Biol]]+punkty_rekrutacyjne[[#This Row],[Geog]])/4</f>
        <v>3</v>
      </c>
      <c r="T78">
        <f>IF(punkty_rekrutacyjne[[#This Row],[Zachowanie]]&gt;4,IF(punkty_rekrutacyjne[[#This Row],[srednia z przedmiotow]]&gt;4,IF(punkty_rekrutacyjne[[#This Row],[Osiagniecia]]=0,1,0),0),0)</f>
        <v>0</v>
      </c>
      <c r="U78" s="2" t="str">
        <f>IF(punkty_rekrutacyjne[[#This Row],[dobry uczen]],punkty_rekrutacyjne[[#This Row],[Nazwisko]],"")</f>
        <v/>
      </c>
      <c r="V78" s="2" t="str">
        <f>IF(punkty_rekrutacyjne[[#This Row],[dobry uczen]],punkty_rekrutacyjne[[#This Row],[Imie]],"")</f>
        <v/>
      </c>
      <c r="W78" s="1">
        <f>IF(punkty_rekrutacyjne[[#This Row],[GHP]]=100,1,0)</f>
        <v>0</v>
      </c>
      <c r="X78" s="1">
        <f>IF(punkty_rekrutacyjne[[#This Row],[GHH]]=100,1,0)</f>
        <v>0</v>
      </c>
      <c r="Y78" s="1">
        <f>IF(punkty_rekrutacyjne[[#This Row],[GMM]]=100,1,0)</f>
        <v>0</v>
      </c>
      <c r="Z78" s="1">
        <f>IF(punkty_rekrutacyjne[[#This Row],[GMP]]=100,1,0)</f>
        <v>0</v>
      </c>
      <c r="AA78" s="1">
        <f>IF(punkty_rekrutacyjne[[#This Row],[GJP]]=100,1,0)</f>
        <v>0</v>
      </c>
      <c r="AB78" s="1">
        <f>IF(SUM(W78:AA78)&gt;2,1,0)</f>
        <v>0</v>
      </c>
      <c r="AC78" s="1">
        <f>C78+IF(punkty_rekrutacyjne[[#This Row],[Zachowanie]]=6,2,0)+SUM(punkty_rekrutacyjne[[#This Row],[p1]:[p4]])</f>
        <v>15</v>
      </c>
      <c r="AD78" s="1">
        <f>+(punkty_rekrutacyjne[[#This Row],[GHP]]+punkty_rekrutacyjne[[#This Row],[GHH]]+punkty_rekrutacyjne[[#This Row],[GMM]]+punkty_rekrutacyjne[[#This Row],[GMP]]+punkty_rekrutacyjne[[#This Row],[GJP]])/10</f>
        <v>24.7</v>
      </c>
      <c r="AE78" s="1">
        <f>IF(punkty_rekrutacyjne[[#This Row],[pkt 1]]&gt;punkty_rekrutacyjne[[#This Row],[pkt 2]],1,0)</f>
        <v>0</v>
      </c>
      <c r="AF78" s="1">
        <f>COUNTIF(punkty_rekrutacyjne[[#This Row],[GHP]:[GJP]],100)</f>
        <v>0</v>
      </c>
    </row>
    <row r="79" spans="1:32" x14ac:dyDescent="0.25">
      <c r="A79" s="1" t="s">
        <v>221</v>
      </c>
      <c r="B79" s="1" t="s">
        <v>222</v>
      </c>
      <c r="C79">
        <v>1</v>
      </c>
      <c r="D79">
        <v>2</v>
      </c>
      <c r="E79">
        <v>2</v>
      </c>
      <c r="F79">
        <v>4</v>
      </c>
      <c r="G79">
        <v>5</v>
      </c>
      <c r="H79">
        <v>3</v>
      </c>
      <c r="I79">
        <v>97</v>
      </c>
      <c r="J79">
        <v>51</v>
      </c>
      <c r="K79">
        <v>38</v>
      </c>
      <c r="L79">
        <v>17</v>
      </c>
      <c r="M79">
        <v>5</v>
      </c>
      <c r="N79">
        <f>IF(punkty_rekrutacyjne[[#This Row],[JP]]=2,0,IF(punkty_rekrutacyjne[[#This Row],[JP]]=3,4,IF(punkty_rekrutacyjne[[#This Row],[JP]]=4,6,IF(punkty_rekrutacyjne[[#This Row],[JP]]=5,8,10))))</f>
        <v>0</v>
      </c>
      <c r="O79">
        <f>IF(punkty_rekrutacyjne[[#This Row],[Mat]]=2,0,IF(punkty_rekrutacyjne[[#This Row],[Mat]]=3,4,IF(punkty_rekrutacyjne[[#This Row],[Mat]]=4,6,IF(punkty_rekrutacyjne[[#This Row],[Mat]]=5,8,10))))</f>
        <v>6</v>
      </c>
      <c r="P79">
        <f>IF(punkty_rekrutacyjne[[#This Row],[Biol]]=2,0,IF(punkty_rekrutacyjne[[#This Row],[Biol]]=3,4,IF(punkty_rekrutacyjne[[#This Row],[Biol]]=4,6,IF(punkty_rekrutacyjne[[#This Row],[Biol]]=5,8,10))))</f>
        <v>8</v>
      </c>
      <c r="Q79">
        <f>IF(punkty_rekrutacyjne[[#This Row],[Geog]]=2,0,IF(punkty_rekrutacyjne[[#This Row],[Geog]]=3,4,IF(punkty_rekrutacyjne[[#This Row],[Geog]]=4,6,IF(punkty_rekrutacyjne[[#This Row],[Geog]]=5,8,10))))</f>
        <v>4</v>
      </c>
      <c r="R79">
        <f>C79+IF(punkty_rekrutacyjne[[#This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39.799999999999997</v>
      </c>
      <c r="S79">
        <f>(punkty_rekrutacyjne[[#This Row],[JP]]+punkty_rekrutacyjne[[#This Row],[Mat]]+punkty_rekrutacyjne[[#This Row],[Biol]]+punkty_rekrutacyjne[[#This Row],[Geog]])/4</f>
        <v>3.5</v>
      </c>
      <c r="T79">
        <f>IF(punkty_rekrutacyjne[[#This Row],[Zachowanie]]&gt;4,IF(punkty_rekrutacyjne[[#This Row],[srednia z przedmiotow]]&gt;4,IF(punkty_rekrutacyjne[[#This Row],[Osiagniecia]]=0,1,0),0),0)</f>
        <v>0</v>
      </c>
      <c r="U79" s="2" t="str">
        <f>IF(punkty_rekrutacyjne[[#This Row],[dobry uczen]],punkty_rekrutacyjne[[#This Row],[Nazwisko]],"")</f>
        <v/>
      </c>
      <c r="V79" s="2" t="str">
        <f>IF(punkty_rekrutacyjne[[#This Row],[dobry uczen]],punkty_rekrutacyjne[[#This Row],[Imie]],"")</f>
        <v/>
      </c>
      <c r="W79" s="1">
        <f>IF(punkty_rekrutacyjne[[#This Row],[GHP]]=100,1,0)</f>
        <v>0</v>
      </c>
      <c r="X79" s="1">
        <f>IF(punkty_rekrutacyjne[[#This Row],[GHH]]=100,1,0)</f>
        <v>0</v>
      </c>
      <c r="Y79" s="1">
        <f>IF(punkty_rekrutacyjne[[#This Row],[GMM]]=100,1,0)</f>
        <v>0</v>
      </c>
      <c r="Z79" s="1">
        <f>IF(punkty_rekrutacyjne[[#This Row],[GMP]]=100,1,0)</f>
        <v>0</v>
      </c>
      <c r="AA79" s="1">
        <f>IF(punkty_rekrutacyjne[[#This Row],[GJP]]=100,1,0)</f>
        <v>0</v>
      </c>
      <c r="AB79" s="1">
        <f>IF(SUM(W79:AA79)&gt;2,1,0)</f>
        <v>0</v>
      </c>
      <c r="AC79" s="1">
        <f>C79+IF(punkty_rekrutacyjne[[#This Row],[Zachowanie]]=6,2,0)+SUM(punkty_rekrutacyjne[[#This Row],[p1]:[p4]])</f>
        <v>19</v>
      </c>
      <c r="AD79" s="1">
        <f>+(punkty_rekrutacyjne[[#This Row],[GHP]]+punkty_rekrutacyjne[[#This Row],[GHH]]+punkty_rekrutacyjne[[#This Row],[GMM]]+punkty_rekrutacyjne[[#This Row],[GMP]]+punkty_rekrutacyjne[[#This Row],[GJP]])/10</f>
        <v>20.8</v>
      </c>
      <c r="AE79" s="1">
        <f>IF(punkty_rekrutacyjne[[#This Row],[pkt 1]]&gt;punkty_rekrutacyjne[[#This Row],[pkt 2]],1,0)</f>
        <v>0</v>
      </c>
      <c r="AF79" s="1">
        <f>COUNTIF(punkty_rekrutacyjne[[#This Row],[GHP]:[GJP]],100)</f>
        <v>0</v>
      </c>
    </row>
    <row r="80" spans="1:32" x14ac:dyDescent="0.25">
      <c r="A80" s="1" t="s">
        <v>592</v>
      </c>
      <c r="B80" s="1" t="s">
        <v>593</v>
      </c>
      <c r="C80">
        <v>3</v>
      </c>
      <c r="D80">
        <v>3</v>
      </c>
      <c r="E80">
        <v>4</v>
      </c>
      <c r="F80">
        <v>2</v>
      </c>
      <c r="G80">
        <v>6</v>
      </c>
      <c r="H80">
        <v>4</v>
      </c>
      <c r="I80">
        <v>22</v>
      </c>
      <c r="J80">
        <v>48</v>
      </c>
      <c r="K80">
        <v>26</v>
      </c>
      <c r="L80">
        <v>43</v>
      </c>
      <c r="M80">
        <v>10</v>
      </c>
      <c r="N80">
        <f>IF(punkty_rekrutacyjne[[#This Row],[JP]]=2,0,IF(punkty_rekrutacyjne[[#This Row],[JP]]=3,4,IF(punkty_rekrutacyjne[[#This Row],[JP]]=4,6,IF(punkty_rekrutacyjne[[#This Row],[JP]]=5,8,10))))</f>
        <v>6</v>
      </c>
      <c r="O80">
        <f>IF(punkty_rekrutacyjne[[#This Row],[Mat]]=2,0,IF(punkty_rekrutacyjne[[#This Row],[Mat]]=3,4,IF(punkty_rekrutacyjne[[#This Row],[Mat]]=4,6,IF(punkty_rekrutacyjne[[#This Row],[Mat]]=5,8,10))))</f>
        <v>0</v>
      </c>
      <c r="P80">
        <f>IF(punkty_rekrutacyjne[[#This Row],[Biol]]=2,0,IF(punkty_rekrutacyjne[[#This Row],[Biol]]=3,4,IF(punkty_rekrutacyjne[[#This Row],[Biol]]=4,6,IF(punkty_rekrutacyjne[[#This Row],[Biol]]=5,8,10))))</f>
        <v>10</v>
      </c>
      <c r="Q80">
        <f>IF(punkty_rekrutacyjne[[#This Row],[Geog]]=2,0,IF(punkty_rekrutacyjne[[#This Row],[Geog]]=3,4,IF(punkty_rekrutacyjne[[#This Row],[Geog]]=4,6,IF(punkty_rekrutacyjne[[#This Row],[Geog]]=5,8,10))))</f>
        <v>6</v>
      </c>
      <c r="R80">
        <f>C80+IF(punkty_rekrutacyjne[[#This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39.9</v>
      </c>
      <c r="S80">
        <f>(punkty_rekrutacyjne[[#This Row],[JP]]+punkty_rekrutacyjne[[#This Row],[Mat]]+punkty_rekrutacyjne[[#This Row],[Biol]]+punkty_rekrutacyjne[[#This Row],[Geog]])/4</f>
        <v>4</v>
      </c>
      <c r="T80">
        <f>IF(punkty_rekrutacyjne[[#This Row],[Zachowanie]]&gt;4,IF(punkty_rekrutacyjne[[#This Row],[srednia z przedmiotow]]&gt;4,IF(punkty_rekrutacyjne[[#This Row],[Osiagniecia]]=0,1,0),0),0)</f>
        <v>0</v>
      </c>
      <c r="U80" s="2" t="str">
        <f>IF(punkty_rekrutacyjne[[#This Row],[dobry uczen]],punkty_rekrutacyjne[[#This Row],[Nazwisko]],"")</f>
        <v/>
      </c>
      <c r="V80" s="2" t="str">
        <f>IF(punkty_rekrutacyjne[[#This Row],[dobry uczen]],punkty_rekrutacyjne[[#This Row],[Imie]],"")</f>
        <v/>
      </c>
      <c r="W80" s="1">
        <f>IF(punkty_rekrutacyjne[[#This Row],[GHP]]=100,1,0)</f>
        <v>0</v>
      </c>
      <c r="X80" s="1">
        <f>IF(punkty_rekrutacyjne[[#This Row],[GHH]]=100,1,0)</f>
        <v>0</v>
      </c>
      <c r="Y80" s="1">
        <f>IF(punkty_rekrutacyjne[[#This Row],[GMM]]=100,1,0)</f>
        <v>0</v>
      </c>
      <c r="Z80" s="1">
        <f>IF(punkty_rekrutacyjne[[#This Row],[GMP]]=100,1,0)</f>
        <v>0</v>
      </c>
      <c r="AA80" s="1">
        <f>IF(punkty_rekrutacyjne[[#This Row],[GJP]]=100,1,0)</f>
        <v>0</v>
      </c>
      <c r="AB80" s="1">
        <f>IF(SUM(W80:AA80)&gt;2,1,0)</f>
        <v>0</v>
      </c>
      <c r="AC80" s="1">
        <f>C80+IF(punkty_rekrutacyjne[[#This Row],[Zachowanie]]=6,2,0)+SUM(punkty_rekrutacyjne[[#This Row],[p1]:[p4]])</f>
        <v>25</v>
      </c>
      <c r="AD80" s="1">
        <f>+(punkty_rekrutacyjne[[#This Row],[GHP]]+punkty_rekrutacyjne[[#This Row],[GHH]]+punkty_rekrutacyjne[[#This Row],[GMM]]+punkty_rekrutacyjne[[#This Row],[GMP]]+punkty_rekrutacyjne[[#This Row],[GJP]])/10</f>
        <v>14.9</v>
      </c>
      <c r="AE80" s="1">
        <f>IF(punkty_rekrutacyjne[[#This Row],[pkt 1]]&gt;punkty_rekrutacyjne[[#This Row],[pkt 2]],1,0)</f>
        <v>1</v>
      </c>
      <c r="AF80" s="1">
        <f>COUNTIF(punkty_rekrutacyjne[[#This Row],[GHP]:[GJP]],100)</f>
        <v>0</v>
      </c>
    </row>
    <row r="81" spans="1:32" x14ac:dyDescent="0.25">
      <c r="A81" s="1" t="s">
        <v>637</v>
      </c>
      <c r="B81" s="1" t="s">
        <v>86</v>
      </c>
      <c r="C81">
        <v>6</v>
      </c>
      <c r="D81">
        <v>4</v>
      </c>
      <c r="E81">
        <v>3</v>
      </c>
      <c r="F81">
        <v>2</v>
      </c>
      <c r="G81">
        <v>3</v>
      </c>
      <c r="H81">
        <v>3</v>
      </c>
      <c r="I81">
        <v>43</v>
      </c>
      <c r="J81">
        <v>36</v>
      </c>
      <c r="K81">
        <v>9</v>
      </c>
      <c r="L81">
        <v>88</v>
      </c>
      <c r="M81">
        <v>44</v>
      </c>
      <c r="N81">
        <f>IF(punkty_rekrutacyjne[[#This Row],[JP]]=2,0,IF(punkty_rekrutacyjne[[#This Row],[JP]]=3,4,IF(punkty_rekrutacyjne[[#This Row],[JP]]=4,6,IF(punkty_rekrutacyjne[[#This Row],[JP]]=5,8,10))))</f>
        <v>4</v>
      </c>
      <c r="O81">
        <f>IF(punkty_rekrutacyjne[[#This Row],[Mat]]=2,0,IF(punkty_rekrutacyjne[[#This Row],[Mat]]=3,4,IF(punkty_rekrutacyjne[[#This Row],[Mat]]=4,6,IF(punkty_rekrutacyjne[[#This Row],[Mat]]=5,8,10))))</f>
        <v>0</v>
      </c>
      <c r="P81">
        <f>IF(punkty_rekrutacyjne[[#This Row],[Biol]]=2,0,IF(punkty_rekrutacyjne[[#This Row],[Biol]]=3,4,IF(punkty_rekrutacyjne[[#This Row],[Biol]]=4,6,IF(punkty_rekrutacyjne[[#This Row],[Biol]]=5,8,10))))</f>
        <v>4</v>
      </c>
      <c r="Q81">
        <f>IF(punkty_rekrutacyjne[[#This Row],[Geog]]=2,0,IF(punkty_rekrutacyjne[[#This Row],[Geog]]=3,4,IF(punkty_rekrutacyjne[[#This Row],[Geog]]=4,6,IF(punkty_rekrutacyjne[[#This Row],[Geog]]=5,8,10))))</f>
        <v>4</v>
      </c>
      <c r="R81">
        <f>C81+IF(punkty_rekrutacyjne[[#This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40</v>
      </c>
      <c r="S81">
        <f>(punkty_rekrutacyjne[[#This Row],[JP]]+punkty_rekrutacyjne[[#This Row],[Mat]]+punkty_rekrutacyjne[[#This Row],[Biol]]+punkty_rekrutacyjne[[#This Row],[Geog]])/4</f>
        <v>2.75</v>
      </c>
      <c r="T81">
        <f>IF(punkty_rekrutacyjne[[#This Row],[Zachowanie]]&gt;4,IF(punkty_rekrutacyjne[[#This Row],[srednia z przedmiotow]]&gt;4,IF(punkty_rekrutacyjne[[#This Row],[Osiagniecia]]=0,1,0),0),0)</f>
        <v>0</v>
      </c>
      <c r="U81" s="2" t="str">
        <f>IF(punkty_rekrutacyjne[[#This Row],[dobry uczen]],punkty_rekrutacyjne[[#This Row],[Nazwisko]],"")</f>
        <v/>
      </c>
      <c r="V81" s="2" t="str">
        <f>IF(punkty_rekrutacyjne[[#This Row],[dobry uczen]],punkty_rekrutacyjne[[#This Row],[Imie]],"")</f>
        <v/>
      </c>
      <c r="W81" s="1">
        <f>IF(punkty_rekrutacyjne[[#This Row],[GHP]]=100,1,0)</f>
        <v>0</v>
      </c>
      <c r="X81" s="1">
        <f>IF(punkty_rekrutacyjne[[#This Row],[GHH]]=100,1,0)</f>
        <v>0</v>
      </c>
      <c r="Y81" s="1">
        <f>IF(punkty_rekrutacyjne[[#This Row],[GMM]]=100,1,0)</f>
        <v>0</v>
      </c>
      <c r="Z81" s="1">
        <f>IF(punkty_rekrutacyjne[[#This Row],[GMP]]=100,1,0)</f>
        <v>0</v>
      </c>
      <c r="AA81" s="1">
        <f>IF(punkty_rekrutacyjne[[#This Row],[GJP]]=100,1,0)</f>
        <v>0</v>
      </c>
      <c r="AB81" s="1">
        <f>IF(SUM(W81:AA81)&gt;2,1,0)</f>
        <v>0</v>
      </c>
      <c r="AC81" s="1">
        <f>C81+IF(punkty_rekrutacyjne[[#This Row],[Zachowanie]]=6,2,0)+SUM(punkty_rekrutacyjne[[#This Row],[p1]:[p4]])</f>
        <v>18</v>
      </c>
      <c r="AD81" s="1">
        <f>+(punkty_rekrutacyjne[[#This Row],[GHP]]+punkty_rekrutacyjne[[#This Row],[GHH]]+punkty_rekrutacyjne[[#This Row],[GMM]]+punkty_rekrutacyjne[[#This Row],[GMP]]+punkty_rekrutacyjne[[#This Row],[GJP]])/10</f>
        <v>22</v>
      </c>
      <c r="AE81" s="1">
        <f>IF(punkty_rekrutacyjne[[#This Row],[pkt 1]]&gt;punkty_rekrutacyjne[[#This Row],[pkt 2]],1,0)</f>
        <v>0</v>
      </c>
      <c r="AF81" s="1">
        <f>COUNTIF(punkty_rekrutacyjne[[#This Row],[GHP]:[GJP]],100)</f>
        <v>0</v>
      </c>
    </row>
    <row r="82" spans="1:32" x14ac:dyDescent="0.25">
      <c r="A82" s="1" t="s">
        <v>611</v>
      </c>
      <c r="B82" s="1" t="s">
        <v>395</v>
      </c>
      <c r="C82">
        <v>0</v>
      </c>
      <c r="D82">
        <v>3</v>
      </c>
      <c r="E82">
        <v>3</v>
      </c>
      <c r="F82">
        <v>4</v>
      </c>
      <c r="G82">
        <v>2</v>
      </c>
      <c r="H82">
        <v>4</v>
      </c>
      <c r="I82">
        <v>92</v>
      </c>
      <c r="J82">
        <v>47</v>
      </c>
      <c r="K82">
        <v>27</v>
      </c>
      <c r="L82">
        <v>40</v>
      </c>
      <c r="M82">
        <v>35</v>
      </c>
      <c r="N82">
        <f>IF(punkty_rekrutacyjne[[#This Row],[JP]]=2,0,IF(punkty_rekrutacyjne[[#This Row],[JP]]=3,4,IF(punkty_rekrutacyjne[[#This Row],[JP]]=4,6,IF(punkty_rekrutacyjne[[#This Row],[JP]]=5,8,10))))</f>
        <v>4</v>
      </c>
      <c r="O82">
        <f>IF(punkty_rekrutacyjne[[#This Row],[Mat]]=2,0,IF(punkty_rekrutacyjne[[#This Row],[Mat]]=3,4,IF(punkty_rekrutacyjne[[#This Row],[Mat]]=4,6,IF(punkty_rekrutacyjne[[#This Row],[Mat]]=5,8,10))))</f>
        <v>6</v>
      </c>
      <c r="P82">
        <f>IF(punkty_rekrutacyjne[[#This Row],[Biol]]=2,0,IF(punkty_rekrutacyjne[[#This Row],[Biol]]=3,4,IF(punkty_rekrutacyjne[[#This Row],[Biol]]=4,6,IF(punkty_rekrutacyjne[[#This Row],[Biol]]=5,8,10))))</f>
        <v>0</v>
      </c>
      <c r="Q82">
        <f>IF(punkty_rekrutacyjne[[#This Row],[Geog]]=2,0,IF(punkty_rekrutacyjne[[#This Row],[Geog]]=3,4,IF(punkty_rekrutacyjne[[#This Row],[Geog]]=4,6,IF(punkty_rekrutacyjne[[#This Row],[Geog]]=5,8,10))))</f>
        <v>6</v>
      </c>
      <c r="R82">
        <f>C82+IF(punkty_rekrutacyjne[[#This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40.1</v>
      </c>
      <c r="S82">
        <f>(punkty_rekrutacyjne[[#This Row],[JP]]+punkty_rekrutacyjne[[#This Row],[Mat]]+punkty_rekrutacyjne[[#This Row],[Biol]]+punkty_rekrutacyjne[[#This Row],[Geog]])/4</f>
        <v>3.25</v>
      </c>
      <c r="T82">
        <f>IF(punkty_rekrutacyjne[[#This Row],[Zachowanie]]&gt;4,IF(punkty_rekrutacyjne[[#This Row],[srednia z przedmiotow]]&gt;4,IF(punkty_rekrutacyjne[[#This Row],[Osiagniecia]]=0,1,0),0),0)</f>
        <v>0</v>
      </c>
      <c r="U82" s="2" t="str">
        <f>IF(punkty_rekrutacyjne[[#This Row],[dobry uczen]],punkty_rekrutacyjne[[#This Row],[Nazwisko]],"")</f>
        <v/>
      </c>
      <c r="V82" s="2" t="str">
        <f>IF(punkty_rekrutacyjne[[#This Row],[dobry uczen]],punkty_rekrutacyjne[[#This Row],[Imie]],"")</f>
        <v/>
      </c>
      <c r="W82" s="1">
        <f>IF(punkty_rekrutacyjne[[#This Row],[GHP]]=100,1,0)</f>
        <v>0</v>
      </c>
      <c r="X82" s="1">
        <f>IF(punkty_rekrutacyjne[[#This Row],[GHH]]=100,1,0)</f>
        <v>0</v>
      </c>
      <c r="Y82" s="1">
        <f>IF(punkty_rekrutacyjne[[#This Row],[GMM]]=100,1,0)</f>
        <v>0</v>
      </c>
      <c r="Z82" s="1">
        <f>IF(punkty_rekrutacyjne[[#This Row],[GMP]]=100,1,0)</f>
        <v>0</v>
      </c>
      <c r="AA82" s="1">
        <f>IF(punkty_rekrutacyjne[[#This Row],[GJP]]=100,1,0)</f>
        <v>0</v>
      </c>
      <c r="AB82" s="1">
        <f>IF(SUM(W82:AA82)&gt;2,1,0)</f>
        <v>0</v>
      </c>
      <c r="AC82" s="1">
        <f>C82+IF(punkty_rekrutacyjne[[#This Row],[Zachowanie]]=6,2,0)+SUM(punkty_rekrutacyjne[[#This Row],[p1]:[p4]])</f>
        <v>16</v>
      </c>
      <c r="AD82" s="1">
        <f>+(punkty_rekrutacyjne[[#This Row],[GHP]]+punkty_rekrutacyjne[[#This Row],[GHH]]+punkty_rekrutacyjne[[#This Row],[GMM]]+punkty_rekrutacyjne[[#This Row],[GMP]]+punkty_rekrutacyjne[[#This Row],[GJP]])/10</f>
        <v>24.1</v>
      </c>
      <c r="AE82" s="1">
        <f>IF(punkty_rekrutacyjne[[#This Row],[pkt 1]]&gt;punkty_rekrutacyjne[[#This Row],[pkt 2]],1,0)</f>
        <v>0</v>
      </c>
      <c r="AF82" s="1">
        <f>COUNTIF(punkty_rekrutacyjne[[#This Row],[GHP]:[GJP]],100)</f>
        <v>0</v>
      </c>
    </row>
    <row r="83" spans="1:32" x14ac:dyDescent="0.25">
      <c r="A83" s="1" t="s">
        <v>231</v>
      </c>
      <c r="B83" s="1" t="s">
        <v>232</v>
      </c>
      <c r="C83">
        <v>8</v>
      </c>
      <c r="D83">
        <v>4</v>
      </c>
      <c r="E83">
        <v>3</v>
      </c>
      <c r="F83">
        <v>2</v>
      </c>
      <c r="G83">
        <v>3</v>
      </c>
      <c r="H83">
        <v>4</v>
      </c>
      <c r="I83">
        <v>37</v>
      </c>
      <c r="J83">
        <v>69</v>
      </c>
      <c r="K83">
        <v>12</v>
      </c>
      <c r="L83">
        <v>17</v>
      </c>
      <c r="M83">
        <v>48</v>
      </c>
      <c r="N83">
        <f>IF(punkty_rekrutacyjne[[#This Row],[JP]]=2,0,IF(punkty_rekrutacyjne[[#This Row],[JP]]=3,4,IF(punkty_rekrutacyjne[[#This Row],[JP]]=4,6,IF(punkty_rekrutacyjne[[#This Row],[JP]]=5,8,10))))</f>
        <v>4</v>
      </c>
      <c r="O83">
        <f>IF(punkty_rekrutacyjne[[#This Row],[Mat]]=2,0,IF(punkty_rekrutacyjne[[#This Row],[Mat]]=3,4,IF(punkty_rekrutacyjne[[#This Row],[Mat]]=4,6,IF(punkty_rekrutacyjne[[#This Row],[Mat]]=5,8,10))))</f>
        <v>0</v>
      </c>
      <c r="P83">
        <f>IF(punkty_rekrutacyjne[[#This Row],[Biol]]=2,0,IF(punkty_rekrutacyjne[[#This Row],[Biol]]=3,4,IF(punkty_rekrutacyjne[[#This Row],[Biol]]=4,6,IF(punkty_rekrutacyjne[[#This Row],[Biol]]=5,8,10))))</f>
        <v>4</v>
      </c>
      <c r="Q83">
        <f>IF(punkty_rekrutacyjne[[#This Row],[Geog]]=2,0,IF(punkty_rekrutacyjne[[#This Row],[Geog]]=3,4,IF(punkty_rekrutacyjne[[#This Row],[Geog]]=4,6,IF(punkty_rekrutacyjne[[#This Row],[Geog]]=5,8,10))))</f>
        <v>6</v>
      </c>
      <c r="R83">
        <f>C83+IF(punkty_rekrutacyjne[[#This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40.299999999999997</v>
      </c>
      <c r="S83">
        <f>(punkty_rekrutacyjne[[#This Row],[JP]]+punkty_rekrutacyjne[[#This Row],[Mat]]+punkty_rekrutacyjne[[#This Row],[Biol]]+punkty_rekrutacyjne[[#This Row],[Geog]])/4</f>
        <v>3</v>
      </c>
      <c r="T83">
        <f>IF(punkty_rekrutacyjne[[#This Row],[Zachowanie]]&gt;4,IF(punkty_rekrutacyjne[[#This Row],[srednia z przedmiotow]]&gt;4,IF(punkty_rekrutacyjne[[#This Row],[Osiagniecia]]=0,1,0),0),0)</f>
        <v>0</v>
      </c>
      <c r="U83" s="2" t="str">
        <f>IF(punkty_rekrutacyjne[[#This Row],[dobry uczen]],punkty_rekrutacyjne[[#This Row],[Nazwisko]],"")</f>
        <v/>
      </c>
      <c r="V83" s="2" t="str">
        <f>IF(punkty_rekrutacyjne[[#This Row],[dobry uczen]],punkty_rekrutacyjne[[#This Row],[Imie]],"")</f>
        <v/>
      </c>
      <c r="W83" s="1">
        <f>IF(punkty_rekrutacyjne[[#This Row],[GHP]]=100,1,0)</f>
        <v>0</v>
      </c>
      <c r="X83" s="1">
        <f>IF(punkty_rekrutacyjne[[#This Row],[GHH]]=100,1,0)</f>
        <v>0</v>
      </c>
      <c r="Y83" s="1">
        <f>IF(punkty_rekrutacyjne[[#This Row],[GMM]]=100,1,0)</f>
        <v>0</v>
      </c>
      <c r="Z83" s="1">
        <f>IF(punkty_rekrutacyjne[[#This Row],[GMP]]=100,1,0)</f>
        <v>0</v>
      </c>
      <c r="AA83" s="1">
        <f>IF(punkty_rekrutacyjne[[#This Row],[GJP]]=100,1,0)</f>
        <v>0</v>
      </c>
      <c r="AB83" s="1">
        <f>IF(SUM(W83:AA83)&gt;2,1,0)</f>
        <v>0</v>
      </c>
      <c r="AC83" s="1">
        <f>C83+IF(punkty_rekrutacyjne[[#This Row],[Zachowanie]]=6,2,0)+SUM(punkty_rekrutacyjne[[#This Row],[p1]:[p4]])</f>
        <v>22</v>
      </c>
      <c r="AD83" s="1">
        <f>+(punkty_rekrutacyjne[[#This Row],[GHP]]+punkty_rekrutacyjne[[#This Row],[GHH]]+punkty_rekrutacyjne[[#This Row],[GMM]]+punkty_rekrutacyjne[[#This Row],[GMP]]+punkty_rekrutacyjne[[#This Row],[GJP]])/10</f>
        <v>18.3</v>
      </c>
      <c r="AE83" s="1">
        <f>IF(punkty_rekrutacyjne[[#This Row],[pkt 1]]&gt;punkty_rekrutacyjne[[#This Row],[pkt 2]],1,0)</f>
        <v>1</v>
      </c>
      <c r="AF83" s="1">
        <f>COUNTIF(punkty_rekrutacyjne[[#This Row],[GHP]:[GJP]],100)</f>
        <v>0</v>
      </c>
    </row>
    <row r="84" spans="1:32" x14ac:dyDescent="0.25">
      <c r="A84" s="1" t="s">
        <v>601</v>
      </c>
      <c r="B84" s="1" t="s">
        <v>121</v>
      </c>
      <c r="C84">
        <v>0</v>
      </c>
      <c r="D84">
        <v>4</v>
      </c>
      <c r="E84">
        <v>2</v>
      </c>
      <c r="F84">
        <v>2</v>
      </c>
      <c r="G84">
        <v>2</v>
      </c>
      <c r="H84">
        <v>6</v>
      </c>
      <c r="I84">
        <v>88</v>
      </c>
      <c r="J84">
        <v>43</v>
      </c>
      <c r="K84">
        <v>91</v>
      </c>
      <c r="L84">
        <v>4</v>
      </c>
      <c r="M84">
        <v>78</v>
      </c>
      <c r="N84">
        <f>IF(punkty_rekrutacyjne[[#This Row],[JP]]=2,0,IF(punkty_rekrutacyjne[[#This Row],[JP]]=3,4,IF(punkty_rekrutacyjne[[#This Row],[JP]]=4,6,IF(punkty_rekrutacyjne[[#This Row],[JP]]=5,8,10))))</f>
        <v>0</v>
      </c>
      <c r="O84">
        <f>IF(punkty_rekrutacyjne[[#This Row],[Mat]]=2,0,IF(punkty_rekrutacyjne[[#This Row],[Mat]]=3,4,IF(punkty_rekrutacyjne[[#This Row],[Mat]]=4,6,IF(punkty_rekrutacyjne[[#This Row],[Mat]]=5,8,10))))</f>
        <v>0</v>
      </c>
      <c r="P84">
        <f>IF(punkty_rekrutacyjne[[#This Row],[Biol]]=2,0,IF(punkty_rekrutacyjne[[#This Row],[Biol]]=3,4,IF(punkty_rekrutacyjne[[#This Row],[Biol]]=4,6,IF(punkty_rekrutacyjne[[#This Row],[Biol]]=5,8,10))))</f>
        <v>0</v>
      </c>
      <c r="Q84">
        <f>IF(punkty_rekrutacyjne[[#This Row],[Geog]]=2,0,IF(punkty_rekrutacyjne[[#This Row],[Geog]]=3,4,IF(punkty_rekrutacyjne[[#This Row],[Geog]]=4,6,IF(punkty_rekrutacyjne[[#This Row],[Geog]]=5,8,10))))</f>
        <v>10</v>
      </c>
      <c r="R84">
        <f>C84+IF(punkty_rekrutacyjne[[#This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40.4</v>
      </c>
      <c r="S84">
        <f>(punkty_rekrutacyjne[[#This Row],[JP]]+punkty_rekrutacyjne[[#This Row],[Mat]]+punkty_rekrutacyjne[[#This Row],[Biol]]+punkty_rekrutacyjne[[#This Row],[Geog]])/4</f>
        <v>3</v>
      </c>
      <c r="T84">
        <f>IF(punkty_rekrutacyjne[[#This Row],[Zachowanie]]&gt;4,IF(punkty_rekrutacyjne[[#This Row],[srednia z przedmiotow]]&gt;4,IF(punkty_rekrutacyjne[[#This Row],[Osiagniecia]]=0,1,0),0),0)</f>
        <v>0</v>
      </c>
      <c r="U84" s="2" t="str">
        <f>IF(punkty_rekrutacyjne[[#This Row],[dobry uczen]],punkty_rekrutacyjne[[#This Row],[Nazwisko]],"")</f>
        <v/>
      </c>
      <c r="V84" s="2" t="str">
        <f>IF(punkty_rekrutacyjne[[#This Row],[dobry uczen]],punkty_rekrutacyjne[[#This Row],[Imie]],"")</f>
        <v/>
      </c>
      <c r="W84" s="1">
        <f>IF(punkty_rekrutacyjne[[#This Row],[GHP]]=100,1,0)</f>
        <v>0</v>
      </c>
      <c r="X84" s="1">
        <f>IF(punkty_rekrutacyjne[[#This Row],[GHH]]=100,1,0)</f>
        <v>0</v>
      </c>
      <c r="Y84" s="1">
        <f>IF(punkty_rekrutacyjne[[#This Row],[GMM]]=100,1,0)</f>
        <v>0</v>
      </c>
      <c r="Z84" s="1">
        <f>IF(punkty_rekrutacyjne[[#This Row],[GMP]]=100,1,0)</f>
        <v>0</v>
      </c>
      <c r="AA84" s="1">
        <f>IF(punkty_rekrutacyjne[[#This Row],[GJP]]=100,1,0)</f>
        <v>0</v>
      </c>
      <c r="AB84" s="1">
        <f>IF(SUM(W84:AA84)&gt;2,1,0)</f>
        <v>0</v>
      </c>
      <c r="AC84" s="1">
        <f>C84+IF(punkty_rekrutacyjne[[#This Row],[Zachowanie]]=6,2,0)+SUM(punkty_rekrutacyjne[[#This Row],[p1]:[p4]])</f>
        <v>10</v>
      </c>
      <c r="AD84" s="1">
        <f>+(punkty_rekrutacyjne[[#This Row],[GHP]]+punkty_rekrutacyjne[[#This Row],[GHH]]+punkty_rekrutacyjne[[#This Row],[GMM]]+punkty_rekrutacyjne[[#This Row],[GMP]]+punkty_rekrutacyjne[[#This Row],[GJP]])/10</f>
        <v>30.4</v>
      </c>
      <c r="AE84" s="1">
        <f>IF(punkty_rekrutacyjne[[#This Row],[pkt 1]]&gt;punkty_rekrutacyjne[[#This Row],[pkt 2]],1,0)</f>
        <v>0</v>
      </c>
      <c r="AF84" s="1">
        <f>COUNTIF(punkty_rekrutacyjne[[#This Row],[GHP]:[GJP]],100)</f>
        <v>0</v>
      </c>
    </row>
    <row r="85" spans="1:32" x14ac:dyDescent="0.25">
      <c r="A85" s="1" t="s">
        <v>603</v>
      </c>
      <c r="B85" s="1" t="s">
        <v>604</v>
      </c>
      <c r="C85">
        <v>7</v>
      </c>
      <c r="D85">
        <v>4</v>
      </c>
      <c r="E85">
        <v>3</v>
      </c>
      <c r="F85">
        <v>6</v>
      </c>
      <c r="G85">
        <v>3</v>
      </c>
      <c r="H85">
        <v>2</v>
      </c>
      <c r="I85">
        <v>28</v>
      </c>
      <c r="J85">
        <v>75</v>
      </c>
      <c r="K85">
        <v>15</v>
      </c>
      <c r="L85">
        <v>6</v>
      </c>
      <c r="M85">
        <v>33</v>
      </c>
      <c r="N85">
        <f>IF(punkty_rekrutacyjne[[#This Row],[JP]]=2,0,IF(punkty_rekrutacyjne[[#This Row],[JP]]=3,4,IF(punkty_rekrutacyjne[[#This Row],[JP]]=4,6,IF(punkty_rekrutacyjne[[#This Row],[JP]]=5,8,10))))</f>
        <v>4</v>
      </c>
      <c r="O85">
        <f>IF(punkty_rekrutacyjne[[#This Row],[Mat]]=2,0,IF(punkty_rekrutacyjne[[#This Row],[Mat]]=3,4,IF(punkty_rekrutacyjne[[#This Row],[Mat]]=4,6,IF(punkty_rekrutacyjne[[#This Row],[Mat]]=5,8,10))))</f>
        <v>10</v>
      </c>
      <c r="P85">
        <f>IF(punkty_rekrutacyjne[[#This Row],[Biol]]=2,0,IF(punkty_rekrutacyjne[[#This Row],[Biol]]=3,4,IF(punkty_rekrutacyjne[[#This Row],[Biol]]=4,6,IF(punkty_rekrutacyjne[[#This Row],[Biol]]=5,8,10))))</f>
        <v>4</v>
      </c>
      <c r="Q85">
        <f>IF(punkty_rekrutacyjne[[#This Row],[Geog]]=2,0,IF(punkty_rekrutacyjne[[#This Row],[Geog]]=3,4,IF(punkty_rekrutacyjne[[#This Row],[Geog]]=4,6,IF(punkty_rekrutacyjne[[#This Row],[Geog]]=5,8,10))))</f>
        <v>0</v>
      </c>
      <c r="R85">
        <f>C85+IF(punkty_rekrutacyjne[[#This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40.700000000000003</v>
      </c>
      <c r="S85">
        <f>(punkty_rekrutacyjne[[#This Row],[JP]]+punkty_rekrutacyjne[[#This Row],[Mat]]+punkty_rekrutacyjne[[#This Row],[Biol]]+punkty_rekrutacyjne[[#This Row],[Geog]])/4</f>
        <v>3.5</v>
      </c>
      <c r="T85">
        <f>IF(punkty_rekrutacyjne[[#This Row],[Zachowanie]]&gt;4,IF(punkty_rekrutacyjne[[#This Row],[srednia z przedmiotow]]&gt;4,IF(punkty_rekrutacyjne[[#This Row],[Osiagniecia]]=0,1,0),0),0)</f>
        <v>0</v>
      </c>
      <c r="U85" s="2" t="str">
        <f>IF(punkty_rekrutacyjne[[#This Row],[dobry uczen]],punkty_rekrutacyjne[[#This Row],[Nazwisko]],"")</f>
        <v/>
      </c>
      <c r="V85" s="2" t="str">
        <f>IF(punkty_rekrutacyjne[[#This Row],[dobry uczen]],punkty_rekrutacyjne[[#This Row],[Imie]],"")</f>
        <v/>
      </c>
      <c r="W85" s="1">
        <f>IF(punkty_rekrutacyjne[[#This Row],[GHP]]=100,1,0)</f>
        <v>0</v>
      </c>
      <c r="X85" s="1">
        <f>IF(punkty_rekrutacyjne[[#This Row],[GHH]]=100,1,0)</f>
        <v>0</v>
      </c>
      <c r="Y85" s="1">
        <f>IF(punkty_rekrutacyjne[[#This Row],[GMM]]=100,1,0)</f>
        <v>0</v>
      </c>
      <c r="Z85" s="1">
        <f>IF(punkty_rekrutacyjne[[#This Row],[GMP]]=100,1,0)</f>
        <v>0</v>
      </c>
      <c r="AA85" s="1">
        <f>IF(punkty_rekrutacyjne[[#This Row],[GJP]]=100,1,0)</f>
        <v>0</v>
      </c>
      <c r="AB85" s="1">
        <f>IF(SUM(W85:AA85)&gt;2,1,0)</f>
        <v>0</v>
      </c>
      <c r="AC85" s="1">
        <f>C85+IF(punkty_rekrutacyjne[[#This Row],[Zachowanie]]=6,2,0)+SUM(punkty_rekrutacyjne[[#This Row],[p1]:[p4]])</f>
        <v>25</v>
      </c>
      <c r="AD85" s="1">
        <f>+(punkty_rekrutacyjne[[#This Row],[GHP]]+punkty_rekrutacyjne[[#This Row],[GHH]]+punkty_rekrutacyjne[[#This Row],[GMM]]+punkty_rekrutacyjne[[#This Row],[GMP]]+punkty_rekrutacyjne[[#This Row],[GJP]])/10</f>
        <v>15.7</v>
      </c>
      <c r="AE85" s="1">
        <f>IF(punkty_rekrutacyjne[[#This Row],[pkt 1]]&gt;punkty_rekrutacyjne[[#This Row],[pkt 2]],1,0)</f>
        <v>1</v>
      </c>
      <c r="AF85" s="1">
        <f>COUNTIF(punkty_rekrutacyjne[[#This Row],[GHP]:[GJP]],100)</f>
        <v>0</v>
      </c>
    </row>
    <row r="86" spans="1:32" x14ac:dyDescent="0.25">
      <c r="A86" s="1" t="s">
        <v>146</v>
      </c>
      <c r="B86" s="1" t="s">
        <v>147</v>
      </c>
      <c r="C86">
        <v>3</v>
      </c>
      <c r="D86">
        <v>5</v>
      </c>
      <c r="E86">
        <v>2</v>
      </c>
      <c r="F86">
        <v>6</v>
      </c>
      <c r="G86">
        <v>3</v>
      </c>
      <c r="H86">
        <v>3</v>
      </c>
      <c r="I86">
        <v>95</v>
      </c>
      <c r="J86">
        <v>15</v>
      </c>
      <c r="K86">
        <v>44</v>
      </c>
      <c r="L86">
        <v>29</v>
      </c>
      <c r="M86">
        <v>14</v>
      </c>
      <c r="N86">
        <f>IF(punkty_rekrutacyjne[[#This Row],[JP]]=2,0,IF(punkty_rekrutacyjne[[#This Row],[JP]]=3,4,IF(punkty_rekrutacyjne[[#This Row],[JP]]=4,6,IF(punkty_rekrutacyjne[[#This Row],[JP]]=5,8,10))))</f>
        <v>0</v>
      </c>
      <c r="O86">
        <f>IF(punkty_rekrutacyjne[[#This Row],[Mat]]=2,0,IF(punkty_rekrutacyjne[[#This Row],[Mat]]=3,4,IF(punkty_rekrutacyjne[[#This Row],[Mat]]=4,6,IF(punkty_rekrutacyjne[[#This Row],[Mat]]=5,8,10))))</f>
        <v>10</v>
      </c>
      <c r="P86">
        <f>IF(punkty_rekrutacyjne[[#This Row],[Biol]]=2,0,IF(punkty_rekrutacyjne[[#This Row],[Biol]]=3,4,IF(punkty_rekrutacyjne[[#This Row],[Biol]]=4,6,IF(punkty_rekrutacyjne[[#This Row],[Biol]]=5,8,10))))</f>
        <v>4</v>
      </c>
      <c r="Q86">
        <f>IF(punkty_rekrutacyjne[[#This Row],[Geog]]=2,0,IF(punkty_rekrutacyjne[[#This Row],[Geog]]=3,4,IF(punkty_rekrutacyjne[[#This Row],[Geog]]=4,6,IF(punkty_rekrutacyjne[[#This Row],[Geog]]=5,8,10))))</f>
        <v>4</v>
      </c>
      <c r="R86">
        <f>C86+IF(punkty_rekrutacyjne[[#This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40.700000000000003</v>
      </c>
      <c r="S86">
        <f>(punkty_rekrutacyjne[[#This Row],[JP]]+punkty_rekrutacyjne[[#This Row],[Mat]]+punkty_rekrutacyjne[[#This Row],[Biol]]+punkty_rekrutacyjne[[#This Row],[Geog]])/4</f>
        <v>3.5</v>
      </c>
      <c r="T86">
        <f>IF(punkty_rekrutacyjne[[#This Row],[Zachowanie]]&gt;4,IF(punkty_rekrutacyjne[[#This Row],[srednia z przedmiotow]]&gt;4,IF(punkty_rekrutacyjne[[#This Row],[Osiagniecia]]=0,1,0),0),0)</f>
        <v>0</v>
      </c>
      <c r="U86" s="2" t="str">
        <f>IF(punkty_rekrutacyjne[[#This Row],[dobry uczen]],punkty_rekrutacyjne[[#This Row],[Nazwisko]],"")</f>
        <v/>
      </c>
      <c r="V86" s="2" t="str">
        <f>IF(punkty_rekrutacyjne[[#This Row],[dobry uczen]],punkty_rekrutacyjne[[#This Row],[Imie]],"")</f>
        <v/>
      </c>
      <c r="W86" s="1">
        <f>IF(punkty_rekrutacyjne[[#This Row],[GHP]]=100,1,0)</f>
        <v>0</v>
      </c>
      <c r="X86" s="1">
        <f>IF(punkty_rekrutacyjne[[#This Row],[GHH]]=100,1,0)</f>
        <v>0</v>
      </c>
      <c r="Y86" s="1">
        <f>IF(punkty_rekrutacyjne[[#This Row],[GMM]]=100,1,0)</f>
        <v>0</v>
      </c>
      <c r="Z86" s="1">
        <f>IF(punkty_rekrutacyjne[[#This Row],[GMP]]=100,1,0)</f>
        <v>0</v>
      </c>
      <c r="AA86" s="1">
        <f>IF(punkty_rekrutacyjne[[#This Row],[GJP]]=100,1,0)</f>
        <v>0</v>
      </c>
      <c r="AB86" s="1">
        <f>IF(SUM(W86:AA86)&gt;2,1,0)</f>
        <v>0</v>
      </c>
      <c r="AC86" s="1">
        <f>C86+IF(punkty_rekrutacyjne[[#This Row],[Zachowanie]]=6,2,0)+SUM(punkty_rekrutacyjne[[#This Row],[p1]:[p4]])</f>
        <v>21</v>
      </c>
      <c r="AD86" s="1">
        <f>+(punkty_rekrutacyjne[[#This Row],[GHP]]+punkty_rekrutacyjne[[#This Row],[GHH]]+punkty_rekrutacyjne[[#This Row],[GMM]]+punkty_rekrutacyjne[[#This Row],[GMP]]+punkty_rekrutacyjne[[#This Row],[GJP]])/10</f>
        <v>19.7</v>
      </c>
      <c r="AE86" s="1">
        <f>IF(punkty_rekrutacyjne[[#This Row],[pkt 1]]&gt;punkty_rekrutacyjne[[#This Row],[pkt 2]],1,0)</f>
        <v>1</v>
      </c>
      <c r="AF86" s="1">
        <f>COUNTIF(punkty_rekrutacyjne[[#This Row],[GHP]:[GJP]],100)</f>
        <v>0</v>
      </c>
    </row>
    <row r="87" spans="1:32" x14ac:dyDescent="0.25">
      <c r="A87" s="1" t="s">
        <v>229</v>
      </c>
      <c r="B87" s="1" t="s">
        <v>174</v>
      </c>
      <c r="C87">
        <v>1</v>
      </c>
      <c r="D87">
        <v>5</v>
      </c>
      <c r="E87">
        <v>2</v>
      </c>
      <c r="F87">
        <v>2</v>
      </c>
      <c r="G87">
        <v>4</v>
      </c>
      <c r="H87">
        <v>5</v>
      </c>
      <c r="I87">
        <v>19</v>
      </c>
      <c r="J87">
        <v>92</v>
      </c>
      <c r="K87">
        <v>24</v>
      </c>
      <c r="L87">
        <v>32</v>
      </c>
      <c r="M87">
        <v>91</v>
      </c>
      <c r="N87">
        <f>IF(punkty_rekrutacyjne[[#This Row],[JP]]=2,0,IF(punkty_rekrutacyjne[[#This Row],[JP]]=3,4,IF(punkty_rekrutacyjne[[#This Row],[JP]]=4,6,IF(punkty_rekrutacyjne[[#This Row],[JP]]=5,8,10))))</f>
        <v>0</v>
      </c>
      <c r="O87">
        <f>IF(punkty_rekrutacyjne[[#This Row],[Mat]]=2,0,IF(punkty_rekrutacyjne[[#This Row],[Mat]]=3,4,IF(punkty_rekrutacyjne[[#This Row],[Mat]]=4,6,IF(punkty_rekrutacyjne[[#This Row],[Mat]]=5,8,10))))</f>
        <v>0</v>
      </c>
      <c r="P87">
        <f>IF(punkty_rekrutacyjne[[#This Row],[Biol]]=2,0,IF(punkty_rekrutacyjne[[#This Row],[Biol]]=3,4,IF(punkty_rekrutacyjne[[#This Row],[Biol]]=4,6,IF(punkty_rekrutacyjne[[#This Row],[Biol]]=5,8,10))))</f>
        <v>6</v>
      </c>
      <c r="Q87">
        <f>IF(punkty_rekrutacyjne[[#This Row],[Geog]]=2,0,IF(punkty_rekrutacyjne[[#This Row],[Geog]]=3,4,IF(punkty_rekrutacyjne[[#This Row],[Geog]]=4,6,IF(punkty_rekrutacyjne[[#This Row],[Geog]]=5,8,10))))</f>
        <v>8</v>
      </c>
      <c r="R87">
        <f>C87+IF(punkty_rekrutacyjne[[#This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40.799999999999997</v>
      </c>
      <c r="S87">
        <f>(punkty_rekrutacyjne[[#This Row],[JP]]+punkty_rekrutacyjne[[#This Row],[Mat]]+punkty_rekrutacyjne[[#This Row],[Biol]]+punkty_rekrutacyjne[[#This Row],[Geog]])/4</f>
        <v>3.25</v>
      </c>
      <c r="T87">
        <f>IF(punkty_rekrutacyjne[[#This Row],[Zachowanie]]&gt;4,IF(punkty_rekrutacyjne[[#This Row],[srednia z przedmiotow]]&gt;4,IF(punkty_rekrutacyjne[[#This Row],[Osiagniecia]]=0,1,0),0),0)</f>
        <v>0</v>
      </c>
      <c r="U87" s="2" t="str">
        <f>IF(punkty_rekrutacyjne[[#This Row],[dobry uczen]],punkty_rekrutacyjne[[#This Row],[Nazwisko]],"")</f>
        <v/>
      </c>
      <c r="V87" s="2" t="str">
        <f>IF(punkty_rekrutacyjne[[#This Row],[dobry uczen]],punkty_rekrutacyjne[[#This Row],[Imie]],"")</f>
        <v/>
      </c>
      <c r="W87" s="1">
        <f>IF(punkty_rekrutacyjne[[#This Row],[GHP]]=100,1,0)</f>
        <v>0</v>
      </c>
      <c r="X87" s="1">
        <f>IF(punkty_rekrutacyjne[[#This Row],[GHH]]=100,1,0)</f>
        <v>0</v>
      </c>
      <c r="Y87" s="1">
        <f>IF(punkty_rekrutacyjne[[#This Row],[GMM]]=100,1,0)</f>
        <v>0</v>
      </c>
      <c r="Z87" s="1">
        <f>IF(punkty_rekrutacyjne[[#This Row],[GMP]]=100,1,0)</f>
        <v>0</v>
      </c>
      <c r="AA87" s="1">
        <f>IF(punkty_rekrutacyjne[[#This Row],[GJP]]=100,1,0)</f>
        <v>0</v>
      </c>
      <c r="AB87" s="1">
        <f>IF(SUM(W87:AA87)&gt;2,1,0)</f>
        <v>0</v>
      </c>
      <c r="AC87" s="1">
        <f>C87+IF(punkty_rekrutacyjne[[#This Row],[Zachowanie]]=6,2,0)+SUM(punkty_rekrutacyjne[[#This Row],[p1]:[p4]])</f>
        <v>15</v>
      </c>
      <c r="AD87" s="1">
        <f>+(punkty_rekrutacyjne[[#This Row],[GHP]]+punkty_rekrutacyjne[[#This Row],[GHH]]+punkty_rekrutacyjne[[#This Row],[GMM]]+punkty_rekrutacyjne[[#This Row],[GMP]]+punkty_rekrutacyjne[[#This Row],[GJP]])/10</f>
        <v>25.8</v>
      </c>
      <c r="AE87" s="1">
        <f>IF(punkty_rekrutacyjne[[#This Row],[pkt 1]]&gt;punkty_rekrutacyjne[[#This Row],[pkt 2]],1,0)</f>
        <v>0</v>
      </c>
      <c r="AF87" s="1">
        <f>COUNTIF(punkty_rekrutacyjne[[#This Row],[GHP]:[GJP]],100)</f>
        <v>0</v>
      </c>
    </row>
    <row r="88" spans="1:32" x14ac:dyDescent="0.25">
      <c r="A88" s="1" t="s">
        <v>329</v>
      </c>
      <c r="B88" s="1" t="s">
        <v>188</v>
      </c>
      <c r="C88">
        <v>2</v>
      </c>
      <c r="D88">
        <v>4</v>
      </c>
      <c r="E88">
        <v>3</v>
      </c>
      <c r="F88">
        <v>3</v>
      </c>
      <c r="G88">
        <v>3</v>
      </c>
      <c r="H88">
        <v>2</v>
      </c>
      <c r="I88">
        <v>76</v>
      </c>
      <c r="J88">
        <v>21</v>
      </c>
      <c r="K88">
        <v>59</v>
      </c>
      <c r="L88">
        <v>79</v>
      </c>
      <c r="M88">
        <v>33</v>
      </c>
      <c r="N88">
        <f>IF(punkty_rekrutacyjne[[#This Row],[JP]]=2,0,IF(punkty_rekrutacyjne[[#This Row],[JP]]=3,4,IF(punkty_rekrutacyjne[[#This Row],[JP]]=4,6,IF(punkty_rekrutacyjne[[#This Row],[JP]]=5,8,10))))</f>
        <v>4</v>
      </c>
      <c r="O88">
        <f>IF(punkty_rekrutacyjne[[#This Row],[Mat]]=2,0,IF(punkty_rekrutacyjne[[#This Row],[Mat]]=3,4,IF(punkty_rekrutacyjne[[#This Row],[Mat]]=4,6,IF(punkty_rekrutacyjne[[#This Row],[Mat]]=5,8,10))))</f>
        <v>4</v>
      </c>
      <c r="P88">
        <f>IF(punkty_rekrutacyjne[[#This Row],[Biol]]=2,0,IF(punkty_rekrutacyjne[[#This Row],[Biol]]=3,4,IF(punkty_rekrutacyjne[[#This Row],[Biol]]=4,6,IF(punkty_rekrutacyjne[[#This Row],[Biol]]=5,8,10))))</f>
        <v>4</v>
      </c>
      <c r="Q88">
        <f>IF(punkty_rekrutacyjne[[#This Row],[Geog]]=2,0,IF(punkty_rekrutacyjne[[#This Row],[Geog]]=3,4,IF(punkty_rekrutacyjne[[#This Row],[Geog]]=4,6,IF(punkty_rekrutacyjne[[#This Row],[Geog]]=5,8,10))))</f>
        <v>0</v>
      </c>
      <c r="R88">
        <f>C88+IF(punkty_rekrutacyjne[[#This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40.799999999999997</v>
      </c>
      <c r="S88">
        <f>(punkty_rekrutacyjne[[#This Row],[JP]]+punkty_rekrutacyjne[[#This Row],[Mat]]+punkty_rekrutacyjne[[#This Row],[Biol]]+punkty_rekrutacyjne[[#This Row],[Geog]])/4</f>
        <v>2.75</v>
      </c>
      <c r="T88">
        <f>IF(punkty_rekrutacyjne[[#This Row],[Zachowanie]]&gt;4,IF(punkty_rekrutacyjne[[#This Row],[srednia z przedmiotow]]&gt;4,IF(punkty_rekrutacyjne[[#This Row],[Osiagniecia]]=0,1,0),0),0)</f>
        <v>0</v>
      </c>
      <c r="U88" s="2" t="str">
        <f>IF(punkty_rekrutacyjne[[#This Row],[dobry uczen]],punkty_rekrutacyjne[[#This Row],[Nazwisko]],"")</f>
        <v/>
      </c>
      <c r="V88" s="2" t="str">
        <f>IF(punkty_rekrutacyjne[[#This Row],[dobry uczen]],punkty_rekrutacyjne[[#This Row],[Imie]],"")</f>
        <v/>
      </c>
      <c r="W88" s="1">
        <f>IF(punkty_rekrutacyjne[[#This Row],[GHP]]=100,1,0)</f>
        <v>0</v>
      </c>
      <c r="X88" s="1">
        <f>IF(punkty_rekrutacyjne[[#This Row],[GHH]]=100,1,0)</f>
        <v>0</v>
      </c>
      <c r="Y88" s="1">
        <f>IF(punkty_rekrutacyjne[[#This Row],[GMM]]=100,1,0)</f>
        <v>0</v>
      </c>
      <c r="Z88" s="1">
        <f>IF(punkty_rekrutacyjne[[#This Row],[GMP]]=100,1,0)</f>
        <v>0</v>
      </c>
      <c r="AA88" s="1">
        <f>IF(punkty_rekrutacyjne[[#This Row],[GJP]]=100,1,0)</f>
        <v>0</v>
      </c>
      <c r="AB88" s="1">
        <f>IF(SUM(W88:AA88)&gt;2,1,0)</f>
        <v>0</v>
      </c>
      <c r="AC88" s="1">
        <f>C88+IF(punkty_rekrutacyjne[[#This Row],[Zachowanie]]=6,2,0)+SUM(punkty_rekrutacyjne[[#This Row],[p1]:[p4]])</f>
        <v>14</v>
      </c>
      <c r="AD88" s="1">
        <f>+(punkty_rekrutacyjne[[#This Row],[GHP]]+punkty_rekrutacyjne[[#This Row],[GHH]]+punkty_rekrutacyjne[[#This Row],[GMM]]+punkty_rekrutacyjne[[#This Row],[GMP]]+punkty_rekrutacyjne[[#This Row],[GJP]])/10</f>
        <v>26.8</v>
      </c>
      <c r="AE88" s="1">
        <f>IF(punkty_rekrutacyjne[[#This Row],[pkt 1]]&gt;punkty_rekrutacyjne[[#This Row],[pkt 2]],1,0)</f>
        <v>0</v>
      </c>
      <c r="AF88" s="1">
        <f>COUNTIF(punkty_rekrutacyjne[[#This Row],[GHP]:[GJP]],100)</f>
        <v>0</v>
      </c>
    </row>
    <row r="89" spans="1:32" x14ac:dyDescent="0.25">
      <c r="A89" s="1" t="s">
        <v>513</v>
      </c>
      <c r="B89" s="1" t="s">
        <v>48</v>
      </c>
      <c r="C89">
        <v>8</v>
      </c>
      <c r="D89">
        <v>3</v>
      </c>
      <c r="E89">
        <v>5</v>
      </c>
      <c r="F89">
        <v>3</v>
      </c>
      <c r="G89">
        <v>5</v>
      </c>
      <c r="H89">
        <v>3</v>
      </c>
      <c r="I89">
        <v>28</v>
      </c>
      <c r="J89">
        <v>5</v>
      </c>
      <c r="K89">
        <v>29</v>
      </c>
      <c r="L89">
        <v>7</v>
      </c>
      <c r="M89">
        <v>19</v>
      </c>
      <c r="N89">
        <f>IF(punkty_rekrutacyjne[[#This Row],[JP]]=2,0,IF(punkty_rekrutacyjne[[#This Row],[JP]]=3,4,IF(punkty_rekrutacyjne[[#This Row],[JP]]=4,6,IF(punkty_rekrutacyjne[[#This Row],[JP]]=5,8,10))))</f>
        <v>8</v>
      </c>
      <c r="O89">
        <f>IF(punkty_rekrutacyjne[[#This Row],[Mat]]=2,0,IF(punkty_rekrutacyjne[[#This Row],[Mat]]=3,4,IF(punkty_rekrutacyjne[[#This Row],[Mat]]=4,6,IF(punkty_rekrutacyjne[[#This Row],[Mat]]=5,8,10))))</f>
        <v>4</v>
      </c>
      <c r="P89">
        <f>IF(punkty_rekrutacyjne[[#This Row],[Biol]]=2,0,IF(punkty_rekrutacyjne[[#This Row],[Biol]]=3,4,IF(punkty_rekrutacyjne[[#This Row],[Biol]]=4,6,IF(punkty_rekrutacyjne[[#This Row],[Biol]]=5,8,10))))</f>
        <v>8</v>
      </c>
      <c r="Q89">
        <f>IF(punkty_rekrutacyjne[[#This Row],[Geog]]=2,0,IF(punkty_rekrutacyjne[[#This Row],[Geog]]=3,4,IF(punkty_rekrutacyjne[[#This Row],[Geog]]=4,6,IF(punkty_rekrutacyjne[[#This Row],[Geog]]=5,8,10))))</f>
        <v>4</v>
      </c>
      <c r="R89">
        <f>C89+IF(punkty_rekrutacyjne[[#This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40.799999999999997</v>
      </c>
      <c r="S89">
        <f>(punkty_rekrutacyjne[[#This Row],[JP]]+punkty_rekrutacyjne[[#This Row],[Mat]]+punkty_rekrutacyjne[[#This Row],[Biol]]+punkty_rekrutacyjne[[#This Row],[Geog]])/4</f>
        <v>4</v>
      </c>
      <c r="T89">
        <f>IF(punkty_rekrutacyjne[[#This Row],[Zachowanie]]&gt;4,IF(punkty_rekrutacyjne[[#This Row],[srednia z przedmiotow]]&gt;4,IF(punkty_rekrutacyjne[[#This Row],[Osiagniecia]]=0,1,0),0),0)</f>
        <v>0</v>
      </c>
      <c r="U89" s="2" t="str">
        <f>IF(punkty_rekrutacyjne[[#This Row],[dobry uczen]],punkty_rekrutacyjne[[#This Row],[Nazwisko]],"")</f>
        <v/>
      </c>
      <c r="V89" s="2" t="str">
        <f>IF(punkty_rekrutacyjne[[#This Row],[dobry uczen]],punkty_rekrutacyjne[[#This Row],[Imie]],"")</f>
        <v/>
      </c>
      <c r="W89" s="1">
        <f>IF(punkty_rekrutacyjne[[#This Row],[GHP]]=100,1,0)</f>
        <v>0</v>
      </c>
      <c r="X89" s="1">
        <f>IF(punkty_rekrutacyjne[[#This Row],[GHH]]=100,1,0)</f>
        <v>0</v>
      </c>
      <c r="Y89" s="1">
        <f>IF(punkty_rekrutacyjne[[#This Row],[GMM]]=100,1,0)</f>
        <v>0</v>
      </c>
      <c r="Z89" s="1">
        <f>IF(punkty_rekrutacyjne[[#This Row],[GMP]]=100,1,0)</f>
        <v>0</v>
      </c>
      <c r="AA89" s="1">
        <f>IF(punkty_rekrutacyjne[[#This Row],[GJP]]=100,1,0)</f>
        <v>0</v>
      </c>
      <c r="AB89" s="1">
        <f>IF(SUM(W89:AA89)&gt;2,1,0)</f>
        <v>0</v>
      </c>
      <c r="AC89" s="1">
        <f>C89+IF(punkty_rekrutacyjne[[#This Row],[Zachowanie]]=6,2,0)+SUM(punkty_rekrutacyjne[[#This Row],[p1]:[p4]])</f>
        <v>32</v>
      </c>
      <c r="AD89" s="1">
        <f>+(punkty_rekrutacyjne[[#This Row],[GHP]]+punkty_rekrutacyjne[[#This Row],[GHH]]+punkty_rekrutacyjne[[#This Row],[GMM]]+punkty_rekrutacyjne[[#This Row],[GMP]]+punkty_rekrutacyjne[[#This Row],[GJP]])/10</f>
        <v>8.8000000000000007</v>
      </c>
      <c r="AE89" s="1">
        <f>IF(punkty_rekrutacyjne[[#This Row],[pkt 1]]&gt;punkty_rekrutacyjne[[#This Row],[pkt 2]],1,0)</f>
        <v>1</v>
      </c>
      <c r="AF89" s="1">
        <f>COUNTIF(punkty_rekrutacyjne[[#This Row],[GHP]:[GJP]],100)</f>
        <v>0</v>
      </c>
    </row>
    <row r="90" spans="1:32" x14ac:dyDescent="0.25">
      <c r="A90" s="1" t="s">
        <v>657</v>
      </c>
      <c r="B90" s="1" t="s">
        <v>340</v>
      </c>
      <c r="C90">
        <v>0</v>
      </c>
      <c r="D90">
        <v>6</v>
      </c>
      <c r="E90">
        <v>6</v>
      </c>
      <c r="F90">
        <v>2</v>
      </c>
      <c r="G90">
        <v>4</v>
      </c>
      <c r="H90">
        <v>3</v>
      </c>
      <c r="I90">
        <v>15</v>
      </c>
      <c r="J90">
        <v>15</v>
      </c>
      <c r="K90">
        <v>58</v>
      </c>
      <c r="L90">
        <v>15</v>
      </c>
      <c r="M90">
        <v>87</v>
      </c>
      <c r="N90">
        <f>IF(punkty_rekrutacyjne[[#This Row],[JP]]=2,0,IF(punkty_rekrutacyjne[[#This Row],[JP]]=3,4,IF(punkty_rekrutacyjne[[#This Row],[JP]]=4,6,IF(punkty_rekrutacyjne[[#This Row],[JP]]=5,8,10))))</f>
        <v>10</v>
      </c>
      <c r="O90">
        <f>IF(punkty_rekrutacyjne[[#This Row],[Mat]]=2,0,IF(punkty_rekrutacyjne[[#This Row],[Mat]]=3,4,IF(punkty_rekrutacyjne[[#This Row],[Mat]]=4,6,IF(punkty_rekrutacyjne[[#This Row],[Mat]]=5,8,10))))</f>
        <v>0</v>
      </c>
      <c r="P90">
        <f>IF(punkty_rekrutacyjne[[#This Row],[Biol]]=2,0,IF(punkty_rekrutacyjne[[#This Row],[Biol]]=3,4,IF(punkty_rekrutacyjne[[#This Row],[Biol]]=4,6,IF(punkty_rekrutacyjne[[#This Row],[Biol]]=5,8,10))))</f>
        <v>6</v>
      </c>
      <c r="Q90">
        <f>IF(punkty_rekrutacyjne[[#This Row],[Geog]]=2,0,IF(punkty_rekrutacyjne[[#This Row],[Geog]]=3,4,IF(punkty_rekrutacyjne[[#This Row],[Geog]]=4,6,IF(punkty_rekrutacyjne[[#This Row],[Geog]]=5,8,10))))</f>
        <v>4</v>
      </c>
      <c r="R90">
        <f>C90+IF(punkty_rekrutacyjne[[#This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41</v>
      </c>
      <c r="S90">
        <f>(punkty_rekrutacyjne[[#This Row],[JP]]+punkty_rekrutacyjne[[#This Row],[Mat]]+punkty_rekrutacyjne[[#This Row],[Biol]]+punkty_rekrutacyjne[[#This Row],[Geog]])/4</f>
        <v>3.75</v>
      </c>
      <c r="T90">
        <f>IF(punkty_rekrutacyjne[[#This Row],[Zachowanie]]&gt;4,IF(punkty_rekrutacyjne[[#This Row],[srednia z przedmiotow]]&gt;4,IF(punkty_rekrutacyjne[[#This Row],[Osiagniecia]]=0,1,0),0),0)</f>
        <v>0</v>
      </c>
      <c r="U90" s="2" t="str">
        <f>IF(punkty_rekrutacyjne[[#This Row],[dobry uczen]],punkty_rekrutacyjne[[#This Row],[Nazwisko]],"")</f>
        <v/>
      </c>
      <c r="V90" s="2" t="str">
        <f>IF(punkty_rekrutacyjne[[#This Row],[dobry uczen]],punkty_rekrutacyjne[[#This Row],[Imie]],"")</f>
        <v/>
      </c>
      <c r="W90" s="1">
        <f>IF(punkty_rekrutacyjne[[#This Row],[GHP]]=100,1,0)</f>
        <v>0</v>
      </c>
      <c r="X90" s="1">
        <f>IF(punkty_rekrutacyjne[[#This Row],[GHH]]=100,1,0)</f>
        <v>0</v>
      </c>
      <c r="Y90" s="1">
        <f>IF(punkty_rekrutacyjne[[#This Row],[GMM]]=100,1,0)</f>
        <v>0</v>
      </c>
      <c r="Z90" s="1">
        <f>IF(punkty_rekrutacyjne[[#This Row],[GMP]]=100,1,0)</f>
        <v>0</v>
      </c>
      <c r="AA90" s="1">
        <f>IF(punkty_rekrutacyjne[[#This Row],[GJP]]=100,1,0)</f>
        <v>0</v>
      </c>
      <c r="AB90" s="1">
        <f>IF(SUM(W90:AA90)&gt;2,1,0)</f>
        <v>0</v>
      </c>
      <c r="AC90" s="1">
        <f>C90+IF(punkty_rekrutacyjne[[#This Row],[Zachowanie]]=6,2,0)+SUM(punkty_rekrutacyjne[[#This Row],[p1]:[p4]])</f>
        <v>22</v>
      </c>
      <c r="AD90" s="1">
        <f>+(punkty_rekrutacyjne[[#This Row],[GHP]]+punkty_rekrutacyjne[[#This Row],[GHH]]+punkty_rekrutacyjne[[#This Row],[GMM]]+punkty_rekrutacyjne[[#This Row],[GMP]]+punkty_rekrutacyjne[[#This Row],[GJP]])/10</f>
        <v>19</v>
      </c>
      <c r="AE90" s="1">
        <f>IF(punkty_rekrutacyjne[[#This Row],[pkt 1]]&gt;punkty_rekrutacyjne[[#This Row],[pkt 2]],1,0)</f>
        <v>1</v>
      </c>
      <c r="AF90" s="1">
        <f>COUNTIF(punkty_rekrutacyjne[[#This Row],[GHP]:[GJP]],100)</f>
        <v>0</v>
      </c>
    </row>
    <row r="91" spans="1:32" x14ac:dyDescent="0.25">
      <c r="A91" s="1" t="s">
        <v>542</v>
      </c>
      <c r="B91" s="1" t="s">
        <v>117</v>
      </c>
      <c r="C91">
        <v>4</v>
      </c>
      <c r="D91">
        <v>2</v>
      </c>
      <c r="E91">
        <v>2</v>
      </c>
      <c r="F91">
        <v>4</v>
      </c>
      <c r="G91">
        <v>3</v>
      </c>
      <c r="H91">
        <v>3</v>
      </c>
      <c r="I91">
        <v>36</v>
      </c>
      <c r="J91">
        <v>79</v>
      </c>
      <c r="K91">
        <v>62</v>
      </c>
      <c r="L91">
        <v>8</v>
      </c>
      <c r="M91">
        <v>47</v>
      </c>
      <c r="N91">
        <f>IF(punkty_rekrutacyjne[[#This Row],[JP]]=2,0,IF(punkty_rekrutacyjne[[#This Row],[JP]]=3,4,IF(punkty_rekrutacyjne[[#This Row],[JP]]=4,6,IF(punkty_rekrutacyjne[[#This Row],[JP]]=5,8,10))))</f>
        <v>0</v>
      </c>
      <c r="O91">
        <f>IF(punkty_rekrutacyjne[[#This Row],[Mat]]=2,0,IF(punkty_rekrutacyjne[[#This Row],[Mat]]=3,4,IF(punkty_rekrutacyjne[[#This Row],[Mat]]=4,6,IF(punkty_rekrutacyjne[[#This Row],[Mat]]=5,8,10))))</f>
        <v>6</v>
      </c>
      <c r="P91">
        <f>IF(punkty_rekrutacyjne[[#This Row],[Biol]]=2,0,IF(punkty_rekrutacyjne[[#This Row],[Biol]]=3,4,IF(punkty_rekrutacyjne[[#This Row],[Biol]]=4,6,IF(punkty_rekrutacyjne[[#This Row],[Biol]]=5,8,10))))</f>
        <v>4</v>
      </c>
      <c r="Q91">
        <f>IF(punkty_rekrutacyjne[[#This Row],[Geog]]=2,0,IF(punkty_rekrutacyjne[[#This Row],[Geog]]=3,4,IF(punkty_rekrutacyjne[[#This Row],[Geog]]=4,6,IF(punkty_rekrutacyjne[[#This Row],[Geog]]=5,8,10))))</f>
        <v>4</v>
      </c>
      <c r="R91">
        <f>C91+IF(punkty_rekrutacyjne[[#This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41.2</v>
      </c>
      <c r="S91">
        <f>(punkty_rekrutacyjne[[#This Row],[JP]]+punkty_rekrutacyjne[[#This Row],[Mat]]+punkty_rekrutacyjne[[#This Row],[Biol]]+punkty_rekrutacyjne[[#This Row],[Geog]])/4</f>
        <v>3</v>
      </c>
      <c r="T91">
        <f>IF(punkty_rekrutacyjne[[#This Row],[Zachowanie]]&gt;4,IF(punkty_rekrutacyjne[[#This Row],[srednia z przedmiotow]]&gt;4,IF(punkty_rekrutacyjne[[#This Row],[Osiagniecia]]=0,1,0),0),0)</f>
        <v>0</v>
      </c>
      <c r="U91" s="2" t="str">
        <f>IF(punkty_rekrutacyjne[[#This Row],[dobry uczen]],punkty_rekrutacyjne[[#This Row],[Nazwisko]],"")</f>
        <v/>
      </c>
      <c r="V91" s="2" t="str">
        <f>IF(punkty_rekrutacyjne[[#This Row],[dobry uczen]],punkty_rekrutacyjne[[#This Row],[Imie]],"")</f>
        <v/>
      </c>
      <c r="W91" s="1">
        <f>IF(punkty_rekrutacyjne[[#This Row],[GHP]]=100,1,0)</f>
        <v>0</v>
      </c>
      <c r="X91" s="1">
        <f>IF(punkty_rekrutacyjne[[#This Row],[GHH]]=100,1,0)</f>
        <v>0</v>
      </c>
      <c r="Y91" s="1">
        <f>IF(punkty_rekrutacyjne[[#This Row],[GMM]]=100,1,0)</f>
        <v>0</v>
      </c>
      <c r="Z91" s="1">
        <f>IF(punkty_rekrutacyjne[[#This Row],[GMP]]=100,1,0)</f>
        <v>0</v>
      </c>
      <c r="AA91" s="1">
        <f>IF(punkty_rekrutacyjne[[#This Row],[GJP]]=100,1,0)</f>
        <v>0</v>
      </c>
      <c r="AB91" s="1">
        <f>IF(SUM(W91:AA91)&gt;2,1,0)</f>
        <v>0</v>
      </c>
      <c r="AC91" s="1">
        <f>C91+IF(punkty_rekrutacyjne[[#This Row],[Zachowanie]]=6,2,0)+SUM(punkty_rekrutacyjne[[#This Row],[p1]:[p4]])</f>
        <v>18</v>
      </c>
      <c r="AD91" s="1">
        <f>+(punkty_rekrutacyjne[[#This Row],[GHP]]+punkty_rekrutacyjne[[#This Row],[GHH]]+punkty_rekrutacyjne[[#This Row],[GMM]]+punkty_rekrutacyjne[[#This Row],[GMP]]+punkty_rekrutacyjne[[#This Row],[GJP]])/10</f>
        <v>23.2</v>
      </c>
      <c r="AE91" s="1">
        <f>IF(punkty_rekrutacyjne[[#This Row],[pkt 1]]&gt;punkty_rekrutacyjne[[#This Row],[pkt 2]],1,0)</f>
        <v>0</v>
      </c>
      <c r="AF91" s="1">
        <f>COUNTIF(punkty_rekrutacyjne[[#This Row],[GHP]:[GJP]],100)</f>
        <v>0</v>
      </c>
    </row>
    <row r="92" spans="1:32" x14ac:dyDescent="0.25">
      <c r="A92" s="1" t="s">
        <v>46</v>
      </c>
      <c r="B92" s="1" t="s">
        <v>16</v>
      </c>
      <c r="C92">
        <v>0</v>
      </c>
      <c r="D92">
        <v>3</v>
      </c>
      <c r="E92">
        <v>4</v>
      </c>
      <c r="F92">
        <v>3</v>
      </c>
      <c r="G92">
        <v>5</v>
      </c>
      <c r="H92">
        <v>2</v>
      </c>
      <c r="I92">
        <v>82</v>
      </c>
      <c r="J92">
        <v>70</v>
      </c>
      <c r="K92">
        <v>18</v>
      </c>
      <c r="L92">
        <v>28</v>
      </c>
      <c r="M92">
        <v>34</v>
      </c>
      <c r="N92">
        <f>IF(punkty_rekrutacyjne[[#This Row],[JP]]=2,0,IF(punkty_rekrutacyjne[[#This Row],[JP]]=3,4,IF(punkty_rekrutacyjne[[#This Row],[JP]]=4,6,IF(punkty_rekrutacyjne[[#This Row],[JP]]=5,8,10))))</f>
        <v>6</v>
      </c>
      <c r="O92">
        <f>IF(punkty_rekrutacyjne[[#This Row],[Mat]]=2,0,IF(punkty_rekrutacyjne[[#This Row],[Mat]]=3,4,IF(punkty_rekrutacyjne[[#This Row],[Mat]]=4,6,IF(punkty_rekrutacyjne[[#This Row],[Mat]]=5,8,10))))</f>
        <v>4</v>
      </c>
      <c r="P92">
        <f>IF(punkty_rekrutacyjne[[#This Row],[Biol]]=2,0,IF(punkty_rekrutacyjne[[#This Row],[Biol]]=3,4,IF(punkty_rekrutacyjne[[#This Row],[Biol]]=4,6,IF(punkty_rekrutacyjne[[#This Row],[Biol]]=5,8,10))))</f>
        <v>8</v>
      </c>
      <c r="Q92">
        <f>IF(punkty_rekrutacyjne[[#This Row],[Geog]]=2,0,IF(punkty_rekrutacyjne[[#This Row],[Geog]]=3,4,IF(punkty_rekrutacyjne[[#This Row],[Geog]]=4,6,IF(punkty_rekrutacyjne[[#This Row],[Geog]]=5,8,10))))</f>
        <v>0</v>
      </c>
      <c r="R92">
        <f>C92+IF(punkty_rekrutacyjne[[#This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41.2</v>
      </c>
      <c r="S92">
        <f>(punkty_rekrutacyjne[[#This Row],[JP]]+punkty_rekrutacyjne[[#This Row],[Mat]]+punkty_rekrutacyjne[[#This Row],[Biol]]+punkty_rekrutacyjne[[#This Row],[Geog]])/4</f>
        <v>3.5</v>
      </c>
      <c r="T92">
        <f>IF(punkty_rekrutacyjne[[#This Row],[Zachowanie]]&gt;4,IF(punkty_rekrutacyjne[[#This Row],[srednia z przedmiotow]]&gt;4,IF(punkty_rekrutacyjne[[#This Row],[Osiagniecia]]=0,1,0),0),0)</f>
        <v>0</v>
      </c>
      <c r="U92" s="2" t="str">
        <f>IF(punkty_rekrutacyjne[[#This Row],[dobry uczen]],punkty_rekrutacyjne[[#This Row],[Nazwisko]],"")</f>
        <v/>
      </c>
      <c r="V92" s="2" t="str">
        <f>IF(punkty_rekrutacyjne[[#This Row],[dobry uczen]],punkty_rekrutacyjne[[#This Row],[Imie]],"")</f>
        <v/>
      </c>
      <c r="W92" s="1">
        <f>IF(punkty_rekrutacyjne[[#This Row],[GHP]]=100,1,0)</f>
        <v>0</v>
      </c>
      <c r="X92" s="1">
        <f>IF(punkty_rekrutacyjne[[#This Row],[GHH]]=100,1,0)</f>
        <v>0</v>
      </c>
      <c r="Y92" s="1">
        <f>IF(punkty_rekrutacyjne[[#This Row],[GMM]]=100,1,0)</f>
        <v>0</v>
      </c>
      <c r="Z92" s="1">
        <f>IF(punkty_rekrutacyjne[[#This Row],[GMP]]=100,1,0)</f>
        <v>0</v>
      </c>
      <c r="AA92" s="1">
        <f>IF(punkty_rekrutacyjne[[#This Row],[GJP]]=100,1,0)</f>
        <v>0</v>
      </c>
      <c r="AB92" s="1">
        <f>IF(SUM(W92:AA92)&gt;2,1,0)</f>
        <v>0</v>
      </c>
      <c r="AC92" s="1">
        <f>C92+IF(punkty_rekrutacyjne[[#This Row],[Zachowanie]]=6,2,0)+SUM(punkty_rekrutacyjne[[#This Row],[p1]:[p4]])</f>
        <v>18</v>
      </c>
      <c r="AD92" s="1">
        <f>+(punkty_rekrutacyjne[[#This Row],[GHP]]+punkty_rekrutacyjne[[#This Row],[GHH]]+punkty_rekrutacyjne[[#This Row],[GMM]]+punkty_rekrutacyjne[[#This Row],[GMP]]+punkty_rekrutacyjne[[#This Row],[GJP]])/10</f>
        <v>23.2</v>
      </c>
      <c r="AE92" s="1">
        <f>IF(punkty_rekrutacyjne[[#This Row],[pkt 1]]&gt;punkty_rekrutacyjne[[#This Row],[pkt 2]],1,0)</f>
        <v>0</v>
      </c>
      <c r="AF92" s="1">
        <f>COUNTIF(punkty_rekrutacyjne[[#This Row],[GHP]:[GJP]],100)</f>
        <v>0</v>
      </c>
    </row>
    <row r="93" spans="1:32" x14ac:dyDescent="0.25">
      <c r="A93" s="1" t="s">
        <v>473</v>
      </c>
      <c r="B93" s="1" t="s">
        <v>55</v>
      </c>
      <c r="C93">
        <v>7</v>
      </c>
      <c r="D93">
        <v>5</v>
      </c>
      <c r="E93">
        <v>4</v>
      </c>
      <c r="F93">
        <v>3</v>
      </c>
      <c r="G93">
        <v>3</v>
      </c>
      <c r="H93">
        <v>2</v>
      </c>
      <c r="I93">
        <v>2</v>
      </c>
      <c r="J93">
        <v>88</v>
      </c>
      <c r="K93">
        <v>61</v>
      </c>
      <c r="L93">
        <v>2</v>
      </c>
      <c r="M93">
        <v>49</v>
      </c>
      <c r="N93">
        <f>IF(punkty_rekrutacyjne[[#This Row],[JP]]=2,0,IF(punkty_rekrutacyjne[[#This Row],[JP]]=3,4,IF(punkty_rekrutacyjne[[#This Row],[JP]]=4,6,IF(punkty_rekrutacyjne[[#This Row],[JP]]=5,8,10))))</f>
        <v>6</v>
      </c>
      <c r="O93">
        <f>IF(punkty_rekrutacyjne[[#This Row],[Mat]]=2,0,IF(punkty_rekrutacyjne[[#This Row],[Mat]]=3,4,IF(punkty_rekrutacyjne[[#This Row],[Mat]]=4,6,IF(punkty_rekrutacyjne[[#This Row],[Mat]]=5,8,10))))</f>
        <v>4</v>
      </c>
      <c r="P93">
        <f>IF(punkty_rekrutacyjne[[#This Row],[Biol]]=2,0,IF(punkty_rekrutacyjne[[#This Row],[Biol]]=3,4,IF(punkty_rekrutacyjne[[#This Row],[Biol]]=4,6,IF(punkty_rekrutacyjne[[#This Row],[Biol]]=5,8,10))))</f>
        <v>4</v>
      </c>
      <c r="Q93">
        <f>IF(punkty_rekrutacyjne[[#This Row],[Geog]]=2,0,IF(punkty_rekrutacyjne[[#This Row],[Geog]]=3,4,IF(punkty_rekrutacyjne[[#This Row],[Geog]]=4,6,IF(punkty_rekrutacyjne[[#This Row],[Geog]]=5,8,10))))</f>
        <v>0</v>
      </c>
      <c r="R93">
        <f>C93+IF(punkty_rekrutacyjne[[#This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41.2</v>
      </c>
      <c r="S93">
        <f>(punkty_rekrutacyjne[[#This Row],[JP]]+punkty_rekrutacyjne[[#This Row],[Mat]]+punkty_rekrutacyjne[[#This Row],[Biol]]+punkty_rekrutacyjne[[#This Row],[Geog]])/4</f>
        <v>3</v>
      </c>
      <c r="T93">
        <f>IF(punkty_rekrutacyjne[[#This Row],[Zachowanie]]&gt;4,IF(punkty_rekrutacyjne[[#This Row],[srednia z przedmiotow]]&gt;4,IF(punkty_rekrutacyjne[[#This Row],[Osiagniecia]]=0,1,0),0),0)</f>
        <v>0</v>
      </c>
      <c r="U93" s="2" t="str">
        <f>IF(punkty_rekrutacyjne[[#This Row],[dobry uczen]],punkty_rekrutacyjne[[#This Row],[Nazwisko]],"")</f>
        <v/>
      </c>
      <c r="V93" s="2" t="str">
        <f>IF(punkty_rekrutacyjne[[#This Row],[dobry uczen]],punkty_rekrutacyjne[[#This Row],[Imie]],"")</f>
        <v/>
      </c>
      <c r="W93" s="1">
        <f>IF(punkty_rekrutacyjne[[#This Row],[GHP]]=100,1,0)</f>
        <v>0</v>
      </c>
      <c r="X93" s="1">
        <f>IF(punkty_rekrutacyjne[[#This Row],[GHH]]=100,1,0)</f>
        <v>0</v>
      </c>
      <c r="Y93" s="1">
        <f>IF(punkty_rekrutacyjne[[#This Row],[GMM]]=100,1,0)</f>
        <v>0</v>
      </c>
      <c r="Z93" s="1">
        <f>IF(punkty_rekrutacyjne[[#This Row],[GMP]]=100,1,0)</f>
        <v>0</v>
      </c>
      <c r="AA93" s="1">
        <f>IF(punkty_rekrutacyjne[[#This Row],[GJP]]=100,1,0)</f>
        <v>0</v>
      </c>
      <c r="AB93" s="1">
        <f>IF(SUM(W93:AA93)&gt;2,1,0)</f>
        <v>0</v>
      </c>
      <c r="AC93" s="1">
        <f>C93+IF(punkty_rekrutacyjne[[#This Row],[Zachowanie]]=6,2,0)+SUM(punkty_rekrutacyjne[[#This Row],[p1]:[p4]])</f>
        <v>21</v>
      </c>
      <c r="AD93" s="1">
        <f>+(punkty_rekrutacyjne[[#This Row],[GHP]]+punkty_rekrutacyjne[[#This Row],[GHH]]+punkty_rekrutacyjne[[#This Row],[GMM]]+punkty_rekrutacyjne[[#This Row],[GMP]]+punkty_rekrutacyjne[[#This Row],[GJP]])/10</f>
        <v>20.2</v>
      </c>
      <c r="AE93" s="1">
        <f>IF(punkty_rekrutacyjne[[#This Row],[pkt 1]]&gt;punkty_rekrutacyjne[[#This Row],[pkt 2]],1,0)</f>
        <v>1</v>
      </c>
      <c r="AF93" s="1">
        <f>COUNTIF(punkty_rekrutacyjne[[#This Row],[GHP]:[GJP]],100)</f>
        <v>0</v>
      </c>
    </row>
    <row r="94" spans="1:32" x14ac:dyDescent="0.25">
      <c r="A94" s="1" t="s">
        <v>478</v>
      </c>
      <c r="B94" s="1" t="s">
        <v>101</v>
      </c>
      <c r="C94">
        <v>3</v>
      </c>
      <c r="D94">
        <v>6</v>
      </c>
      <c r="E94">
        <v>2</v>
      </c>
      <c r="F94">
        <v>2</v>
      </c>
      <c r="G94">
        <v>5</v>
      </c>
      <c r="H94">
        <v>2</v>
      </c>
      <c r="I94">
        <v>97</v>
      </c>
      <c r="J94">
        <v>40</v>
      </c>
      <c r="K94">
        <v>41</v>
      </c>
      <c r="L94">
        <v>46</v>
      </c>
      <c r="M94">
        <v>59</v>
      </c>
      <c r="N94">
        <f>IF(punkty_rekrutacyjne[[#This Row],[JP]]=2,0,IF(punkty_rekrutacyjne[[#This Row],[JP]]=3,4,IF(punkty_rekrutacyjne[[#This Row],[JP]]=4,6,IF(punkty_rekrutacyjne[[#This Row],[JP]]=5,8,10))))</f>
        <v>0</v>
      </c>
      <c r="O94">
        <f>IF(punkty_rekrutacyjne[[#This Row],[Mat]]=2,0,IF(punkty_rekrutacyjne[[#This Row],[Mat]]=3,4,IF(punkty_rekrutacyjne[[#This Row],[Mat]]=4,6,IF(punkty_rekrutacyjne[[#This Row],[Mat]]=5,8,10))))</f>
        <v>0</v>
      </c>
      <c r="P94">
        <f>IF(punkty_rekrutacyjne[[#This Row],[Biol]]=2,0,IF(punkty_rekrutacyjne[[#This Row],[Biol]]=3,4,IF(punkty_rekrutacyjne[[#This Row],[Biol]]=4,6,IF(punkty_rekrutacyjne[[#This Row],[Biol]]=5,8,10))))</f>
        <v>8</v>
      </c>
      <c r="Q94">
        <f>IF(punkty_rekrutacyjne[[#This Row],[Geog]]=2,0,IF(punkty_rekrutacyjne[[#This Row],[Geog]]=3,4,IF(punkty_rekrutacyjne[[#This Row],[Geog]]=4,6,IF(punkty_rekrutacyjne[[#This Row],[Geog]]=5,8,10))))</f>
        <v>0</v>
      </c>
      <c r="R94">
        <f>C94+IF(punkty_rekrutacyjne[[#This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41.3</v>
      </c>
      <c r="S94">
        <f>(punkty_rekrutacyjne[[#This Row],[JP]]+punkty_rekrutacyjne[[#This Row],[Mat]]+punkty_rekrutacyjne[[#This Row],[Biol]]+punkty_rekrutacyjne[[#This Row],[Geog]])/4</f>
        <v>2.75</v>
      </c>
      <c r="T94">
        <f>IF(punkty_rekrutacyjne[[#This Row],[Zachowanie]]&gt;4,IF(punkty_rekrutacyjne[[#This Row],[srednia z przedmiotow]]&gt;4,IF(punkty_rekrutacyjne[[#This Row],[Osiagniecia]]=0,1,0),0),0)</f>
        <v>0</v>
      </c>
      <c r="U94" s="2" t="str">
        <f>IF(punkty_rekrutacyjne[[#This Row],[dobry uczen]],punkty_rekrutacyjne[[#This Row],[Nazwisko]],"")</f>
        <v/>
      </c>
      <c r="V94" s="2" t="str">
        <f>IF(punkty_rekrutacyjne[[#This Row],[dobry uczen]],punkty_rekrutacyjne[[#This Row],[Imie]],"")</f>
        <v/>
      </c>
      <c r="W94" s="1">
        <f>IF(punkty_rekrutacyjne[[#This Row],[GHP]]=100,1,0)</f>
        <v>0</v>
      </c>
      <c r="X94" s="1">
        <f>IF(punkty_rekrutacyjne[[#This Row],[GHH]]=100,1,0)</f>
        <v>0</v>
      </c>
      <c r="Y94" s="1">
        <f>IF(punkty_rekrutacyjne[[#This Row],[GMM]]=100,1,0)</f>
        <v>0</v>
      </c>
      <c r="Z94" s="1">
        <f>IF(punkty_rekrutacyjne[[#This Row],[GMP]]=100,1,0)</f>
        <v>0</v>
      </c>
      <c r="AA94" s="1">
        <f>IF(punkty_rekrutacyjne[[#This Row],[GJP]]=100,1,0)</f>
        <v>0</v>
      </c>
      <c r="AB94" s="1">
        <f>IF(SUM(W94:AA94)&gt;2,1,0)</f>
        <v>0</v>
      </c>
      <c r="AC94" s="1">
        <f>C94+IF(punkty_rekrutacyjne[[#This Row],[Zachowanie]]=6,2,0)+SUM(punkty_rekrutacyjne[[#This Row],[p1]:[p4]])</f>
        <v>13</v>
      </c>
      <c r="AD94" s="1">
        <f>+(punkty_rekrutacyjne[[#This Row],[GHP]]+punkty_rekrutacyjne[[#This Row],[GHH]]+punkty_rekrutacyjne[[#This Row],[GMM]]+punkty_rekrutacyjne[[#This Row],[GMP]]+punkty_rekrutacyjne[[#This Row],[GJP]])/10</f>
        <v>28.3</v>
      </c>
      <c r="AE94" s="1">
        <f>IF(punkty_rekrutacyjne[[#This Row],[pkt 1]]&gt;punkty_rekrutacyjne[[#This Row],[pkt 2]],1,0)</f>
        <v>0</v>
      </c>
      <c r="AF94" s="1">
        <f>COUNTIF(punkty_rekrutacyjne[[#This Row],[GHP]:[GJP]],100)</f>
        <v>0</v>
      </c>
    </row>
    <row r="95" spans="1:32" x14ac:dyDescent="0.25">
      <c r="A95" s="1" t="s">
        <v>285</v>
      </c>
      <c r="B95" s="1" t="s">
        <v>286</v>
      </c>
      <c r="C95">
        <v>2</v>
      </c>
      <c r="D95">
        <v>5</v>
      </c>
      <c r="E95">
        <v>4</v>
      </c>
      <c r="F95">
        <v>4</v>
      </c>
      <c r="G95">
        <v>2</v>
      </c>
      <c r="H95">
        <v>5</v>
      </c>
      <c r="I95">
        <v>46</v>
      </c>
      <c r="J95">
        <v>15</v>
      </c>
      <c r="K95">
        <v>67</v>
      </c>
      <c r="L95">
        <v>56</v>
      </c>
      <c r="M95">
        <v>9</v>
      </c>
      <c r="N95">
        <f>IF(punkty_rekrutacyjne[[#This Row],[JP]]=2,0,IF(punkty_rekrutacyjne[[#This Row],[JP]]=3,4,IF(punkty_rekrutacyjne[[#This Row],[JP]]=4,6,IF(punkty_rekrutacyjne[[#This Row],[JP]]=5,8,10))))</f>
        <v>6</v>
      </c>
      <c r="O95">
        <f>IF(punkty_rekrutacyjne[[#This Row],[Mat]]=2,0,IF(punkty_rekrutacyjne[[#This Row],[Mat]]=3,4,IF(punkty_rekrutacyjne[[#This Row],[Mat]]=4,6,IF(punkty_rekrutacyjne[[#This Row],[Mat]]=5,8,10))))</f>
        <v>6</v>
      </c>
      <c r="P95">
        <f>IF(punkty_rekrutacyjne[[#This Row],[Biol]]=2,0,IF(punkty_rekrutacyjne[[#This Row],[Biol]]=3,4,IF(punkty_rekrutacyjne[[#This Row],[Biol]]=4,6,IF(punkty_rekrutacyjne[[#This Row],[Biol]]=5,8,10))))</f>
        <v>0</v>
      </c>
      <c r="Q95">
        <f>IF(punkty_rekrutacyjne[[#This Row],[Geog]]=2,0,IF(punkty_rekrutacyjne[[#This Row],[Geog]]=3,4,IF(punkty_rekrutacyjne[[#This Row],[Geog]]=4,6,IF(punkty_rekrutacyjne[[#This Row],[Geog]]=5,8,10))))</f>
        <v>8</v>
      </c>
      <c r="R95">
        <f>C95+IF(punkty_rekrutacyjne[[#This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41.3</v>
      </c>
      <c r="S95">
        <f>(punkty_rekrutacyjne[[#This Row],[JP]]+punkty_rekrutacyjne[[#This Row],[Mat]]+punkty_rekrutacyjne[[#This Row],[Biol]]+punkty_rekrutacyjne[[#This Row],[Geog]])/4</f>
        <v>3.75</v>
      </c>
      <c r="T95">
        <f>IF(punkty_rekrutacyjne[[#This Row],[Zachowanie]]&gt;4,IF(punkty_rekrutacyjne[[#This Row],[srednia z przedmiotow]]&gt;4,IF(punkty_rekrutacyjne[[#This Row],[Osiagniecia]]=0,1,0),0),0)</f>
        <v>0</v>
      </c>
      <c r="U95" s="2" t="str">
        <f>IF(punkty_rekrutacyjne[[#This Row],[dobry uczen]],punkty_rekrutacyjne[[#This Row],[Nazwisko]],"")</f>
        <v/>
      </c>
      <c r="V95" s="2" t="str">
        <f>IF(punkty_rekrutacyjne[[#This Row],[dobry uczen]],punkty_rekrutacyjne[[#This Row],[Imie]],"")</f>
        <v/>
      </c>
      <c r="W95" s="1">
        <f>IF(punkty_rekrutacyjne[[#This Row],[GHP]]=100,1,0)</f>
        <v>0</v>
      </c>
      <c r="X95" s="1">
        <f>IF(punkty_rekrutacyjne[[#This Row],[GHH]]=100,1,0)</f>
        <v>0</v>
      </c>
      <c r="Y95" s="1">
        <f>IF(punkty_rekrutacyjne[[#This Row],[GMM]]=100,1,0)</f>
        <v>0</v>
      </c>
      <c r="Z95" s="1">
        <f>IF(punkty_rekrutacyjne[[#This Row],[GMP]]=100,1,0)</f>
        <v>0</v>
      </c>
      <c r="AA95" s="1">
        <f>IF(punkty_rekrutacyjne[[#This Row],[GJP]]=100,1,0)</f>
        <v>0</v>
      </c>
      <c r="AB95" s="1">
        <f>IF(SUM(W95:AA95)&gt;2,1,0)</f>
        <v>0</v>
      </c>
      <c r="AC95" s="1">
        <f>C95+IF(punkty_rekrutacyjne[[#This Row],[Zachowanie]]=6,2,0)+SUM(punkty_rekrutacyjne[[#This Row],[p1]:[p4]])</f>
        <v>22</v>
      </c>
      <c r="AD95" s="1">
        <f>+(punkty_rekrutacyjne[[#This Row],[GHP]]+punkty_rekrutacyjne[[#This Row],[GHH]]+punkty_rekrutacyjne[[#This Row],[GMM]]+punkty_rekrutacyjne[[#This Row],[GMP]]+punkty_rekrutacyjne[[#This Row],[GJP]])/10</f>
        <v>19.3</v>
      </c>
      <c r="AE95" s="1">
        <f>IF(punkty_rekrutacyjne[[#This Row],[pkt 1]]&gt;punkty_rekrutacyjne[[#This Row],[pkt 2]],1,0)</f>
        <v>1</v>
      </c>
      <c r="AF95" s="1">
        <f>COUNTIF(punkty_rekrutacyjne[[#This Row],[GHP]:[GJP]],100)</f>
        <v>0</v>
      </c>
    </row>
    <row r="96" spans="1:32" x14ac:dyDescent="0.25">
      <c r="A96" s="1" t="s">
        <v>451</v>
      </c>
      <c r="B96" s="1" t="s">
        <v>23</v>
      </c>
      <c r="C96">
        <v>6</v>
      </c>
      <c r="D96">
        <v>4</v>
      </c>
      <c r="E96">
        <v>2</v>
      </c>
      <c r="F96">
        <v>3</v>
      </c>
      <c r="G96">
        <v>5</v>
      </c>
      <c r="H96">
        <v>4</v>
      </c>
      <c r="I96">
        <v>50</v>
      </c>
      <c r="J96">
        <v>3</v>
      </c>
      <c r="K96">
        <v>27</v>
      </c>
      <c r="L96">
        <v>70</v>
      </c>
      <c r="M96">
        <v>25</v>
      </c>
      <c r="N96">
        <f>IF(punkty_rekrutacyjne[[#This Row],[JP]]=2,0,IF(punkty_rekrutacyjne[[#This Row],[JP]]=3,4,IF(punkty_rekrutacyjne[[#This Row],[JP]]=4,6,IF(punkty_rekrutacyjne[[#This Row],[JP]]=5,8,10))))</f>
        <v>0</v>
      </c>
      <c r="O96">
        <f>IF(punkty_rekrutacyjne[[#This Row],[Mat]]=2,0,IF(punkty_rekrutacyjne[[#This Row],[Mat]]=3,4,IF(punkty_rekrutacyjne[[#This Row],[Mat]]=4,6,IF(punkty_rekrutacyjne[[#This Row],[Mat]]=5,8,10))))</f>
        <v>4</v>
      </c>
      <c r="P96">
        <f>IF(punkty_rekrutacyjne[[#This Row],[Biol]]=2,0,IF(punkty_rekrutacyjne[[#This Row],[Biol]]=3,4,IF(punkty_rekrutacyjne[[#This Row],[Biol]]=4,6,IF(punkty_rekrutacyjne[[#This Row],[Biol]]=5,8,10))))</f>
        <v>8</v>
      </c>
      <c r="Q96">
        <f>IF(punkty_rekrutacyjne[[#This Row],[Geog]]=2,0,IF(punkty_rekrutacyjne[[#This Row],[Geog]]=3,4,IF(punkty_rekrutacyjne[[#This Row],[Geog]]=4,6,IF(punkty_rekrutacyjne[[#This Row],[Geog]]=5,8,10))))</f>
        <v>6</v>
      </c>
      <c r="R96">
        <f>C96+IF(punkty_rekrutacyjne[[#This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41.5</v>
      </c>
      <c r="S96">
        <f>(punkty_rekrutacyjne[[#This Row],[JP]]+punkty_rekrutacyjne[[#This Row],[Mat]]+punkty_rekrutacyjne[[#This Row],[Biol]]+punkty_rekrutacyjne[[#This Row],[Geog]])/4</f>
        <v>3.5</v>
      </c>
      <c r="T96">
        <f>IF(punkty_rekrutacyjne[[#This Row],[Zachowanie]]&gt;4,IF(punkty_rekrutacyjne[[#This Row],[srednia z przedmiotow]]&gt;4,IF(punkty_rekrutacyjne[[#This Row],[Osiagniecia]]=0,1,0),0),0)</f>
        <v>0</v>
      </c>
      <c r="U96" s="2" t="str">
        <f>IF(punkty_rekrutacyjne[[#This Row],[dobry uczen]],punkty_rekrutacyjne[[#This Row],[Nazwisko]],"")</f>
        <v/>
      </c>
      <c r="V96" s="2" t="str">
        <f>IF(punkty_rekrutacyjne[[#This Row],[dobry uczen]],punkty_rekrutacyjne[[#This Row],[Imie]],"")</f>
        <v/>
      </c>
      <c r="W96" s="1">
        <f>IF(punkty_rekrutacyjne[[#This Row],[GHP]]=100,1,0)</f>
        <v>0</v>
      </c>
      <c r="X96" s="1">
        <f>IF(punkty_rekrutacyjne[[#This Row],[GHH]]=100,1,0)</f>
        <v>0</v>
      </c>
      <c r="Y96" s="1">
        <f>IF(punkty_rekrutacyjne[[#This Row],[GMM]]=100,1,0)</f>
        <v>0</v>
      </c>
      <c r="Z96" s="1">
        <f>IF(punkty_rekrutacyjne[[#This Row],[GMP]]=100,1,0)</f>
        <v>0</v>
      </c>
      <c r="AA96" s="1">
        <f>IF(punkty_rekrutacyjne[[#This Row],[GJP]]=100,1,0)</f>
        <v>0</v>
      </c>
      <c r="AB96" s="1">
        <f>IF(SUM(W96:AA96)&gt;2,1,0)</f>
        <v>0</v>
      </c>
      <c r="AC96" s="1">
        <f>C96+IF(punkty_rekrutacyjne[[#This Row],[Zachowanie]]=6,2,0)+SUM(punkty_rekrutacyjne[[#This Row],[p1]:[p4]])</f>
        <v>24</v>
      </c>
      <c r="AD96" s="1">
        <f>+(punkty_rekrutacyjne[[#This Row],[GHP]]+punkty_rekrutacyjne[[#This Row],[GHH]]+punkty_rekrutacyjne[[#This Row],[GMM]]+punkty_rekrutacyjne[[#This Row],[GMP]]+punkty_rekrutacyjne[[#This Row],[GJP]])/10</f>
        <v>17.5</v>
      </c>
      <c r="AE96" s="1">
        <f>IF(punkty_rekrutacyjne[[#This Row],[pkt 1]]&gt;punkty_rekrutacyjne[[#This Row],[pkt 2]],1,0)</f>
        <v>1</v>
      </c>
      <c r="AF96" s="1">
        <f>COUNTIF(punkty_rekrutacyjne[[#This Row],[GHP]:[GJP]],100)</f>
        <v>0</v>
      </c>
    </row>
    <row r="97" spans="1:32" x14ac:dyDescent="0.25">
      <c r="A97" s="1" t="s">
        <v>211</v>
      </c>
      <c r="B97" s="1" t="s">
        <v>78</v>
      </c>
      <c r="C97">
        <v>5</v>
      </c>
      <c r="D97">
        <v>6</v>
      </c>
      <c r="E97">
        <v>5</v>
      </c>
      <c r="F97">
        <v>2</v>
      </c>
      <c r="G97">
        <v>2</v>
      </c>
      <c r="H97">
        <v>2</v>
      </c>
      <c r="I97">
        <v>74</v>
      </c>
      <c r="J97">
        <v>70</v>
      </c>
      <c r="K97">
        <v>43</v>
      </c>
      <c r="L97">
        <v>43</v>
      </c>
      <c r="M97">
        <v>37</v>
      </c>
      <c r="N97">
        <f>IF(punkty_rekrutacyjne[[#This Row],[JP]]=2,0,IF(punkty_rekrutacyjne[[#This Row],[JP]]=3,4,IF(punkty_rekrutacyjne[[#This Row],[JP]]=4,6,IF(punkty_rekrutacyjne[[#This Row],[JP]]=5,8,10))))</f>
        <v>8</v>
      </c>
      <c r="O97">
        <f>IF(punkty_rekrutacyjne[[#This Row],[Mat]]=2,0,IF(punkty_rekrutacyjne[[#This Row],[Mat]]=3,4,IF(punkty_rekrutacyjne[[#This Row],[Mat]]=4,6,IF(punkty_rekrutacyjne[[#This Row],[Mat]]=5,8,10))))</f>
        <v>0</v>
      </c>
      <c r="P97">
        <f>IF(punkty_rekrutacyjne[[#This Row],[Biol]]=2,0,IF(punkty_rekrutacyjne[[#This Row],[Biol]]=3,4,IF(punkty_rekrutacyjne[[#This Row],[Biol]]=4,6,IF(punkty_rekrutacyjne[[#This Row],[Biol]]=5,8,10))))</f>
        <v>0</v>
      </c>
      <c r="Q97">
        <f>IF(punkty_rekrutacyjne[[#This Row],[Geog]]=2,0,IF(punkty_rekrutacyjne[[#This Row],[Geog]]=3,4,IF(punkty_rekrutacyjne[[#This Row],[Geog]]=4,6,IF(punkty_rekrutacyjne[[#This Row],[Geog]]=5,8,10))))</f>
        <v>0</v>
      </c>
      <c r="R97">
        <f>C97+IF(punkty_rekrutacyjne[[#This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41.7</v>
      </c>
      <c r="S97">
        <f>(punkty_rekrutacyjne[[#This Row],[JP]]+punkty_rekrutacyjne[[#This Row],[Mat]]+punkty_rekrutacyjne[[#This Row],[Biol]]+punkty_rekrutacyjne[[#This Row],[Geog]])/4</f>
        <v>2.75</v>
      </c>
      <c r="T97">
        <f>IF(punkty_rekrutacyjne[[#This Row],[Zachowanie]]&gt;4,IF(punkty_rekrutacyjne[[#This Row],[srednia z przedmiotow]]&gt;4,IF(punkty_rekrutacyjne[[#This Row],[Osiagniecia]]=0,1,0),0),0)</f>
        <v>0</v>
      </c>
      <c r="U97" s="2" t="str">
        <f>IF(punkty_rekrutacyjne[[#This Row],[dobry uczen]],punkty_rekrutacyjne[[#This Row],[Nazwisko]],"")</f>
        <v/>
      </c>
      <c r="V97" s="2" t="str">
        <f>IF(punkty_rekrutacyjne[[#This Row],[dobry uczen]],punkty_rekrutacyjne[[#This Row],[Imie]],"")</f>
        <v/>
      </c>
      <c r="W97" s="1">
        <f>IF(punkty_rekrutacyjne[[#This Row],[GHP]]=100,1,0)</f>
        <v>0</v>
      </c>
      <c r="X97" s="1">
        <f>IF(punkty_rekrutacyjne[[#This Row],[GHH]]=100,1,0)</f>
        <v>0</v>
      </c>
      <c r="Y97" s="1">
        <f>IF(punkty_rekrutacyjne[[#This Row],[GMM]]=100,1,0)</f>
        <v>0</v>
      </c>
      <c r="Z97" s="1">
        <f>IF(punkty_rekrutacyjne[[#This Row],[GMP]]=100,1,0)</f>
        <v>0</v>
      </c>
      <c r="AA97" s="1">
        <f>IF(punkty_rekrutacyjne[[#This Row],[GJP]]=100,1,0)</f>
        <v>0</v>
      </c>
      <c r="AB97" s="1">
        <f>IF(SUM(W97:AA97)&gt;2,1,0)</f>
        <v>0</v>
      </c>
      <c r="AC97" s="1">
        <f>C97+IF(punkty_rekrutacyjne[[#This Row],[Zachowanie]]=6,2,0)+SUM(punkty_rekrutacyjne[[#This Row],[p1]:[p4]])</f>
        <v>15</v>
      </c>
      <c r="AD97" s="1">
        <f>+(punkty_rekrutacyjne[[#This Row],[GHP]]+punkty_rekrutacyjne[[#This Row],[GHH]]+punkty_rekrutacyjne[[#This Row],[GMM]]+punkty_rekrutacyjne[[#This Row],[GMP]]+punkty_rekrutacyjne[[#This Row],[GJP]])/10</f>
        <v>26.7</v>
      </c>
      <c r="AE97" s="1">
        <f>IF(punkty_rekrutacyjne[[#This Row],[pkt 1]]&gt;punkty_rekrutacyjne[[#This Row],[pkt 2]],1,0)</f>
        <v>0</v>
      </c>
      <c r="AF97" s="1">
        <f>COUNTIF(punkty_rekrutacyjne[[#This Row],[GHP]:[GJP]],100)</f>
        <v>0</v>
      </c>
    </row>
    <row r="98" spans="1:32" x14ac:dyDescent="0.25">
      <c r="A98" s="1" t="s">
        <v>645</v>
      </c>
      <c r="B98" s="1" t="s">
        <v>646</v>
      </c>
      <c r="C98">
        <v>4</v>
      </c>
      <c r="D98">
        <v>4</v>
      </c>
      <c r="E98">
        <v>6</v>
      </c>
      <c r="F98">
        <v>3</v>
      </c>
      <c r="G98">
        <v>2</v>
      </c>
      <c r="H98">
        <v>3</v>
      </c>
      <c r="I98">
        <v>24</v>
      </c>
      <c r="J98">
        <v>33</v>
      </c>
      <c r="K98">
        <v>90</v>
      </c>
      <c r="L98">
        <v>28</v>
      </c>
      <c r="M98">
        <v>23</v>
      </c>
      <c r="N98">
        <f>IF(punkty_rekrutacyjne[[#This Row],[JP]]=2,0,IF(punkty_rekrutacyjne[[#This Row],[JP]]=3,4,IF(punkty_rekrutacyjne[[#This Row],[JP]]=4,6,IF(punkty_rekrutacyjne[[#This Row],[JP]]=5,8,10))))</f>
        <v>10</v>
      </c>
      <c r="O98">
        <f>IF(punkty_rekrutacyjne[[#This Row],[Mat]]=2,0,IF(punkty_rekrutacyjne[[#This Row],[Mat]]=3,4,IF(punkty_rekrutacyjne[[#This Row],[Mat]]=4,6,IF(punkty_rekrutacyjne[[#This Row],[Mat]]=5,8,10))))</f>
        <v>4</v>
      </c>
      <c r="P98">
        <f>IF(punkty_rekrutacyjne[[#This Row],[Biol]]=2,0,IF(punkty_rekrutacyjne[[#This Row],[Biol]]=3,4,IF(punkty_rekrutacyjne[[#This Row],[Biol]]=4,6,IF(punkty_rekrutacyjne[[#This Row],[Biol]]=5,8,10))))</f>
        <v>0</v>
      </c>
      <c r="Q98">
        <f>IF(punkty_rekrutacyjne[[#This Row],[Geog]]=2,0,IF(punkty_rekrutacyjne[[#This Row],[Geog]]=3,4,IF(punkty_rekrutacyjne[[#This Row],[Geog]]=4,6,IF(punkty_rekrutacyjne[[#This Row],[Geog]]=5,8,10))))</f>
        <v>4</v>
      </c>
      <c r="R98">
        <f>C98+IF(punkty_rekrutacyjne[[#This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41.8</v>
      </c>
      <c r="S98">
        <f>(punkty_rekrutacyjne[[#This Row],[JP]]+punkty_rekrutacyjne[[#This Row],[Mat]]+punkty_rekrutacyjne[[#This Row],[Biol]]+punkty_rekrutacyjne[[#This Row],[Geog]])/4</f>
        <v>3.5</v>
      </c>
      <c r="T98">
        <f>IF(punkty_rekrutacyjne[[#This Row],[Zachowanie]]&gt;4,IF(punkty_rekrutacyjne[[#This Row],[srednia z przedmiotow]]&gt;4,IF(punkty_rekrutacyjne[[#This Row],[Osiagniecia]]=0,1,0),0),0)</f>
        <v>0</v>
      </c>
      <c r="U98" s="2" t="str">
        <f>IF(punkty_rekrutacyjne[[#This Row],[dobry uczen]],punkty_rekrutacyjne[[#This Row],[Nazwisko]],"")</f>
        <v/>
      </c>
      <c r="V98" s="2" t="str">
        <f>IF(punkty_rekrutacyjne[[#This Row],[dobry uczen]],punkty_rekrutacyjne[[#This Row],[Imie]],"")</f>
        <v/>
      </c>
      <c r="W98" s="1">
        <f>IF(punkty_rekrutacyjne[[#This Row],[GHP]]=100,1,0)</f>
        <v>0</v>
      </c>
      <c r="X98" s="1">
        <f>IF(punkty_rekrutacyjne[[#This Row],[GHH]]=100,1,0)</f>
        <v>0</v>
      </c>
      <c r="Y98" s="1">
        <f>IF(punkty_rekrutacyjne[[#This Row],[GMM]]=100,1,0)</f>
        <v>0</v>
      </c>
      <c r="Z98" s="1">
        <f>IF(punkty_rekrutacyjne[[#This Row],[GMP]]=100,1,0)</f>
        <v>0</v>
      </c>
      <c r="AA98" s="1">
        <f>IF(punkty_rekrutacyjne[[#This Row],[GJP]]=100,1,0)</f>
        <v>0</v>
      </c>
      <c r="AB98" s="1">
        <f>IF(SUM(W98:AA98)&gt;2,1,0)</f>
        <v>0</v>
      </c>
      <c r="AC98" s="1">
        <f>C98+IF(punkty_rekrutacyjne[[#This Row],[Zachowanie]]=6,2,0)+SUM(punkty_rekrutacyjne[[#This Row],[p1]:[p4]])</f>
        <v>22</v>
      </c>
      <c r="AD98" s="1">
        <f>+(punkty_rekrutacyjne[[#This Row],[GHP]]+punkty_rekrutacyjne[[#This Row],[GHH]]+punkty_rekrutacyjne[[#This Row],[GMM]]+punkty_rekrutacyjne[[#This Row],[GMP]]+punkty_rekrutacyjne[[#This Row],[GJP]])/10</f>
        <v>19.8</v>
      </c>
      <c r="AE98" s="1">
        <f>IF(punkty_rekrutacyjne[[#This Row],[pkt 1]]&gt;punkty_rekrutacyjne[[#This Row],[pkt 2]],1,0)</f>
        <v>1</v>
      </c>
      <c r="AF98" s="1">
        <f>COUNTIF(punkty_rekrutacyjne[[#This Row],[GHP]:[GJP]],100)</f>
        <v>0</v>
      </c>
    </row>
    <row r="99" spans="1:32" x14ac:dyDescent="0.25">
      <c r="A99" s="1" t="s">
        <v>314</v>
      </c>
      <c r="B99" s="1" t="s">
        <v>249</v>
      </c>
      <c r="C99">
        <v>7</v>
      </c>
      <c r="D99">
        <v>2</v>
      </c>
      <c r="E99">
        <v>2</v>
      </c>
      <c r="F99">
        <v>3</v>
      </c>
      <c r="G99">
        <v>6</v>
      </c>
      <c r="H99">
        <v>5</v>
      </c>
      <c r="I99">
        <v>11</v>
      </c>
      <c r="J99">
        <v>6</v>
      </c>
      <c r="K99">
        <v>24</v>
      </c>
      <c r="L99">
        <v>72</v>
      </c>
      <c r="M99">
        <v>17</v>
      </c>
      <c r="N99">
        <f>IF(punkty_rekrutacyjne[[#This Row],[JP]]=2,0,IF(punkty_rekrutacyjne[[#This Row],[JP]]=3,4,IF(punkty_rekrutacyjne[[#This Row],[JP]]=4,6,IF(punkty_rekrutacyjne[[#This Row],[JP]]=5,8,10))))</f>
        <v>0</v>
      </c>
      <c r="O99">
        <f>IF(punkty_rekrutacyjne[[#This Row],[Mat]]=2,0,IF(punkty_rekrutacyjne[[#This Row],[Mat]]=3,4,IF(punkty_rekrutacyjne[[#This Row],[Mat]]=4,6,IF(punkty_rekrutacyjne[[#This Row],[Mat]]=5,8,10))))</f>
        <v>4</v>
      </c>
      <c r="P99">
        <f>IF(punkty_rekrutacyjne[[#This Row],[Biol]]=2,0,IF(punkty_rekrutacyjne[[#This Row],[Biol]]=3,4,IF(punkty_rekrutacyjne[[#This Row],[Biol]]=4,6,IF(punkty_rekrutacyjne[[#This Row],[Biol]]=5,8,10))))</f>
        <v>10</v>
      </c>
      <c r="Q99">
        <f>IF(punkty_rekrutacyjne[[#This Row],[Geog]]=2,0,IF(punkty_rekrutacyjne[[#This Row],[Geog]]=3,4,IF(punkty_rekrutacyjne[[#This Row],[Geog]]=4,6,IF(punkty_rekrutacyjne[[#This Row],[Geog]]=5,8,10))))</f>
        <v>8</v>
      </c>
      <c r="R99">
        <f>C99+IF(punkty_rekrutacyjne[[#This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</v>
      </c>
      <c r="S99">
        <f>(punkty_rekrutacyjne[[#This Row],[JP]]+punkty_rekrutacyjne[[#This Row],[Mat]]+punkty_rekrutacyjne[[#This Row],[Biol]]+punkty_rekrutacyjne[[#This Row],[Geog]])/4</f>
        <v>4</v>
      </c>
      <c r="T99">
        <f>IF(punkty_rekrutacyjne[[#This Row],[Zachowanie]]&gt;4,IF(punkty_rekrutacyjne[[#This Row],[srednia z przedmiotow]]&gt;4,IF(punkty_rekrutacyjne[[#This Row],[Osiagniecia]]=0,1,0),0),0)</f>
        <v>0</v>
      </c>
      <c r="U99" s="2" t="str">
        <f>IF(punkty_rekrutacyjne[[#This Row],[dobry uczen]],punkty_rekrutacyjne[[#This Row],[Nazwisko]],"")</f>
        <v/>
      </c>
      <c r="V99" s="2" t="str">
        <f>IF(punkty_rekrutacyjne[[#This Row],[dobry uczen]],punkty_rekrutacyjne[[#This Row],[Imie]],"")</f>
        <v/>
      </c>
      <c r="W99" s="1">
        <f>IF(punkty_rekrutacyjne[[#This Row],[GHP]]=100,1,0)</f>
        <v>0</v>
      </c>
      <c r="X99" s="1">
        <f>IF(punkty_rekrutacyjne[[#This Row],[GHH]]=100,1,0)</f>
        <v>0</v>
      </c>
      <c r="Y99" s="1">
        <f>IF(punkty_rekrutacyjne[[#This Row],[GMM]]=100,1,0)</f>
        <v>0</v>
      </c>
      <c r="Z99" s="1">
        <f>IF(punkty_rekrutacyjne[[#This Row],[GMP]]=100,1,0)</f>
        <v>0</v>
      </c>
      <c r="AA99" s="1">
        <f>IF(punkty_rekrutacyjne[[#This Row],[GJP]]=100,1,0)</f>
        <v>0</v>
      </c>
      <c r="AB99" s="1">
        <f>IF(SUM(W99:AA99)&gt;2,1,0)</f>
        <v>0</v>
      </c>
      <c r="AC99" s="1">
        <f>C99+IF(punkty_rekrutacyjne[[#This Row],[Zachowanie]]=6,2,0)+SUM(punkty_rekrutacyjne[[#This Row],[p1]:[p4]])</f>
        <v>29</v>
      </c>
      <c r="AD99" s="1">
        <f>+(punkty_rekrutacyjne[[#This Row],[GHP]]+punkty_rekrutacyjne[[#This Row],[GHH]]+punkty_rekrutacyjne[[#This Row],[GMM]]+punkty_rekrutacyjne[[#This Row],[GMP]]+punkty_rekrutacyjne[[#This Row],[GJP]])/10</f>
        <v>13</v>
      </c>
      <c r="AE99" s="1">
        <f>IF(punkty_rekrutacyjne[[#This Row],[pkt 1]]&gt;punkty_rekrutacyjne[[#This Row],[pkt 2]],1,0)</f>
        <v>1</v>
      </c>
      <c r="AF99" s="1">
        <f>COUNTIF(punkty_rekrutacyjne[[#This Row],[GHP]:[GJP]],100)</f>
        <v>0</v>
      </c>
    </row>
    <row r="100" spans="1:32" x14ac:dyDescent="0.25">
      <c r="A100" s="1" t="s">
        <v>228</v>
      </c>
      <c r="B100" s="1" t="s">
        <v>166</v>
      </c>
      <c r="C100">
        <v>6</v>
      </c>
      <c r="D100">
        <v>2</v>
      </c>
      <c r="E100">
        <v>4</v>
      </c>
      <c r="F100">
        <v>3</v>
      </c>
      <c r="G100">
        <v>3</v>
      </c>
      <c r="H100">
        <v>2</v>
      </c>
      <c r="I100">
        <v>54</v>
      </c>
      <c r="J100">
        <v>83</v>
      </c>
      <c r="K100">
        <v>36</v>
      </c>
      <c r="L100">
        <v>27</v>
      </c>
      <c r="M100">
        <v>21</v>
      </c>
      <c r="N100">
        <f>IF(punkty_rekrutacyjne[[#This Row],[JP]]=2,0,IF(punkty_rekrutacyjne[[#This Row],[JP]]=3,4,IF(punkty_rekrutacyjne[[#This Row],[JP]]=4,6,IF(punkty_rekrutacyjne[[#This Row],[JP]]=5,8,10))))</f>
        <v>6</v>
      </c>
      <c r="O100">
        <f>IF(punkty_rekrutacyjne[[#This Row],[Mat]]=2,0,IF(punkty_rekrutacyjne[[#This Row],[Mat]]=3,4,IF(punkty_rekrutacyjne[[#This Row],[Mat]]=4,6,IF(punkty_rekrutacyjne[[#This Row],[Mat]]=5,8,10))))</f>
        <v>4</v>
      </c>
      <c r="P100">
        <f>IF(punkty_rekrutacyjne[[#This Row],[Biol]]=2,0,IF(punkty_rekrutacyjne[[#This Row],[Biol]]=3,4,IF(punkty_rekrutacyjne[[#This Row],[Biol]]=4,6,IF(punkty_rekrutacyjne[[#This Row],[Biol]]=5,8,10))))</f>
        <v>4</v>
      </c>
      <c r="Q100">
        <f>IF(punkty_rekrutacyjne[[#This Row],[Geog]]=2,0,IF(punkty_rekrutacyjne[[#This Row],[Geog]]=3,4,IF(punkty_rekrutacyjne[[#This Row],[Geog]]=4,6,IF(punkty_rekrutacyjne[[#This Row],[Geog]]=5,8,10))))</f>
        <v>0</v>
      </c>
      <c r="R100">
        <f>C100+IF(punkty_rekrutacyjne[[#This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42.1</v>
      </c>
      <c r="S100">
        <f>(punkty_rekrutacyjne[[#This Row],[JP]]+punkty_rekrutacyjne[[#This Row],[Mat]]+punkty_rekrutacyjne[[#This Row],[Biol]]+punkty_rekrutacyjne[[#This Row],[Geog]])/4</f>
        <v>3</v>
      </c>
      <c r="T100">
        <f>IF(punkty_rekrutacyjne[[#This Row],[Zachowanie]]&gt;4,IF(punkty_rekrutacyjne[[#This Row],[srednia z przedmiotow]]&gt;4,IF(punkty_rekrutacyjne[[#This Row],[Osiagniecia]]=0,1,0),0),0)</f>
        <v>0</v>
      </c>
      <c r="U100" s="2" t="str">
        <f>IF(punkty_rekrutacyjne[[#This Row],[dobry uczen]],punkty_rekrutacyjne[[#This Row],[Nazwisko]],"")</f>
        <v/>
      </c>
      <c r="V100" s="2" t="str">
        <f>IF(punkty_rekrutacyjne[[#This Row],[dobry uczen]],punkty_rekrutacyjne[[#This Row],[Imie]],"")</f>
        <v/>
      </c>
      <c r="W100" s="1">
        <f>IF(punkty_rekrutacyjne[[#This Row],[GHP]]=100,1,0)</f>
        <v>0</v>
      </c>
      <c r="X100" s="1">
        <f>IF(punkty_rekrutacyjne[[#This Row],[GHH]]=100,1,0)</f>
        <v>0</v>
      </c>
      <c r="Y100" s="1">
        <f>IF(punkty_rekrutacyjne[[#This Row],[GMM]]=100,1,0)</f>
        <v>0</v>
      </c>
      <c r="Z100" s="1">
        <f>IF(punkty_rekrutacyjne[[#This Row],[GMP]]=100,1,0)</f>
        <v>0</v>
      </c>
      <c r="AA100" s="1">
        <f>IF(punkty_rekrutacyjne[[#This Row],[GJP]]=100,1,0)</f>
        <v>0</v>
      </c>
      <c r="AB100" s="1">
        <f>IF(SUM(W100:AA100)&gt;2,1,0)</f>
        <v>0</v>
      </c>
      <c r="AC100" s="1">
        <f>C100+IF(punkty_rekrutacyjne[[#This Row],[Zachowanie]]=6,2,0)+SUM(punkty_rekrutacyjne[[#This Row],[p1]:[p4]])</f>
        <v>20</v>
      </c>
      <c r="AD100" s="1">
        <f>+(punkty_rekrutacyjne[[#This Row],[GHP]]+punkty_rekrutacyjne[[#This Row],[GHH]]+punkty_rekrutacyjne[[#This Row],[GMM]]+punkty_rekrutacyjne[[#This Row],[GMP]]+punkty_rekrutacyjne[[#This Row],[GJP]])/10</f>
        <v>22.1</v>
      </c>
      <c r="AE100" s="1">
        <f>IF(punkty_rekrutacyjne[[#This Row],[pkt 1]]&gt;punkty_rekrutacyjne[[#This Row],[pkt 2]],1,0)</f>
        <v>0</v>
      </c>
      <c r="AF100" s="1">
        <f>COUNTIF(punkty_rekrutacyjne[[#This Row],[GHP]:[GJP]],100)</f>
        <v>0</v>
      </c>
    </row>
    <row r="101" spans="1:32" x14ac:dyDescent="0.25">
      <c r="A101" s="1" t="s">
        <v>35</v>
      </c>
      <c r="B101" s="1" t="s">
        <v>36</v>
      </c>
      <c r="C101">
        <v>1</v>
      </c>
      <c r="D101">
        <v>3</v>
      </c>
      <c r="E101">
        <v>6</v>
      </c>
      <c r="F101">
        <v>3</v>
      </c>
      <c r="G101">
        <v>3</v>
      </c>
      <c r="H101">
        <v>2</v>
      </c>
      <c r="I101">
        <v>16</v>
      </c>
      <c r="J101">
        <v>43</v>
      </c>
      <c r="K101">
        <v>92</v>
      </c>
      <c r="L101">
        <v>54</v>
      </c>
      <c r="M101">
        <v>27</v>
      </c>
      <c r="N101">
        <f>IF(punkty_rekrutacyjne[[#This Row],[JP]]=2,0,IF(punkty_rekrutacyjne[[#This Row],[JP]]=3,4,IF(punkty_rekrutacyjne[[#This Row],[JP]]=4,6,IF(punkty_rekrutacyjne[[#This Row],[JP]]=5,8,10))))</f>
        <v>10</v>
      </c>
      <c r="O101">
        <f>IF(punkty_rekrutacyjne[[#This Row],[Mat]]=2,0,IF(punkty_rekrutacyjne[[#This Row],[Mat]]=3,4,IF(punkty_rekrutacyjne[[#This Row],[Mat]]=4,6,IF(punkty_rekrutacyjne[[#This Row],[Mat]]=5,8,10))))</f>
        <v>4</v>
      </c>
      <c r="P101">
        <f>IF(punkty_rekrutacyjne[[#This Row],[Biol]]=2,0,IF(punkty_rekrutacyjne[[#This Row],[Biol]]=3,4,IF(punkty_rekrutacyjne[[#This Row],[Biol]]=4,6,IF(punkty_rekrutacyjne[[#This Row],[Biol]]=5,8,10))))</f>
        <v>4</v>
      </c>
      <c r="Q101">
        <f>IF(punkty_rekrutacyjne[[#This Row],[Geog]]=2,0,IF(punkty_rekrutacyjne[[#This Row],[Geog]]=3,4,IF(punkty_rekrutacyjne[[#This Row],[Geog]]=4,6,IF(punkty_rekrutacyjne[[#This Row],[Geog]]=5,8,10))))</f>
        <v>0</v>
      </c>
      <c r="R101">
        <f>C101+IF(punkty_rekrutacyjne[[#This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42.2</v>
      </c>
      <c r="S101">
        <f>(punkty_rekrutacyjne[[#This Row],[JP]]+punkty_rekrutacyjne[[#This Row],[Mat]]+punkty_rekrutacyjne[[#This Row],[Biol]]+punkty_rekrutacyjne[[#This Row],[Geog]])/4</f>
        <v>3.5</v>
      </c>
      <c r="T101">
        <f>IF(punkty_rekrutacyjne[[#This Row],[Zachowanie]]&gt;4,IF(punkty_rekrutacyjne[[#This Row],[srednia z przedmiotow]]&gt;4,IF(punkty_rekrutacyjne[[#This Row],[Osiagniecia]]=0,1,0),0),0)</f>
        <v>0</v>
      </c>
      <c r="U101" s="2" t="str">
        <f>IF(punkty_rekrutacyjne[[#This Row],[dobry uczen]],punkty_rekrutacyjne[[#This Row],[Nazwisko]],"")</f>
        <v/>
      </c>
      <c r="V101" s="2" t="str">
        <f>IF(punkty_rekrutacyjne[[#This Row],[dobry uczen]],punkty_rekrutacyjne[[#This Row],[Imie]],"")</f>
        <v/>
      </c>
      <c r="W101" s="1">
        <f>IF(punkty_rekrutacyjne[[#This Row],[GHP]]=100,1,0)</f>
        <v>0</v>
      </c>
      <c r="X101" s="1">
        <f>IF(punkty_rekrutacyjne[[#This Row],[GHH]]=100,1,0)</f>
        <v>0</v>
      </c>
      <c r="Y101" s="1">
        <f>IF(punkty_rekrutacyjne[[#This Row],[GMM]]=100,1,0)</f>
        <v>0</v>
      </c>
      <c r="Z101" s="1">
        <f>IF(punkty_rekrutacyjne[[#This Row],[GMP]]=100,1,0)</f>
        <v>0</v>
      </c>
      <c r="AA101" s="1">
        <f>IF(punkty_rekrutacyjne[[#This Row],[GJP]]=100,1,0)</f>
        <v>0</v>
      </c>
      <c r="AB101" s="1">
        <f>IF(SUM(W101:AA101)&gt;2,1,0)</f>
        <v>0</v>
      </c>
      <c r="AC101" s="1">
        <f>C101+IF(punkty_rekrutacyjne[[#This Row],[Zachowanie]]=6,2,0)+SUM(punkty_rekrutacyjne[[#This Row],[p1]:[p4]])</f>
        <v>19</v>
      </c>
      <c r="AD101" s="1">
        <f>+(punkty_rekrutacyjne[[#This Row],[GHP]]+punkty_rekrutacyjne[[#This Row],[GHH]]+punkty_rekrutacyjne[[#This Row],[GMM]]+punkty_rekrutacyjne[[#This Row],[GMP]]+punkty_rekrutacyjne[[#This Row],[GJP]])/10</f>
        <v>23.2</v>
      </c>
      <c r="AE101" s="1">
        <f>IF(punkty_rekrutacyjne[[#This Row],[pkt 1]]&gt;punkty_rekrutacyjne[[#This Row],[pkt 2]],1,0)</f>
        <v>0</v>
      </c>
      <c r="AF101" s="1">
        <f>COUNTIF(punkty_rekrutacyjne[[#This Row],[GHP]:[GJP]],100)</f>
        <v>0</v>
      </c>
    </row>
    <row r="102" spans="1:32" x14ac:dyDescent="0.25">
      <c r="A102" s="1" t="s">
        <v>563</v>
      </c>
      <c r="B102" s="1" t="s">
        <v>101</v>
      </c>
      <c r="C102">
        <v>0</v>
      </c>
      <c r="D102">
        <v>5</v>
      </c>
      <c r="E102">
        <v>2</v>
      </c>
      <c r="F102">
        <v>4</v>
      </c>
      <c r="G102">
        <v>2</v>
      </c>
      <c r="H102">
        <v>6</v>
      </c>
      <c r="I102">
        <v>27</v>
      </c>
      <c r="J102">
        <v>56</v>
      </c>
      <c r="K102">
        <v>54</v>
      </c>
      <c r="L102">
        <v>99</v>
      </c>
      <c r="M102">
        <v>27</v>
      </c>
      <c r="N102">
        <f>IF(punkty_rekrutacyjne[[#This Row],[JP]]=2,0,IF(punkty_rekrutacyjne[[#This Row],[JP]]=3,4,IF(punkty_rekrutacyjne[[#This Row],[JP]]=4,6,IF(punkty_rekrutacyjne[[#This Row],[JP]]=5,8,10))))</f>
        <v>0</v>
      </c>
      <c r="O102">
        <f>IF(punkty_rekrutacyjne[[#This Row],[Mat]]=2,0,IF(punkty_rekrutacyjne[[#This Row],[Mat]]=3,4,IF(punkty_rekrutacyjne[[#This Row],[Mat]]=4,6,IF(punkty_rekrutacyjne[[#This Row],[Mat]]=5,8,10))))</f>
        <v>6</v>
      </c>
      <c r="P102">
        <f>IF(punkty_rekrutacyjne[[#This Row],[Biol]]=2,0,IF(punkty_rekrutacyjne[[#This Row],[Biol]]=3,4,IF(punkty_rekrutacyjne[[#This Row],[Biol]]=4,6,IF(punkty_rekrutacyjne[[#This Row],[Biol]]=5,8,10))))</f>
        <v>0</v>
      </c>
      <c r="Q102">
        <f>IF(punkty_rekrutacyjne[[#This Row],[Geog]]=2,0,IF(punkty_rekrutacyjne[[#This Row],[Geog]]=3,4,IF(punkty_rekrutacyjne[[#This Row],[Geog]]=4,6,IF(punkty_rekrutacyjne[[#This Row],[Geog]]=5,8,10))))</f>
        <v>10</v>
      </c>
      <c r="R102">
        <f>C102+IF(punkty_rekrutacyjne[[#This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42.3</v>
      </c>
      <c r="S102">
        <f>(punkty_rekrutacyjne[[#This Row],[JP]]+punkty_rekrutacyjne[[#This Row],[Mat]]+punkty_rekrutacyjne[[#This Row],[Biol]]+punkty_rekrutacyjne[[#This Row],[Geog]])/4</f>
        <v>3.5</v>
      </c>
      <c r="T102">
        <f>IF(punkty_rekrutacyjne[[#This Row],[Zachowanie]]&gt;4,IF(punkty_rekrutacyjne[[#This Row],[srednia z przedmiotow]]&gt;4,IF(punkty_rekrutacyjne[[#This Row],[Osiagniecia]]=0,1,0),0),0)</f>
        <v>0</v>
      </c>
      <c r="U102" s="2" t="str">
        <f>IF(punkty_rekrutacyjne[[#This Row],[dobry uczen]],punkty_rekrutacyjne[[#This Row],[Nazwisko]],"")</f>
        <v/>
      </c>
      <c r="V102" s="2" t="str">
        <f>IF(punkty_rekrutacyjne[[#This Row],[dobry uczen]],punkty_rekrutacyjne[[#This Row],[Imie]],"")</f>
        <v/>
      </c>
      <c r="W102" s="1">
        <f>IF(punkty_rekrutacyjne[[#This Row],[GHP]]=100,1,0)</f>
        <v>0</v>
      </c>
      <c r="X102" s="1">
        <f>IF(punkty_rekrutacyjne[[#This Row],[GHH]]=100,1,0)</f>
        <v>0</v>
      </c>
      <c r="Y102" s="1">
        <f>IF(punkty_rekrutacyjne[[#This Row],[GMM]]=100,1,0)</f>
        <v>0</v>
      </c>
      <c r="Z102" s="1">
        <f>IF(punkty_rekrutacyjne[[#This Row],[GMP]]=100,1,0)</f>
        <v>0</v>
      </c>
      <c r="AA102" s="1">
        <f>IF(punkty_rekrutacyjne[[#This Row],[GJP]]=100,1,0)</f>
        <v>0</v>
      </c>
      <c r="AB102" s="1">
        <f>IF(SUM(W102:AA102)&gt;2,1,0)</f>
        <v>0</v>
      </c>
      <c r="AC102" s="1">
        <f>C102+IF(punkty_rekrutacyjne[[#This Row],[Zachowanie]]=6,2,0)+SUM(punkty_rekrutacyjne[[#This Row],[p1]:[p4]])</f>
        <v>16</v>
      </c>
      <c r="AD102" s="1">
        <f>+(punkty_rekrutacyjne[[#This Row],[GHP]]+punkty_rekrutacyjne[[#This Row],[GHH]]+punkty_rekrutacyjne[[#This Row],[GMM]]+punkty_rekrutacyjne[[#This Row],[GMP]]+punkty_rekrutacyjne[[#This Row],[GJP]])/10</f>
        <v>26.3</v>
      </c>
      <c r="AE102" s="1">
        <f>IF(punkty_rekrutacyjne[[#This Row],[pkt 1]]&gt;punkty_rekrutacyjne[[#This Row],[pkt 2]],1,0)</f>
        <v>0</v>
      </c>
      <c r="AF102" s="1">
        <f>COUNTIF(punkty_rekrutacyjne[[#This Row],[GHP]:[GJP]],100)</f>
        <v>0</v>
      </c>
    </row>
    <row r="103" spans="1:32" x14ac:dyDescent="0.25">
      <c r="A103" s="1" t="s">
        <v>227</v>
      </c>
      <c r="B103" s="1" t="s">
        <v>78</v>
      </c>
      <c r="C103">
        <v>6</v>
      </c>
      <c r="D103">
        <v>5</v>
      </c>
      <c r="E103">
        <v>3</v>
      </c>
      <c r="F103">
        <v>2</v>
      </c>
      <c r="G103">
        <v>3</v>
      </c>
      <c r="H103">
        <v>5</v>
      </c>
      <c r="I103">
        <v>55</v>
      </c>
      <c r="J103">
        <v>2</v>
      </c>
      <c r="K103">
        <v>64</v>
      </c>
      <c r="L103">
        <v>13</v>
      </c>
      <c r="M103">
        <v>72</v>
      </c>
      <c r="N103">
        <f>IF(punkty_rekrutacyjne[[#This Row],[JP]]=2,0,IF(punkty_rekrutacyjne[[#This Row],[JP]]=3,4,IF(punkty_rekrutacyjne[[#This Row],[JP]]=4,6,IF(punkty_rekrutacyjne[[#This Row],[JP]]=5,8,10))))</f>
        <v>4</v>
      </c>
      <c r="O103">
        <f>IF(punkty_rekrutacyjne[[#This Row],[Mat]]=2,0,IF(punkty_rekrutacyjne[[#This Row],[Mat]]=3,4,IF(punkty_rekrutacyjne[[#This Row],[Mat]]=4,6,IF(punkty_rekrutacyjne[[#This Row],[Mat]]=5,8,10))))</f>
        <v>0</v>
      </c>
      <c r="P103">
        <f>IF(punkty_rekrutacyjne[[#This Row],[Biol]]=2,0,IF(punkty_rekrutacyjne[[#This Row],[Biol]]=3,4,IF(punkty_rekrutacyjne[[#This Row],[Biol]]=4,6,IF(punkty_rekrutacyjne[[#This Row],[Biol]]=5,8,10))))</f>
        <v>4</v>
      </c>
      <c r="Q103">
        <f>IF(punkty_rekrutacyjne[[#This Row],[Geog]]=2,0,IF(punkty_rekrutacyjne[[#This Row],[Geog]]=3,4,IF(punkty_rekrutacyjne[[#This Row],[Geog]]=4,6,IF(punkty_rekrutacyjne[[#This Row],[Geog]]=5,8,10))))</f>
        <v>8</v>
      </c>
      <c r="R103">
        <f>C103+IF(punkty_rekrutacyjne[[#This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42.6</v>
      </c>
      <c r="S103">
        <f>(punkty_rekrutacyjne[[#This Row],[JP]]+punkty_rekrutacyjne[[#This Row],[Mat]]+punkty_rekrutacyjne[[#This Row],[Biol]]+punkty_rekrutacyjne[[#This Row],[Geog]])/4</f>
        <v>3.25</v>
      </c>
      <c r="T103">
        <f>IF(punkty_rekrutacyjne[[#This Row],[Zachowanie]]&gt;4,IF(punkty_rekrutacyjne[[#This Row],[srednia z przedmiotow]]&gt;4,IF(punkty_rekrutacyjne[[#This Row],[Osiagniecia]]=0,1,0),0),0)</f>
        <v>0</v>
      </c>
      <c r="U103" s="2" t="str">
        <f>IF(punkty_rekrutacyjne[[#This Row],[dobry uczen]],punkty_rekrutacyjne[[#This Row],[Nazwisko]],"")</f>
        <v/>
      </c>
      <c r="V103" s="2" t="str">
        <f>IF(punkty_rekrutacyjne[[#This Row],[dobry uczen]],punkty_rekrutacyjne[[#This Row],[Imie]],"")</f>
        <v/>
      </c>
      <c r="W103" s="1">
        <f>IF(punkty_rekrutacyjne[[#This Row],[GHP]]=100,1,0)</f>
        <v>0</v>
      </c>
      <c r="X103" s="1">
        <f>IF(punkty_rekrutacyjne[[#This Row],[GHH]]=100,1,0)</f>
        <v>0</v>
      </c>
      <c r="Y103" s="1">
        <f>IF(punkty_rekrutacyjne[[#This Row],[GMM]]=100,1,0)</f>
        <v>0</v>
      </c>
      <c r="Z103" s="1">
        <f>IF(punkty_rekrutacyjne[[#This Row],[GMP]]=100,1,0)</f>
        <v>0</v>
      </c>
      <c r="AA103" s="1">
        <f>IF(punkty_rekrutacyjne[[#This Row],[GJP]]=100,1,0)</f>
        <v>0</v>
      </c>
      <c r="AB103" s="1">
        <f>IF(SUM(W103:AA103)&gt;2,1,0)</f>
        <v>0</v>
      </c>
      <c r="AC103" s="1">
        <f>C103+IF(punkty_rekrutacyjne[[#This Row],[Zachowanie]]=6,2,0)+SUM(punkty_rekrutacyjne[[#This Row],[p1]:[p4]])</f>
        <v>22</v>
      </c>
      <c r="AD103" s="1">
        <f>+(punkty_rekrutacyjne[[#This Row],[GHP]]+punkty_rekrutacyjne[[#This Row],[GHH]]+punkty_rekrutacyjne[[#This Row],[GMM]]+punkty_rekrutacyjne[[#This Row],[GMP]]+punkty_rekrutacyjne[[#This Row],[GJP]])/10</f>
        <v>20.6</v>
      </c>
      <c r="AE103" s="1">
        <f>IF(punkty_rekrutacyjne[[#This Row],[pkt 1]]&gt;punkty_rekrutacyjne[[#This Row],[pkt 2]],1,0)</f>
        <v>1</v>
      </c>
      <c r="AF103" s="1">
        <f>COUNTIF(punkty_rekrutacyjne[[#This Row],[GHP]:[GJP]],100)</f>
        <v>0</v>
      </c>
    </row>
    <row r="104" spans="1:32" x14ac:dyDescent="0.25">
      <c r="A104" s="1" t="s">
        <v>556</v>
      </c>
      <c r="B104" s="1" t="s">
        <v>367</v>
      </c>
      <c r="C104">
        <v>7</v>
      </c>
      <c r="D104">
        <v>5</v>
      </c>
      <c r="E104">
        <v>5</v>
      </c>
      <c r="F104">
        <v>5</v>
      </c>
      <c r="G104">
        <v>2</v>
      </c>
      <c r="H104">
        <v>2</v>
      </c>
      <c r="I104">
        <v>35</v>
      </c>
      <c r="J104">
        <v>95</v>
      </c>
      <c r="K104">
        <v>11</v>
      </c>
      <c r="L104">
        <v>36</v>
      </c>
      <c r="M104">
        <v>19</v>
      </c>
      <c r="N104">
        <f>IF(punkty_rekrutacyjne[[#This Row],[JP]]=2,0,IF(punkty_rekrutacyjne[[#This Row],[JP]]=3,4,IF(punkty_rekrutacyjne[[#This Row],[JP]]=4,6,IF(punkty_rekrutacyjne[[#This Row],[JP]]=5,8,10))))</f>
        <v>8</v>
      </c>
      <c r="O104">
        <f>IF(punkty_rekrutacyjne[[#This Row],[Mat]]=2,0,IF(punkty_rekrutacyjne[[#This Row],[Mat]]=3,4,IF(punkty_rekrutacyjne[[#This Row],[Mat]]=4,6,IF(punkty_rekrutacyjne[[#This Row],[Mat]]=5,8,10))))</f>
        <v>8</v>
      </c>
      <c r="P104">
        <f>IF(punkty_rekrutacyjne[[#This Row],[Biol]]=2,0,IF(punkty_rekrutacyjne[[#This Row],[Biol]]=3,4,IF(punkty_rekrutacyjne[[#This Row],[Biol]]=4,6,IF(punkty_rekrutacyjne[[#This Row],[Biol]]=5,8,10))))</f>
        <v>0</v>
      </c>
      <c r="Q104">
        <f>IF(punkty_rekrutacyjne[[#This Row],[Geog]]=2,0,IF(punkty_rekrutacyjne[[#This Row],[Geog]]=3,4,IF(punkty_rekrutacyjne[[#This Row],[Geog]]=4,6,IF(punkty_rekrutacyjne[[#This Row],[Geog]]=5,8,10))))</f>
        <v>0</v>
      </c>
      <c r="R104">
        <f>C104+IF(punkty_rekrutacyjne[[#This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42.6</v>
      </c>
      <c r="S104">
        <f>(punkty_rekrutacyjne[[#This Row],[JP]]+punkty_rekrutacyjne[[#This Row],[Mat]]+punkty_rekrutacyjne[[#This Row],[Biol]]+punkty_rekrutacyjne[[#This Row],[Geog]])/4</f>
        <v>3.5</v>
      </c>
      <c r="T104">
        <f>IF(punkty_rekrutacyjne[[#This Row],[Zachowanie]]&gt;4,IF(punkty_rekrutacyjne[[#This Row],[srednia z przedmiotow]]&gt;4,IF(punkty_rekrutacyjne[[#This Row],[Osiagniecia]]=0,1,0),0),0)</f>
        <v>0</v>
      </c>
      <c r="U104" s="2" t="str">
        <f>IF(punkty_rekrutacyjne[[#This Row],[dobry uczen]],punkty_rekrutacyjne[[#This Row],[Nazwisko]],"")</f>
        <v/>
      </c>
      <c r="V104" s="2" t="str">
        <f>IF(punkty_rekrutacyjne[[#This Row],[dobry uczen]],punkty_rekrutacyjne[[#This Row],[Imie]],"")</f>
        <v/>
      </c>
      <c r="W104" s="1">
        <f>IF(punkty_rekrutacyjne[[#This Row],[GHP]]=100,1,0)</f>
        <v>0</v>
      </c>
      <c r="X104" s="1">
        <f>IF(punkty_rekrutacyjne[[#This Row],[GHH]]=100,1,0)</f>
        <v>0</v>
      </c>
      <c r="Y104" s="1">
        <f>IF(punkty_rekrutacyjne[[#This Row],[GMM]]=100,1,0)</f>
        <v>0</v>
      </c>
      <c r="Z104" s="1">
        <f>IF(punkty_rekrutacyjne[[#This Row],[GMP]]=100,1,0)</f>
        <v>0</v>
      </c>
      <c r="AA104" s="1">
        <f>IF(punkty_rekrutacyjne[[#This Row],[GJP]]=100,1,0)</f>
        <v>0</v>
      </c>
      <c r="AB104" s="1">
        <f>IF(SUM(W104:AA104)&gt;2,1,0)</f>
        <v>0</v>
      </c>
      <c r="AC104" s="1">
        <f>C104+IF(punkty_rekrutacyjne[[#This Row],[Zachowanie]]=6,2,0)+SUM(punkty_rekrutacyjne[[#This Row],[p1]:[p4]])</f>
        <v>23</v>
      </c>
      <c r="AD104" s="1">
        <f>+(punkty_rekrutacyjne[[#This Row],[GHP]]+punkty_rekrutacyjne[[#This Row],[GHH]]+punkty_rekrutacyjne[[#This Row],[GMM]]+punkty_rekrutacyjne[[#This Row],[GMP]]+punkty_rekrutacyjne[[#This Row],[GJP]])/10</f>
        <v>19.600000000000001</v>
      </c>
      <c r="AE104" s="1">
        <f>IF(punkty_rekrutacyjne[[#This Row],[pkt 1]]&gt;punkty_rekrutacyjne[[#This Row],[pkt 2]],1,0)</f>
        <v>1</v>
      </c>
      <c r="AF104" s="1">
        <f>COUNTIF(punkty_rekrutacyjne[[#This Row],[GHP]:[GJP]],100)</f>
        <v>0</v>
      </c>
    </row>
    <row r="105" spans="1:32" x14ac:dyDescent="0.25">
      <c r="A105" s="1" t="s">
        <v>141</v>
      </c>
      <c r="B105" s="1" t="s">
        <v>99</v>
      </c>
      <c r="C105">
        <v>0</v>
      </c>
      <c r="D105">
        <v>2</v>
      </c>
      <c r="E105">
        <v>2</v>
      </c>
      <c r="F105">
        <v>4</v>
      </c>
      <c r="G105">
        <v>3</v>
      </c>
      <c r="H105">
        <v>3</v>
      </c>
      <c r="I105">
        <v>3</v>
      </c>
      <c r="J105">
        <v>25</v>
      </c>
      <c r="K105">
        <v>93</v>
      </c>
      <c r="L105">
        <v>92</v>
      </c>
      <c r="M105">
        <v>73</v>
      </c>
      <c r="N105">
        <f>IF(punkty_rekrutacyjne[[#This Row],[JP]]=2,0,IF(punkty_rekrutacyjne[[#This Row],[JP]]=3,4,IF(punkty_rekrutacyjne[[#This Row],[JP]]=4,6,IF(punkty_rekrutacyjne[[#This Row],[JP]]=5,8,10))))</f>
        <v>0</v>
      </c>
      <c r="O105">
        <f>IF(punkty_rekrutacyjne[[#This Row],[Mat]]=2,0,IF(punkty_rekrutacyjne[[#This Row],[Mat]]=3,4,IF(punkty_rekrutacyjne[[#This Row],[Mat]]=4,6,IF(punkty_rekrutacyjne[[#This Row],[Mat]]=5,8,10))))</f>
        <v>6</v>
      </c>
      <c r="P105">
        <f>IF(punkty_rekrutacyjne[[#This Row],[Biol]]=2,0,IF(punkty_rekrutacyjne[[#This Row],[Biol]]=3,4,IF(punkty_rekrutacyjne[[#This Row],[Biol]]=4,6,IF(punkty_rekrutacyjne[[#This Row],[Biol]]=5,8,10))))</f>
        <v>4</v>
      </c>
      <c r="Q105">
        <f>IF(punkty_rekrutacyjne[[#This Row],[Geog]]=2,0,IF(punkty_rekrutacyjne[[#This Row],[Geog]]=3,4,IF(punkty_rekrutacyjne[[#This Row],[Geog]]=4,6,IF(punkty_rekrutacyjne[[#This Row],[Geog]]=5,8,10))))</f>
        <v>4</v>
      </c>
      <c r="R105">
        <f>C105+IF(punkty_rekrutacyjne[[#This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42.6</v>
      </c>
      <c r="S105">
        <f>(punkty_rekrutacyjne[[#This Row],[JP]]+punkty_rekrutacyjne[[#This Row],[Mat]]+punkty_rekrutacyjne[[#This Row],[Biol]]+punkty_rekrutacyjne[[#This Row],[Geog]])/4</f>
        <v>3</v>
      </c>
      <c r="T105">
        <f>IF(punkty_rekrutacyjne[[#This Row],[Zachowanie]]&gt;4,IF(punkty_rekrutacyjne[[#This Row],[srednia z przedmiotow]]&gt;4,IF(punkty_rekrutacyjne[[#This Row],[Osiagniecia]]=0,1,0),0),0)</f>
        <v>0</v>
      </c>
      <c r="U105" s="2" t="str">
        <f>IF(punkty_rekrutacyjne[[#This Row],[dobry uczen]],punkty_rekrutacyjne[[#This Row],[Nazwisko]],"")</f>
        <v/>
      </c>
      <c r="V105" s="2" t="str">
        <f>IF(punkty_rekrutacyjne[[#This Row],[dobry uczen]],punkty_rekrutacyjne[[#This Row],[Imie]],"")</f>
        <v/>
      </c>
      <c r="W105" s="1">
        <f>IF(punkty_rekrutacyjne[[#This Row],[GHP]]=100,1,0)</f>
        <v>0</v>
      </c>
      <c r="X105" s="1">
        <f>IF(punkty_rekrutacyjne[[#This Row],[GHH]]=100,1,0)</f>
        <v>0</v>
      </c>
      <c r="Y105" s="1">
        <f>IF(punkty_rekrutacyjne[[#This Row],[GMM]]=100,1,0)</f>
        <v>0</v>
      </c>
      <c r="Z105" s="1">
        <f>IF(punkty_rekrutacyjne[[#This Row],[GMP]]=100,1,0)</f>
        <v>0</v>
      </c>
      <c r="AA105" s="1">
        <f>IF(punkty_rekrutacyjne[[#This Row],[GJP]]=100,1,0)</f>
        <v>0</v>
      </c>
      <c r="AB105" s="1">
        <f>IF(SUM(W105:AA105)&gt;2,1,0)</f>
        <v>0</v>
      </c>
      <c r="AC105" s="1">
        <f>C105+IF(punkty_rekrutacyjne[[#This Row],[Zachowanie]]=6,2,0)+SUM(punkty_rekrutacyjne[[#This Row],[p1]:[p4]])</f>
        <v>14</v>
      </c>
      <c r="AD105" s="1">
        <f>+(punkty_rekrutacyjne[[#This Row],[GHP]]+punkty_rekrutacyjne[[#This Row],[GHH]]+punkty_rekrutacyjne[[#This Row],[GMM]]+punkty_rekrutacyjne[[#This Row],[GMP]]+punkty_rekrutacyjne[[#This Row],[GJP]])/10</f>
        <v>28.6</v>
      </c>
      <c r="AE105" s="1">
        <f>IF(punkty_rekrutacyjne[[#This Row],[pkt 1]]&gt;punkty_rekrutacyjne[[#This Row],[pkt 2]],1,0)</f>
        <v>0</v>
      </c>
      <c r="AF105" s="1">
        <f>COUNTIF(punkty_rekrutacyjne[[#This Row],[GHP]:[GJP]],100)</f>
        <v>0</v>
      </c>
    </row>
    <row r="106" spans="1:32" x14ac:dyDescent="0.25">
      <c r="A106" s="1" t="s">
        <v>69</v>
      </c>
      <c r="B106" s="1" t="s">
        <v>70</v>
      </c>
      <c r="C106">
        <v>6</v>
      </c>
      <c r="D106">
        <v>3</v>
      </c>
      <c r="E106">
        <v>2</v>
      </c>
      <c r="F106">
        <v>2</v>
      </c>
      <c r="G106">
        <v>2</v>
      </c>
      <c r="H106">
        <v>4</v>
      </c>
      <c r="I106">
        <v>82</v>
      </c>
      <c r="J106">
        <v>95</v>
      </c>
      <c r="K106">
        <v>8</v>
      </c>
      <c r="L106">
        <v>46</v>
      </c>
      <c r="M106">
        <v>76</v>
      </c>
      <c r="N106">
        <f>IF(punkty_rekrutacyjne[[#This Row],[JP]]=2,0,IF(punkty_rekrutacyjne[[#This Row],[JP]]=3,4,IF(punkty_rekrutacyjne[[#This Row],[JP]]=4,6,IF(punkty_rekrutacyjne[[#This Row],[JP]]=5,8,10))))</f>
        <v>0</v>
      </c>
      <c r="O106">
        <f>IF(punkty_rekrutacyjne[[#This Row],[Mat]]=2,0,IF(punkty_rekrutacyjne[[#This Row],[Mat]]=3,4,IF(punkty_rekrutacyjne[[#This Row],[Mat]]=4,6,IF(punkty_rekrutacyjne[[#This Row],[Mat]]=5,8,10))))</f>
        <v>0</v>
      </c>
      <c r="P106">
        <f>IF(punkty_rekrutacyjne[[#This Row],[Biol]]=2,0,IF(punkty_rekrutacyjne[[#This Row],[Biol]]=3,4,IF(punkty_rekrutacyjne[[#This Row],[Biol]]=4,6,IF(punkty_rekrutacyjne[[#This Row],[Biol]]=5,8,10))))</f>
        <v>0</v>
      </c>
      <c r="Q106">
        <f>IF(punkty_rekrutacyjne[[#This Row],[Geog]]=2,0,IF(punkty_rekrutacyjne[[#This Row],[Geog]]=3,4,IF(punkty_rekrutacyjne[[#This Row],[Geog]]=4,6,IF(punkty_rekrutacyjne[[#This Row],[Geog]]=5,8,10))))</f>
        <v>6</v>
      </c>
      <c r="R106">
        <f>C106+IF(punkty_rekrutacyjne[[#This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42.7</v>
      </c>
      <c r="S106">
        <f>(punkty_rekrutacyjne[[#This Row],[JP]]+punkty_rekrutacyjne[[#This Row],[Mat]]+punkty_rekrutacyjne[[#This Row],[Biol]]+punkty_rekrutacyjne[[#This Row],[Geog]])/4</f>
        <v>2.5</v>
      </c>
      <c r="T106">
        <f>IF(punkty_rekrutacyjne[[#This Row],[Zachowanie]]&gt;4,IF(punkty_rekrutacyjne[[#This Row],[srednia z przedmiotow]]&gt;4,IF(punkty_rekrutacyjne[[#This Row],[Osiagniecia]]=0,1,0),0),0)</f>
        <v>0</v>
      </c>
      <c r="U106" s="2" t="str">
        <f>IF(punkty_rekrutacyjne[[#This Row],[dobry uczen]],punkty_rekrutacyjne[[#This Row],[Nazwisko]],"")</f>
        <v/>
      </c>
      <c r="V106" s="2" t="str">
        <f>IF(punkty_rekrutacyjne[[#This Row],[dobry uczen]],punkty_rekrutacyjne[[#This Row],[Imie]],"")</f>
        <v/>
      </c>
      <c r="W106" s="1">
        <f>IF(punkty_rekrutacyjne[[#This Row],[GHP]]=100,1,0)</f>
        <v>0</v>
      </c>
      <c r="X106" s="1">
        <f>IF(punkty_rekrutacyjne[[#This Row],[GHH]]=100,1,0)</f>
        <v>0</v>
      </c>
      <c r="Y106" s="1">
        <f>IF(punkty_rekrutacyjne[[#This Row],[GMM]]=100,1,0)</f>
        <v>0</v>
      </c>
      <c r="Z106" s="1">
        <f>IF(punkty_rekrutacyjne[[#This Row],[GMP]]=100,1,0)</f>
        <v>0</v>
      </c>
      <c r="AA106" s="1">
        <f>IF(punkty_rekrutacyjne[[#This Row],[GJP]]=100,1,0)</f>
        <v>0</v>
      </c>
      <c r="AB106" s="1">
        <f>IF(SUM(W106:AA106)&gt;2,1,0)</f>
        <v>0</v>
      </c>
      <c r="AC106" s="1">
        <f>C106+IF(punkty_rekrutacyjne[[#This Row],[Zachowanie]]=6,2,0)+SUM(punkty_rekrutacyjne[[#This Row],[p1]:[p4]])</f>
        <v>12</v>
      </c>
      <c r="AD106" s="1">
        <f>+(punkty_rekrutacyjne[[#This Row],[GHP]]+punkty_rekrutacyjne[[#This Row],[GHH]]+punkty_rekrutacyjne[[#This Row],[GMM]]+punkty_rekrutacyjne[[#This Row],[GMP]]+punkty_rekrutacyjne[[#This Row],[GJP]])/10</f>
        <v>30.7</v>
      </c>
      <c r="AE106" s="1">
        <f>IF(punkty_rekrutacyjne[[#This Row],[pkt 1]]&gt;punkty_rekrutacyjne[[#This Row],[pkt 2]],1,0)</f>
        <v>0</v>
      </c>
      <c r="AF106" s="1">
        <f>COUNTIF(punkty_rekrutacyjne[[#This Row],[GHP]:[GJP]],100)</f>
        <v>0</v>
      </c>
    </row>
    <row r="107" spans="1:32" x14ac:dyDescent="0.25">
      <c r="A107" s="1" t="s">
        <v>310</v>
      </c>
      <c r="B107" s="1" t="s">
        <v>311</v>
      </c>
      <c r="C107">
        <v>2</v>
      </c>
      <c r="D107">
        <v>5</v>
      </c>
      <c r="E107">
        <v>5</v>
      </c>
      <c r="F107">
        <v>5</v>
      </c>
      <c r="G107">
        <v>3</v>
      </c>
      <c r="H107">
        <v>2</v>
      </c>
      <c r="I107">
        <v>69</v>
      </c>
      <c r="J107">
        <v>49</v>
      </c>
      <c r="K107">
        <v>67</v>
      </c>
      <c r="L107">
        <v>20</v>
      </c>
      <c r="M107">
        <v>3</v>
      </c>
      <c r="N107">
        <f>IF(punkty_rekrutacyjne[[#This Row],[JP]]=2,0,IF(punkty_rekrutacyjne[[#This Row],[JP]]=3,4,IF(punkty_rekrutacyjne[[#This Row],[JP]]=4,6,IF(punkty_rekrutacyjne[[#This Row],[JP]]=5,8,10))))</f>
        <v>8</v>
      </c>
      <c r="O107">
        <f>IF(punkty_rekrutacyjne[[#This Row],[Mat]]=2,0,IF(punkty_rekrutacyjne[[#This Row],[Mat]]=3,4,IF(punkty_rekrutacyjne[[#This Row],[Mat]]=4,6,IF(punkty_rekrutacyjne[[#This Row],[Mat]]=5,8,10))))</f>
        <v>8</v>
      </c>
      <c r="P107">
        <f>IF(punkty_rekrutacyjne[[#This Row],[Biol]]=2,0,IF(punkty_rekrutacyjne[[#This Row],[Biol]]=3,4,IF(punkty_rekrutacyjne[[#This Row],[Biol]]=4,6,IF(punkty_rekrutacyjne[[#This Row],[Biol]]=5,8,10))))</f>
        <v>4</v>
      </c>
      <c r="Q107">
        <f>IF(punkty_rekrutacyjne[[#This Row],[Geog]]=2,0,IF(punkty_rekrutacyjne[[#This Row],[Geog]]=3,4,IF(punkty_rekrutacyjne[[#This Row],[Geog]]=4,6,IF(punkty_rekrutacyjne[[#This Row],[Geog]]=5,8,10))))</f>
        <v>0</v>
      </c>
      <c r="R107">
        <f>C107+IF(punkty_rekrutacyjne[[#This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42.8</v>
      </c>
      <c r="S107">
        <f>(punkty_rekrutacyjne[[#This Row],[JP]]+punkty_rekrutacyjne[[#This Row],[Mat]]+punkty_rekrutacyjne[[#This Row],[Biol]]+punkty_rekrutacyjne[[#This Row],[Geog]])/4</f>
        <v>3.75</v>
      </c>
      <c r="T107">
        <f>IF(punkty_rekrutacyjne[[#This Row],[Zachowanie]]&gt;4,IF(punkty_rekrutacyjne[[#This Row],[srednia z przedmiotow]]&gt;4,IF(punkty_rekrutacyjne[[#This Row],[Osiagniecia]]=0,1,0),0),0)</f>
        <v>0</v>
      </c>
      <c r="U107" s="2" t="str">
        <f>IF(punkty_rekrutacyjne[[#This Row],[dobry uczen]],punkty_rekrutacyjne[[#This Row],[Nazwisko]],"")</f>
        <v/>
      </c>
      <c r="V107" s="2" t="str">
        <f>IF(punkty_rekrutacyjne[[#This Row],[dobry uczen]],punkty_rekrutacyjne[[#This Row],[Imie]],"")</f>
        <v/>
      </c>
      <c r="W107" s="1">
        <f>IF(punkty_rekrutacyjne[[#This Row],[GHP]]=100,1,0)</f>
        <v>0</v>
      </c>
      <c r="X107" s="1">
        <f>IF(punkty_rekrutacyjne[[#This Row],[GHH]]=100,1,0)</f>
        <v>0</v>
      </c>
      <c r="Y107" s="1">
        <f>IF(punkty_rekrutacyjne[[#This Row],[GMM]]=100,1,0)</f>
        <v>0</v>
      </c>
      <c r="Z107" s="1">
        <f>IF(punkty_rekrutacyjne[[#This Row],[GMP]]=100,1,0)</f>
        <v>0</v>
      </c>
      <c r="AA107" s="1">
        <f>IF(punkty_rekrutacyjne[[#This Row],[GJP]]=100,1,0)</f>
        <v>0</v>
      </c>
      <c r="AB107" s="1">
        <f>IF(SUM(W107:AA107)&gt;2,1,0)</f>
        <v>0</v>
      </c>
      <c r="AC107" s="1">
        <f>C107+IF(punkty_rekrutacyjne[[#This Row],[Zachowanie]]=6,2,0)+SUM(punkty_rekrutacyjne[[#This Row],[p1]:[p4]])</f>
        <v>22</v>
      </c>
      <c r="AD107" s="1">
        <f>+(punkty_rekrutacyjne[[#This Row],[GHP]]+punkty_rekrutacyjne[[#This Row],[GHH]]+punkty_rekrutacyjne[[#This Row],[GMM]]+punkty_rekrutacyjne[[#This Row],[GMP]]+punkty_rekrutacyjne[[#This Row],[GJP]])/10</f>
        <v>20.8</v>
      </c>
      <c r="AE107" s="1">
        <f>IF(punkty_rekrutacyjne[[#This Row],[pkt 1]]&gt;punkty_rekrutacyjne[[#This Row],[pkt 2]],1,0)</f>
        <v>1</v>
      </c>
      <c r="AF107" s="1">
        <f>COUNTIF(punkty_rekrutacyjne[[#This Row],[GHP]:[GJP]],100)</f>
        <v>0</v>
      </c>
    </row>
    <row r="108" spans="1:32" x14ac:dyDescent="0.25">
      <c r="A108" s="1" t="s">
        <v>484</v>
      </c>
      <c r="B108" s="1" t="s">
        <v>101</v>
      </c>
      <c r="C108">
        <v>2</v>
      </c>
      <c r="D108">
        <v>5</v>
      </c>
      <c r="E108">
        <v>2</v>
      </c>
      <c r="F108">
        <v>3</v>
      </c>
      <c r="G108">
        <v>5</v>
      </c>
      <c r="H108">
        <v>2</v>
      </c>
      <c r="I108">
        <v>26</v>
      </c>
      <c r="J108">
        <v>31</v>
      </c>
      <c r="K108">
        <v>88</v>
      </c>
      <c r="L108">
        <v>98</v>
      </c>
      <c r="M108">
        <v>45</v>
      </c>
      <c r="N108">
        <f>IF(punkty_rekrutacyjne[[#This Row],[JP]]=2,0,IF(punkty_rekrutacyjne[[#This Row],[JP]]=3,4,IF(punkty_rekrutacyjne[[#This Row],[JP]]=4,6,IF(punkty_rekrutacyjne[[#This Row],[JP]]=5,8,10))))</f>
        <v>0</v>
      </c>
      <c r="O108">
        <f>IF(punkty_rekrutacyjne[[#This Row],[Mat]]=2,0,IF(punkty_rekrutacyjne[[#This Row],[Mat]]=3,4,IF(punkty_rekrutacyjne[[#This Row],[Mat]]=4,6,IF(punkty_rekrutacyjne[[#This Row],[Mat]]=5,8,10))))</f>
        <v>4</v>
      </c>
      <c r="P108">
        <f>IF(punkty_rekrutacyjne[[#This Row],[Biol]]=2,0,IF(punkty_rekrutacyjne[[#This Row],[Biol]]=3,4,IF(punkty_rekrutacyjne[[#This Row],[Biol]]=4,6,IF(punkty_rekrutacyjne[[#This Row],[Biol]]=5,8,10))))</f>
        <v>8</v>
      </c>
      <c r="Q108">
        <f>IF(punkty_rekrutacyjne[[#This Row],[Geog]]=2,0,IF(punkty_rekrutacyjne[[#This Row],[Geog]]=3,4,IF(punkty_rekrutacyjne[[#This Row],[Geog]]=4,6,IF(punkty_rekrutacyjne[[#This Row],[Geog]]=5,8,10))))</f>
        <v>0</v>
      </c>
      <c r="R108">
        <f>C108+IF(punkty_rekrutacyjne[[#This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42.8</v>
      </c>
      <c r="S108">
        <f>(punkty_rekrutacyjne[[#This Row],[JP]]+punkty_rekrutacyjne[[#This Row],[Mat]]+punkty_rekrutacyjne[[#This Row],[Biol]]+punkty_rekrutacyjne[[#This Row],[Geog]])/4</f>
        <v>3</v>
      </c>
      <c r="T108">
        <f>IF(punkty_rekrutacyjne[[#This Row],[Zachowanie]]&gt;4,IF(punkty_rekrutacyjne[[#This Row],[srednia z przedmiotow]]&gt;4,IF(punkty_rekrutacyjne[[#This Row],[Osiagniecia]]=0,1,0),0),0)</f>
        <v>0</v>
      </c>
      <c r="U108" s="2" t="str">
        <f>IF(punkty_rekrutacyjne[[#This Row],[dobry uczen]],punkty_rekrutacyjne[[#This Row],[Nazwisko]],"")</f>
        <v/>
      </c>
      <c r="V108" s="2" t="str">
        <f>IF(punkty_rekrutacyjne[[#This Row],[dobry uczen]],punkty_rekrutacyjne[[#This Row],[Imie]],"")</f>
        <v/>
      </c>
      <c r="W108" s="1">
        <f>IF(punkty_rekrutacyjne[[#This Row],[GHP]]=100,1,0)</f>
        <v>0</v>
      </c>
      <c r="X108" s="1">
        <f>IF(punkty_rekrutacyjne[[#This Row],[GHH]]=100,1,0)</f>
        <v>0</v>
      </c>
      <c r="Y108" s="1">
        <f>IF(punkty_rekrutacyjne[[#This Row],[GMM]]=100,1,0)</f>
        <v>0</v>
      </c>
      <c r="Z108" s="1">
        <f>IF(punkty_rekrutacyjne[[#This Row],[GMP]]=100,1,0)</f>
        <v>0</v>
      </c>
      <c r="AA108" s="1">
        <f>IF(punkty_rekrutacyjne[[#This Row],[GJP]]=100,1,0)</f>
        <v>0</v>
      </c>
      <c r="AB108" s="1">
        <f>IF(SUM(W108:AA108)&gt;2,1,0)</f>
        <v>0</v>
      </c>
      <c r="AC108" s="1">
        <f>C108+IF(punkty_rekrutacyjne[[#This Row],[Zachowanie]]=6,2,0)+SUM(punkty_rekrutacyjne[[#This Row],[p1]:[p4]])</f>
        <v>14</v>
      </c>
      <c r="AD108" s="1">
        <f>+(punkty_rekrutacyjne[[#This Row],[GHP]]+punkty_rekrutacyjne[[#This Row],[GHH]]+punkty_rekrutacyjne[[#This Row],[GMM]]+punkty_rekrutacyjne[[#This Row],[GMP]]+punkty_rekrutacyjne[[#This Row],[GJP]])/10</f>
        <v>28.8</v>
      </c>
      <c r="AE108" s="1">
        <f>IF(punkty_rekrutacyjne[[#This Row],[pkt 1]]&gt;punkty_rekrutacyjne[[#This Row],[pkt 2]],1,0)</f>
        <v>0</v>
      </c>
      <c r="AF108" s="1">
        <f>COUNTIF(punkty_rekrutacyjne[[#This Row],[GHP]:[GJP]],100)</f>
        <v>0</v>
      </c>
    </row>
    <row r="109" spans="1:32" x14ac:dyDescent="0.25">
      <c r="A109" s="1" t="s">
        <v>213</v>
      </c>
      <c r="B109" s="1" t="s">
        <v>72</v>
      </c>
      <c r="C109">
        <v>4</v>
      </c>
      <c r="D109">
        <v>4</v>
      </c>
      <c r="E109">
        <v>6</v>
      </c>
      <c r="F109">
        <v>2</v>
      </c>
      <c r="G109">
        <v>5</v>
      </c>
      <c r="H109">
        <v>2</v>
      </c>
      <c r="I109">
        <v>60</v>
      </c>
      <c r="J109">
        <v>75</v>
      </c>
      <c r="K109">
        <v>10</v>
      </c>
      <c r="L109">
        <v>59</v>
      </c>
      <c r="M109">
        <v>5</v>
      </c>
      <c r="N109">
        <f>IF(punkty_rekrutacyjne[[#This Row],[JP]]=2,0,IF(punkty_rekrutacyjne[[#This Row],[JP]]=3,4,IF(punkty_rekrutacyjne[[#This Row],[JP]]=4,6,IF(punkty_rekrutacyjne[[#This Row],[JP]]=5,8,10))))</f>
        <v>10</v>
      </c>
      <c r="O109">
        <f>IF(punkty_rekrutacyjne[[#This Row],[Mat]]=2,0,IF(punkty_rekrutacyjne[[#This Row],[Mat]]=3,4,IF(punkty_rekrutacyjne[[#This Row],[Mat]]=4,6,IF(punkty_rekrutacyjne[[#This Row],[Mat]]=5,8,10))))</f>
        <v>0</v>
      </c>
      <c r="P109">
        <f>IF(punkty_rekrutacyjne[[#This Row],[Biol]]=2,0,IF(punkty_rekrutacyjne[[#This Row],[Biol]]=3,4,IF(punkty_rekrutacyjne[[#This Row],[Biol]]=4,6,IF(punkty_rekrutacyjne[[#This Row],[Biol]]=5,8,10))))</f>
        <v>8</v>
      </c>
      <c r="Q109">
        <f>IF(punkty_rekrutacyjne[[#This Row],[Geog]]=2,0,IF(punkty_rekrutacyjne[[#This Row],[Geog]]=3,4,IF(punkty_rekrutacyjne[[#This Row],[Geog]]=4,6,IF(punkty_rekrutacyjne[[#This Row],[Geog]]=5,8,10))))</f>
        <v>0</v>
      </c>
      <c r="R109">
        <f>C109+IF(punkty_rekrutacyjne[[#This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42.9</v>
      </c>
      <c r="S109">
        <f>(punkty_rekrutacyjne[[#This Row],[JP]]+punkty_rekrutacyjne[[#This Row],[Mat]]+punkty_rekrutacyjne[[#This Row],[Biol]]+punkty_rekrutacyjne[[#This Row],[Geog]])/4</f>
        <v>3.75</v>
      </c>
      <c r="T109">
        <f>IF(punkty_rekrutacyjne[[#This Row],[Zachowanie]]&gt;4,IF(punkty_rekrutacyjne[[#This Row],[srednia z przedmiotow]]&gt;4,IF(punkty_rekrutacyjne[[#This Row],[Osiagniecia]]=0,1,0),0),0)</f>
        <v>0</v>
      </c>
      <c r="U109" s="2" t="str">
        <f>IF(punkty_rekrutacyjne[[#This Row],[dobry uczen]],punkty_rekrutacyjne[[#This Row],[Nazwisko]],"")</f>
        <v/>
      </c>
      <c r="V109" s="2" t="str">
        <f>IF(punkty_rekrutacyjne[[#This Row],[dobry uczen]],punkty_rekrutacyjne[[#This Row],[Imie]],"")</f>
        <v/>
      </c>
      <c r="W109" s="1">
        <f>IF(punkty_rekrutacyjne[[#This Row],[GHP]]=100,1,0)</f>
        <v>0</v>
      </c>
      <c r="X109" s="1">
        <f>IF(punkty_rekrutacyjne[[#This Row],[GHH]]=100,1,0)</f>
        <v>0</v>
      </c>
      <c r="Y109" s="1">
        <f>IF(punkty_rekrutacyjne[[#This Row],[GMM]]=100,1,0)</f>
        <v>0</v>
      </c>
      <c r="Z109" s="1">
        <f>IF(punkty_rekrutacyjne[[#This Row],[GMP]]=100,1,0)</f>
        <v>0</v>
      </c>
      <c r="AA109" s="1">
        <f>IF(punkty_rekrutacyjne[[#This Row],[GJP]]=100,1,0)</f>
        <v>0</v>
      </c>
      <c r="AB109" s="1">
        <f>IF(SUM(W109:AA109)&gt;2,1,0)</f>
        <v>0</v>
      </c>
      <c r="AC109" s="1">
        <f>C109+IF(punkty_rekrutacyjne[[#This Row],[Zachowanie]]=6,2,0)+SUM(punkty_rekrutacyjne[[#This Row],[p1]:[p4]])</f>
        <v>22</v>
      </c>
      <c r="AD109" s="1">
        <f>+(punkty_rekrutacyjne[[#This Row],[GHP]]+punkty_rekrutacyjne[[#This Row],[GHH]]+punkty_rekrutacyjne[[#This Row],[GMM]]+punkty_rekrutacyjne[[#This Row],[GMP]]+punkty_rekrutacyjne[[#This Row],[GJP]])/10</f>
        <v>20.9</v>
      </c>
      <c r="AE109" s="1">
        <f>IF(punkty_rekrutacyjne[[#This Row],[pkt 1]]&gt;punkty_rekrutacyjne[[#This Row],[pkt 2]],1,0)</f>
        <v>1</v>
      </c>
      <c r="AF109" s="1">
        <f>COUNTIF(punkty_rekrutacyjne[[#This Row],[GHP]:[GJP]],100)</f>
        <v>0</v>
      </c>
    </row>
    <row r="110" spans="1:32" x14ac:dyDescent="0.25">
      <c r="A110" s="1" t="s">
        <v>382</v>
      </c>
      <c r="B110" s="1" t="s">
        <v>45</v>
      </c>
      <c r="C110">
        <v>2</v>
      </c>
      <c r="D110">
        <v>5</v>
      </c>
      <c r="E110">
        <v>3</v>
      </c>
      <c r="F110">
        <v>4</v>
      </c>
      <c r="G110">
        <v>6</v>
      </c>
      <c r="H110">
        <v>3</v>
      </c>
      <c r="I110">
        <v>8</v>
      </c>
      <c r="J110">
        <v>46</v>
      </c>
      <c r="K110">
        <v>55</v>
      </c>
      <c r="L110">
        <v>39</v>
      </c>
      <c r="M110">
        <v>21</v>
      </c>
      <c r="N110">
        <f>IF(punkty_rekrutacyjne[[#This Row],[JP]]=2,0,IF(punkty_rekrutacyjne[[#This Row],[JP]]=3,4,IF(punkty_rekrutacyjne[[#This Row],[JP]]=4,6,IF(punkty_rekrutacyjne[[#This Row],[JP]]=5,8,10))))</f>
        <v>4</v>
      </c>
      <c r="O110">
        <f>IF(punkty_rekrutacyjne[[#This Row],[Mat]]=2,0,IF(punkty_rekrutacyjne[[#This Row],[Mat]]=3,4,IF(punkty_rekrutacyjne[[#This Row],[Mat]]=4,6,IF(punkty_rekrutacyjne[[#This Row],[Mat]]=5,8,10))))</f>
        <v>6</v>
      </c>
      <c r="P110">
        <f>IF(punkty_rekrutacyjne[[#This Row],[Biol]]=2,0,IF(punkty_rekrutacyjne[[#This Row],[Biol]]=3,4,IF(punkty_rekrutacyjne[[#This Row],[Biol]]=4,6,IF(punkty_rekrutacyjne[[#This Row],[Biol]]=5,8,10))))</f>
        <v>10</v>
      </c>
      <c r="Q110">
        <f>IF(punkty_rekrutacyjne[[#This Row],[Geog]]=2,0,IF(punkty_rekrutacyjne[[#This Row],[Geog]]=3,4,IF(punkty_rekrutacyjne[[#This Row],[Geog]]=4,6,IF(punkty_rekrutacyjne[[#This Row],[Geog]]=5,8,10))))</f>
        <v>4</v>
      </c>
      <c r="R110">
        <f>C110+IF(punkty_rekrutacyjne[[#This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42.9</v>
      </c>
      <c r="S110">
        <f>(punkty_rekrutacyjne[[#This Row],[JP]]+punkty_rekrutacyjne[[#This Row],[Mat]]+punkty_rekrutacyjne[[#This Row],[Biol]]+punkty_rekrutacyjne[[#This Row],[Geog]])/4</f>
        <v>4</v>
      </c>
      <c r="T110">
        <f>IF(punkty_rekrutacyjne[[#This Row],[Zachowanie]]&gt;4,IF(punkty_rekrutacyjne[[#This Row],[srednia z przedmiotow]]&gt;4,IF(punkty_rekrutacyjne[[#This Row],[Osiagniecia]]=0,1,0),0),0)</f>
        <v>0</v>
      </c>
      <c r="U110" s="2" t="str">
        <f>IF(punkty_rekrutacyjne[[#This Row],[dobry uczen]],punkty_rekrutacyjne[[#This Row],[Nazwisko]],"")</f>
        <v/>
      </c>
      <c r="V110" s="2" t="str">
        <f>IF(punkty_rekrutacyjne[[#This Row],[dobry uczen]],punkty_rekrutacyjne[[#This Row],[Imie]],"")</f>
        <v/>
      </c>
      <c r="W110" s="1">
        <f>IF(punkty_rekrutacyjne[[#This Row],[GHP]]=100,1,0)</f>
        <v>0</v>
      </c>
      <c r="X110" s="1">
        <f>IF(punkty_rekrutacyjne[[#This Row],[GHH]]=100,1,0)</f>
        <v>0</v>
      </c>
      <c r="Y110" s="1">
        <f>IF(punkty_rekrutacyjne[[#This Row],[GMM]]=100,1,0)</f>
        <v>0</v>
      </c>
      <c r="Z110" s="1">
        <f>IF(punkty_rekrutacyjne[[#This Row],[GMP]]=100,1,0)</f>
        <v>0</v>
      </c>
      <c r="AA110" s="1">
        <f>IF(punkty_rekrutacyjne[[#This Row],[GJP]]=100,1,0)</f>
        <v>0</v>
      </c>
      <c r="AB110" s="1">
        <f>IF(SUM(W110:AA110)&gt;2,1,0)</f>
        <v>0</v>
      </c>
      <c r="AC110" s="1">
        <f>C110+IF(punkty_rekrutacyjne[[#This Row],[Zachowanie]]=6,2,0)+SUM(punkty_rekrutacyjne[[#This Row],[p1]:[p4]])</f>
        <v>26</v>
      </c>
      <c r="AD110" s="1">
        <f>+(punkty_rekrutacyjne[[#This Row],[GHP]]+punkty_rekrutacyjne[[#This Row],[GHH]]+punkty_rekrutacyjne[[#This Row],[GMM]]+punkty_rekrutacyjne[[#This Row],[GMP]]+punkty_rekrutacyjne[[#This Row],[GJP]])/10</f>
        <v>16.899999999999999</v>
      </c>
      <c r="AE110" s="1">
        <f>IF(punkty_rekrutacyjne[[#This Row],[pkt 1]]&gt;punkty_rekrutacyjne[[#This Row],[pkt 2]],1,0)</f>
        <v>1</v>
      </c>
      <c r="AF110" s="1">
        <f>COUNTIF(punkty_rekrutacyjne[[#This Row],[GHP]:[GJP]],100)</f>
        <v>0</v>
      </c>
    </row>
    <row r="111" spans="1:32" x14ac:dyDescent="0.25">
      <c r="A111" s="1" t="s">
        <v>315</v>
      </c>
      <c r="B111" s="1" t="s">
        <v>316</v>
      </c>
      <c r="C111">
        <v>2</v>
      </c>
      <c r="D111">
        <v>2</v>
      </c>
      <c r="E111">
        <v>6</v>
      </c>
      <c r="F111">
        <v>2</v>
      </c>
      <c r="G111">
        <v>2</v>
      </c>
      <c r="H111">
        <v>4</v>
      </c>
      <c r="I111">
        <v>13</v>
      </c>
      <c r="J111">
        <v>7</v>
      </c>
      <c r="K111">
        <v>71</v>
      </c>
      <c r="L111">
        <v>64</v>
      </c>
      <c r="M111">
        <v>96</v>
      </c>
      <c r="N111">
        <f>IF(punkty_rekrutacyjne[[#This Row],[JP]]=2,0,IF(punkty_rekrutacyjne[[#This Row],[JP]]=3,4,IF(punkty_rekrutacyjne[[#This Row],[JP]]=4,6,IF(punkty_rekrutacyjne[[#This Row],[JP]]=5,8,10))))</f>
        <v>10</v>
      </c>
      <c r="O111">
        <f>IF(punkty_rekrutacyjne[[#This Row],[Mat]]=2,0,IF(punkty_rekrutacyjne[[#This Row],[Mat]]=3,4,IF(punkty_rekrutacyjne[[#This Row],[Mat]]=4,6,IF(punkty_rekrutacyjne[[#This Row],[Mat]]=5,8,10))))</f>
        <v>0</v>
      </c>
      <c r="P111">
        <f>IF(punkty_rekrutacyjne[[#This Row],[Biol]]=2,0,IF(punkty_rekrutacyjne[[#This Row],[Biol]]=3,4,IF(punkty_rekrutacyjne[[#This Row],[Biol]]=4,6,IF(punkty_rekrutacyjne[[#This Row],[Biol]]=5,8,10))))</f>
        <v>0</v>
      </c>
      <c r="Q111">
        <f>IF(punkty_rekrutacyjne[[#This Row],[Geog]]=2,0,IF(punkty_rekrutacyjne[[#This Row],[Geog]]=3,4,IF(punkty_rekrutacyjne[[#This Row],[Geog]]=4,6,IF(punkty_rekrutacyjne[[#This Row],[Geog]]=5,8,10))))</f>
        <v>6</v>
      </c>
      <c r="R111">
        <f>C111+IF(punkty_rekrutacyjne[[#This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43.1</v>
      </c>
      <c r="S111">
        <f>(punkty_rekrutacyjne[[#This Row],[JP]]+punkty_rekrutacyjne[[#This Row],[Mat]]+punkty_rekrutacyjne[[#This Row],[Biol]]+punkty_rekrutacyjne[[#This Row],[Geog]])/4</f>
        <v>3.5</v>
      </c>
      <c r="T111">
        <f>IF(punkty_rekrutacyjne[[#This Row],[Zachowanie]]&gt;4,IF(punkty_rekrutacyjne[[#This Row],[srednia z przedmiotow]]&gt;4,IF(punkty_rekrutacyjne[[#This Row],[Osiagniecia]]=0,1,0),0),0)</f>
        <v>0</v>
      </c>
      <c r="U111" s="2" t="str">
        <f>IF(punkty_rekrutacyjne[[#This Row],[dobry uczen]],punkty_rekrutacyjne[[#This Row],[Nazwisko]],"")</f>
        <v/>
      </c>
      <c r="V111" s="2" t="str">
        <f>IF(punkty_rekrutacyjne[[#This Row],[dobry uczen]],punkty_rekrutacyjne[[#This Row],[Imie]],"")</f>
        <v/>
      </c>
      <c r="W111" s="1">
        <f>IF(punkty_rekrutacyjne[[#This Row],[GHP]]=100,1,0)</f>
        <v>0</v>
      </c>
      <c r="X111" s="1">
        <f>IF(punkty_rekrutacyjne[[#This Row],[GHH]]=100,1,0)</f>
        <v>0</v>
      </c>
      <c r="Y111" s="1">
        <f>IF(punkty_rekrutacyjne[[#This Row],[GMM]]=100,1,0)</f>
        <v>0</v>
      </c>
      <c r="Z111" s="1">
        <f>IF(punkty_rekrutacyjne[[#This Row],[GMP]]=100,1,0)</f>
        <v>0</v>
      </c>
      <c r="AA111" s="1">
        <f>IF(punkty_rekrutacyjne[[#This Row],[GJP]]=100,1,0)</f>
        <v>0</v>
      </c>
      <c r="AB111" s="1">
        <f>IF(SUM(W111:AA111)&gt;2,1,0)</f>
        <v>0</v>
      </c>
      <c r="AC111" s="1">
        <f>C111+IF(punkty_rekrutacyjne[[#This Row],[Zachowanie]]=6,2,0)+SUM(punkty_rekrutacyjne[[#This Row],[p1]:[p4]])</f>
        <v>18</v>
      </c>
      <c r="AD111" s="1">
        <f>+(punkty_rekrutacyjne[[#This Row],[GHP]]+punkty_rekrutacyjne[[#This Row],[GHH]]+punkty_rekrutacyjne[[#This Row],[GMM]]+punkty_rekrutacyjne[[#This Row],[GMP]]+punkty_rekrutacyjne[[#This Row],[GJP]])/10</f>
        <v>25.1</v>
      </c>
      <c r="AE111" s="1">
        <f>IF(punkty_rekrutacyjne[[#This Row],[pkt 1]]&gt;punkty_rekrutacyjne[[#This Row],[pkt 2]],1,0)</f>
        <v>0</v>
      </c>
      <c r="AF111" s="1">
        <f>COUNTIF(punkty_rekrutacyjne[[#This Row],[GHP]:[GJP]],100)</f>
        <v>0</v>
      </c>
    </row>
    <row r="112" spans="1:32" x14ac:dyDescent="0.25">
      <c r="A112" s="1" t="s">
        <v>237</v>
      </c>
      <c r="B112" s="1" t="s">
        <v>166</v>
      </c>
      <c r="C112">
        <v>4</v>
      </c>
      <c r="D112">
        <v>5</v>
      </c>
      <c r="E112">
        <v>4</v>
      </c>
      <c r="F112">
        <v>4</v>
      </c>
      <c r="G112">
        <v>2</v>
      </c>
      <c r="H112">
        <v>2</v>
      </c>
      <c r="I112">
        <v>71</v>
      </c>
      <c r="J112">
        <v>99</v>
      </c>
      <c r="K112">
        <v>56</v>
      </c>
      <c r="L112">
        <v>2</v>
      </c>
      <c r="M112">
        <v>43</v>
      </c>
      <c r="N112">
        <f>IF(punkty_rekrutacyjne[[#This Row],[JP]]=2,0,IF(punkty_rekrutacyjne[[#This Row],[JP]]=3,4,IF(punkty_rekrutacyjne[[#This Row],[JP]]=4,6,IF(punkty_rekrutacyjne[[#This Row],[JP]]=5,8,10))))</f>
        <v>6</v>
      </c>
      <c r="O112">
        <f>IF(punkty_rekrutacyjne[[#This Row],[Mat]]=2,0,IF(punkty_rekrutacyjne[[#This Row],[Mat]]=3,4,IF(punkty_rekrutacyjne[[#This Row],[Mat]]=4,6,IF(punkty_rekrutacyjne[[#This Row],[Mat]]=5,8,10))))</f>
        <v>6</v>
      </c>
      <c r="P112">
        <f>IF(punkty_rekrutacyjne[[#This Row],[Biol]]=2,0,IF(punkty_rekrutacyjne[[#This Row],[Biol]]=3,4,IF(punkty_rekrutacyjne[[#This Row],[Biol]]=4,6,IF(punkty_rekrutacyjne[[#This Row],[Biol]]=5,8,10))))</f>
        <v>0</v>
      </c>
      <c r="Q112">
        <f>IF(punkty_rekrutacyjne[[#This Row],[Geog]]=2,0,IF(punkty_rekrutacyjne[[#This Row],[Geog]]=3,4,IF(punkty_rekrutacyjne[[#This Row],[Geog]]=4,6,IF(punkty_rekrutacyjne[[#This Row],[Geog]]=5,8,10))))</f>
        <v>0</v>
      </c>
      <c r="R112">
        <f>C112+IF(punkty_rekrutacyjne[[#This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43.1</v>
      </c>
      <c r="S112">
        <f>(punkty_rekrutacyjne[[#This Row],[JP]]+punkty_rekrutacyjne[[#This Row],[Mat]]+punkty_rekrutacyjne[[#This Row],[Biol]]+punkty_rekrutacyjne[[#This Row],[Geog]])/4</f>
        <v>3</v>
      </c>
      <c r="T112">
        <f>IF(punkty_rekrutacyjne[[#This Row],[Zachowanie]]&gt;4,IF(punkty_rekrutacyjne[[#This Row],[srednia z przedmiotow]]&gt;4,IF(punkty_rekrutacyjne[[#This Row],[Osiagniecia]]=0,1,0),0),0)</f>
        <v>0</v>
      </c>
      <c r="U112" s="2" t="str">
        <f>IF(punkty_rekrutacyjne[[#This Row],[dobry uczen]],punkty_rekrutacyjne[[#This Row],[Nazwisko]],"")</f>
        <v/>
      </c>
      <c r="V112" s="2" t="str">
        <f>IF(punkty_rekrutacyjne[[#This Row],[dobry uczen]],punkty_rekrutacyjne[[#This Row],[Imie]],"")</f>
        <v/>
      </c>
      <c r="W112" s="1">
        <f>IF(punkty_rekrutacyjne[[#This Row],[GHP]]=100,1,0)</f>
        <v>0</v>
      </c>
      <c r="X112" s="1">
        <f>IF(punkty_rekrutacyjne[[#This Row],[GHH]]=100,1,0)</f>
        <v>0</v>
      </c>
      <c r="Y112" s="1">
        <f>IF(punkty_rekrutacyjne[[#This Row],[GMM]]=100,1,0)</f>
        <v>0</v>
      </c>
      <c r="Z112" s="1">
        <f>IF(punkty_rekrutacyjne[[#This Row],[GMP]]=100,1,0)</f>
        <v>0</v>
      </c>
      <c r="AA112" s="1">
        <f>IF(punkty_rekrutacyjne[[#This Row],[GJP]]=100,1,0)</f>
        <v>0</v>
      </c>
      <c r="AB112" s="1">
        <f>IF(SUM(W112:AA112)&gt;2,1,0)</f>
        <v>0</v>
      </c>
      <c r="AC112" s="1">
        <f>C112+IF(punkty_rekrutacyjne[[#This Row],[Zachowanie]]=6,2,0)+SUM(punkty_rekrutacyjne[[#This Row],[p1]:[p4]])</f>
        <v>16</v>
      </c>
      <c r="AD112" s="1">
        <f>+(punkty_rekrutacyjne[[#This Row],[GHP]]+punkty_rekrutacyjne[[#This Row],[GHH]]+punkty_rekrutacyjne[[#This Row],[GMM]]+punkty_rekrutacyjne[[#This Row],[GMP]]+punkty_rekrutacyjne[[#This Row],[GJP]])/10</f>
        <v>27.1</v>
      </c>
      <c r="AE112" s="1">
        <f>IF(punkty_rekrutacyjne[[#This Row],[pkt 1]]&gt;punkty_rekrutacyjne[[#This Row],[pkt 2]],1,0)</f>
        <v>0</v>
      </c>
      <c r="AF112" s="1">
        <f>COUNTIF(punkty_rekrutacyjne[[#This Row],[GHP]:[GJP]],100)</f>
        <v>0</v>
      </c>
    </row>
    <row r="113" spans="1:32" x14ac:dyDescent="0.25">
      <c r="A113" s="1" t="s">
        <v>459</v>
      </c>
      <c r="B113" s="1" t="s">
        <v>130</v>
      </c>
      <c r="C113">
        <v>6</v>
      </c>
      <c r="D113">
        <v>4</v>
      </c>
      <c r="E113">
        <v>4</v>
      </c>
      <c r="F113">
        <v>2</v>
      </c>
      <c r="G113">
        <v>4</v>
      </c>
      <c r="H113">
        <v>2</v>
      </c>
      <c r="I113">
        <v>30</v>
      </c>
      <c r="J113">
        <v>28</v>
      </c>
      <c r="K113">
        <v>30</v>
      </c>
      <c r="L113">
        <v>66</v>
      </c>
      <c r="M113">
        <v>98</v>
      </c>
      <c r="N113">
        <f>IF(punkty_rekrutacyjne[[#This Row],[JP]]=2,0,IF(punkty_rekrutacyjne[[#This Row],[JP]]=3,4,IF(punkty_rekrutacyjne[[#This Row],[JP]]=4,6,IF(punkty_rekrutacyjne[[#This Row],[JP]]=5,8,10))))</f>
        <v>6</v>
      </c>
      <c r="O113">
        <f>IF(punkty_rekrutacyjne[[#This Row],[Mat]]=2,0,IF(punkty_rekrutacyjne[[#This Row],[Mat]]=3,4,IF(punkty_rekrutacyjne[[#This Row],[Mat]]=4,6,IF(punkty_rekrutacyjne[[#This Row],[Mat]]=5,8,10))))</f>
        <v>0</v>
      </c>
      <c r="P113">
        <f>IF(punkty_rekrutacyjne[[#This Row],[Biol]]=2,0,IF(punkty_rekrutacyjne[[#This Row],[Biol]]=3,4,IF(punkty_rekrutacyjne[[#This Row],[Biol]]=4,6,IF(punkty_rekrutacyjne[[#This Row],[Biol]]=5,8,10))))</f>
        <v>6</v>
      </c>
      <c r="Q113">
        <f>IF(punkty_rekrutacyjne[[#This Row],[Geog]]=2,0,IF(punkty_rekrutacyjne[[#This Row],[Geog]]=3,4,IF(punkty_rekrutacyjne[[#This Row],[Geog]]=4,6,IF(punkty_rekrutacyjne[[#This Row],[Geog]]=5,8,10))))</f>
        <v>0</v>
      </c>
      <c r="R113">
        <f>C113+IF(punkty_rekrutacyjne[[#This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43.2</v>
      </c>
      <c r="S113">
        <f>(punkty_rekrutacyjne[[#This Row],[JP]]+punkty_rekrutacyjne[[#This Row],[Mat]]+punkty_rekrutacyjne[[#This Row],[Biol]]+punkty_rekrutacyjne[[#This Row],[Geog]])/4</f>
        <v>3</v>
      </c>
      <c r="T113">
        <f>IF(punkty_rekrutacyjne[[#This Row],[Zachowanie]]&gt;4,IF(punkty_rekrutacyjne[[#This Row],[srednia z przedmiotow]]&gt;4,IF(punkty_rekrutacyjne[[#This Row],[Osiagniecia]]=0,1,0),0),0)</f>
        <v>0</v>
      </c>
      <c r="U113" s="2" t="str">
        <f>IF(punkty_rekrutacyjne[[#This Row],[dobry uczen]],punkty_rekrutacyjne[[#This Row],[Nazwisko]],"")</f>
        <v/>
      </c>
      <c r="V113" s="2" t="str">
        <f>IF(punkty_rekrutacyjne[[#This Row],[dobry uczen]],punkty_rekrutacyjne[[#This Row],[Imie]],"")</f>
        <v/>
      </c>
      <c r="W113" s="1">
        <f>IF(punkty_rekrutacyjne[[#This Row],[GHP]]=100,1,0)</f>
        <v>0</v>
      </c>
      <c r="X113" s="1">
        <f>IF(punkty_rekrutacyjne[[#This Row],[GHH]]=100,1,0)</f>
        <v>0</v>
      </c>
      <c r="Y113" s="1">
        <f>IF(punkty_rekrutacyjne[[#This Row],[GMM]]=100,1,0)</f>
        <v>0</v>
      </c>
      <c r="Z113" s="1">
        <f>IF(punkty_rekrutacyjne[[#This Row],[GMP]]=100,1,0)</f>
        <v>0</v>
      </c>
      <c r="AA113" s="1">
        <f>IF(punkty_rekrutacyjne[[#This Row],[GJP]]=100,1,0)</f>
        <v>0</v>
      </c>
      <c r="AB113" s="1">
        <f>IF(SUM(W113:AA113)&gt;2,1,0)</f>
        <v>0</v>
      </c>
      <c r="AC113" s="1">
        <f>C113+IF(punkty_rekrutacyjne[[#This Row],[Zachowanie]]=6,2,0)+SUM(punkty_rekrutacyjne[[#This Row],[p1]:[p4]])</f>
        <v>18</v>
      </c>
      <c r="AD113" s="1">
        <f>+(punkty_rekrutacyjne[[#This Row],[GHP]]+punkty_rekrutacyjne[[#This Row],[GHH]]+punkty_rekrutacyjne[[#This Row],[GMM]]+punkty_rekrutacyjne[[#This Row],[GMP]]+punkty_rekrutacyjne[[#This Row],[GJP]])/10</f>
        <v>25.2</v>
      </c>
      <c r="AE113" s="1">
        <f>IF(punkty_rekrutacyjne[[#This Row],[pkt 1]]&gt;punkty_rekrutacyjne[[#This Row],[pkt 2]],1,0)</f>
        <v>0</v>
      </c>
      <c r="AF113" s="1">
        <f>COUNTIF(punkty_rekrutacyjne[[#This Row],[GHP]:[GJP]],100)</f>
        <v>0</v>
      </c>
    </row>
    <row r="114" spans="1:32" x14ac:dyDescent="0.25">
      <c r="A114" s="1" t="s">
        <v>283</v>
      </c>
      <c r="B114" s="1" t="s">
        <v>242</v>
      </c>
      <c r="C114">
        <v>6</v>
      </c>
      <c r="D114">
        <v>6</v>
      </c>
      <c r="E114">
        <v>3</v>
      </c>
      <c r="F114">
        <v>6</v>
      </c>
      <c r="G114">
        <v>2</v>
      </c>
      <c r="H114">
        <v>3</v>
      </c>
      <c r="I114">
        <v>27</v>
      </c>
      <c r="J114">
        <v>64</v>
      </c>
      <c r="K114">
        <v>47</v>
      </c>
      <c r="L114">
        <v>11</v>
      </c>
      <c r="M114">
        <v>24</v>
      </c>
      <c r="N114">
        <f>IF(punkty_rekrutacyjne[[#This Row],[JP]]=2,0,IF(punkty_rekrutacyjne[[#This Row],[JP]]=3,4,IF(punkty_rekrutacyjne[[#This Row],[JP]]=4,6,IF(punkty_rekrutacyjne[[#This Row],[JP]]=5,8,10))))</f>
        <v>4</v>
      </c>
      <c r="O114">
        <f>IF(punkty_rekrutacyjne[[#This Row],[Mat]]=2,0,IF(punkty_rekrutacyjne[[#This Row],[Mat]]=3,4,IF(punkty_rekrutacyjne[[#This Row],[Mat]]=4,6,IF(punkty_rekrutacyjne[[#This Row],[Mat]]=5,8,10))))</f>
        <v>10</v>
      </c>
      <c r="P114">
        <f>IF(punkty_rekrutacyjne[[#This Row],[Biol]]=2,0,IF(punkty_rekrutacyjne[[#This Row],[Biol]]=3,4,IF(punkty_rekrutacyjne[[#This Row],[Biol]]=4,6,IF(punkty_rekrutacyjne[[#This Row],[Biol]]=5,8,10))))</f>
        <v>0</v>
      </c>
      <c r="Q114">
        <f>IF(punkty_rekrutacyjne[[#This Row],[Geog]]=2,0,IF(punkty_rekrutacyjne[[#This Row],[Geog]]=3,4,IF(punkty_rekrutacyjne[[#This Row],[Geog]]=4,6,IF(punkty_rekrutacyjne[[#This Row],[Geog]]=5,8,10))))</f>
        <v>4</v>
      </c>
      <c r="R114">
        <f>C114+IF(punkty_rekrutacyjne[[#This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43.3</v>
      </c>
      <c r="S114">
        <f>(punkty_rekrutacyjne[[#This Row],[JP]]+punkty_rekrutacyjne[[#This Row],[Mat]]+punkty_rekrutacyjne[[#This Row],[Biol]]+punkty_rekrutacyjne[[#This Row],[Geog]])/4</f>
        <v>3.5</v>
      </c>
      <c r="T114">
        <f>IF(punkty_rekrutacyjne[[#This Row],[Zachowanie]]&gt;4,IF(punkty_rekrutacyjne[[#This Row],[srednia z przedmiotow]]&gt;4,IF(punkty_rekrutacyjne[[#This Row],[Osiagniecia]]=0,1,0),0),0)</f>
        <v>0</v>
      </c>
      <c r="U114" s="2" t="str">
        <f>IF(punkty_rekrutacyjne[[#This Row],[dobry uczen]],punkty_rekrutacyjne[[#This Row],[Nazwisko]],"")</f>
        <v/>
      </c>
      <c r="V114" s="2" t="str">
        <f>IF(punkty_rekrutacyjne[[#This Row],[dobry uczen]],punkty_rekrutacyjne[[#This Row],[Imie]],"")</f>
        <v/>
      </c>
      <c r="W114" s="1">
        <f>IF(punkty_rekrutacyjne[[#This Row],[GHP]]=100,1,0)</f>
        <v>0</v>
      </c>
      <c r="X114" s="1">
        <f>IF(punkty_rekrutacyjne[[#This Row],[GHH]]=100,1,0)</f>
        <v>0</v>
      </c>
      <c r="Y114" s="1">
        <f>IF(punkty_rekrutacyjne[[#This Row],[GMM]]=100,1,0)</f>
        <v>0</v>
      </c>
      <c r="Z114" s="1">
        <f>IF(punkty_rekrutacyjne[[#This Row],[GMP]]=100,1,0)</f>
        <v>0</v>
      </c>
      <c r="AA114" s="1">
        <f>IF(punkty_rekrutacyjne[[#This Row],[GJP]]=100,1,0)</f>
        <v>0</v>
      </c>
      <c r="AB114" s="1">
        <f>IF(SUM(W114:AA114)&gt;2,1,0)</f>
        <v>0</v>
      </c>
      <c r="AC114" s="1">
        <f>C114+IF(punkty_rekrutacyjne[[#This Row],[Zachowanie]]=6,2,0)+SUM(punkty_rekrutacyjne[[#This Row],[p1]:[p4]])</f>
        <v>26</v>
      </c>
      <c r="AD114" s="1">
        <f>+(punkty_rekrutacyjne[[#This Row],[GHP]]+punkty_rekrutacyjne[[#This Row],[GHH]]+punkty_rekrutacyjne[[#This Row],[GMM]]+punkty_rekrutacyjne[[#This Row],[GMP]]+punkty_rekrutacyjne[[#This Row],[GJP]])/10</f>
        <v>17.3</v>
      </c>
      <c r="AE114" s="1">
        <f>IF(punkty_rekrutacyjne[[#This Row],[pkt 1]]&gt;punkty_rekrutacyjne[[#This Row],[pkt 2]],1,0)</f>
        <v>1</v>
      </c>
      <c r="AF114" s="1">
        <f>COUNTIF(punkty_rekrutacyjne[[#This Row],[GHP]:[GJP]],100)</f>
        <v>0</v>
      </c>
    </row>
    <row r="115" spans="1:32" x14ac:dyDescent="0.25">
      <c r="A115" s="1" t="s">
        <v>462</v>
      </c>
      <c r="B115" s="1" t="s">
        <v>463</v>
      </c>
      <c r="C115">
        <v>4</v>
      </c>
      <c r="D115">
        <v>3</v>
      </c>
      <c r="E115">
        <v>5</v>
      </c>
      <c r="F115">
        <v>5</v>
      </c>
      <c r="G115">
        <v>3</v>
      </c>
      <c r="H115">
        <v>3</v>
      </c>
      <c r="I115">
        <v>5</v>
      </c>
      <c r="J115">
        <v>44</v>
      </c>
      <c r="K115">
        <v>37</v>
      </c>
      <c r="L115">
        <v>5</v>
      </c>
      <c r="M115">
        <v>62</v>
      </c>
      <c r="N115">
        <f>IF(punkty_rekrutacyjne[[#This Row],[JP]]=2,0,IF(punkty_rekrutacyjne[[#This Row],[JP]]=3,4,IF(punkty_rekrutacyjne[[#This Row],[JP]]=4,6,IF(punkty_rekrutacyjne[[#This Row],[JP]]=5,8,10))))</f>
        <v>8</v>
      </c>
      <c r="O115">
        <f>IF(punkty_rekrutacyjne[[#This Row],[Mat]]=2,0,IF(punkty_rekrutacyjne[[#This Row],[Mat]]=3,4,IF(punkty_rekrutacyjne[[#This Row],[Mat]]=4,6,IF(punkty_rekrutacyjne[[#This Row],[Mat]]=5,8,10))))</f>
        <v>8</v>
      </c>
      <c r="P115">
        <f>IF(punkty_rekrutacyjne[[#This Row],[Biol]]=2,0,IF(punkty_rekrutacyjne[[#This Row],[Biol]]=3,4,IF(punkty_rekrutacyjne[[#This Row],[Biol]]=4,6,IF(punkty_rekrutacyjne[[#This Row],[Biol]]=5,8,10))))</f>
        <v>4</v>
      </c>
      <c r="Q115">
        <f>IF(punkty_rekrutacyjne[[#This Row],[Geog]]=2,0,IF(punkty_rekrutacyjne[[#This Row],[Geog]]=3,4,IF(punkty_rekrutacyjne[[#This Row],[Geog]]=4,6,IF(punkty_rekrutacyjne[[#This Row],[Geog]]=5,8,10))))</f>
        <v>4</v>
      </c>
      <c r="R115">
        <f>C115+IF(punkty_rekrutacyjne[[#This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43.3</v>
      </c>
      <c r="S115">
        <f>(punkty_rekrutacyjne[[#This Row],[JP]]+punkty_rekrutacyjne[[#This Row],[Mat]]+punkty_rekrutacyjne[[#This Row],[Biol]]+punkty_rekrutacyjne[[#This Row],[Geog]])/4</f>
        <v>4</v>
      </c>
      <c r="T115">
        <f>IF(punkty_rekrutacyjne[[#This Row],[Zachowanie]]&gt;4,IF(punkty_rekrutacyjne[[#This Row],[srednia z przedmiotow]]&gt;4,IF(punkty_rekrutacyjne[[#This Row],[Osiagniecia]]=0,1,0),0),0)</f>
        <v>0</v>
      </c>
      <c r="U115" s="2" t="str">
        <f>IF(punkty_rekrutacyjne[[#This Row],[dobry uczen]],punkty_rekrutacyjne[[#This Row],[Nazwisko]],"")</f>
        <v/>
      </c>
      <c r="V115" s="2" t="str">
        <f>IF(punkty_rekrutacyjne[[#This Row],[dobry uczen]],punkty_rekrutacyjne[[#This Row],[Imie]],"")</f>
        <v/>
      </c>
      <c r="W115" s="1">
        <f>IF(punkty_rekrutacyjne[[#This Row],[GHP]]=100,1,0)</f>
        <v>0</v>
      </c>
      <c r="X115" s="1">
        <f>IF(punkty_rekrutacyjne[[#This Row],[GHH]]=100,1,0)</f>
        <v>0</v>
      </c>
      <c r="Y115" s="1">
        <f>IF(punkty_rekrutacyjne[[#This Row],[GMM]]=100,1,0)</f>
        <v>0</v>
      </c>
      <c r="Z115" s="1">
        <f>IF(punkty_rekrutacyjne[[#This Row],[GMP]]=100,1,0)</f>
        <v>0</v>
      </c>
      <c r="AA115" s="1">
        <f>IF(punkty_rekrutacyjne[[#This Row],[GJP]]=100,1,0)</f>
        <v>0</v>
      </c>
      <c r="AB115" s="1">
        <f>IF(SUM(W115:AA115)&gt;2,1,0)</f>
        <v>0</v>
      </c>
      <c r="AC115" s="1">
        <f>C115+IF(punkty_rekrutacyjne[[#This Row],[Zachowanie]]=6,2,0)+SUM(punkty_rekrutacyjne[[#This Row],[p1]:[p4]])</f>
        <v>28</v>
      </c>
      <c r="AD115" s="1">
        <f>+(punkty_rekrutacyjne[[#This Row],[GHP]]+punkty_rekrutacyjne[[#This Row],[GHH]]+punkty_rekrutacyjne[[#This Row],[GMM]]+punkty_rekrutacyjne[[#This Row],[GMP]]+punkty_rekrutacyjne[[#This Row],[GJP]])/10</f>
        <v>15.3</v>
      </c>
      <c r="AE115" s="1">
        <f>IF(punkty_rekrutacyjne[[#This Row],[pkt 1]]&gt;punkty_rekrutacyjne[[#This Row],[pkt 2]],1,0)</f>
        <v>1</v>
      </c>
      <c r="AF115" s="1">
        <f>COUNTIF(punkty_rekrutacyjne[[#This Row],[GHP]:[GJP]],100)</f>
        <v>0</v>
      </c>
    </row>
    <row r="116" spans="1:32" x14ac:dyDescent="0.25">
      <c r="A116" s="1" t="s">
        <v>638</v>
      </c>
      <c r="B116" s="1" t="s">
        <v>395</v>
      </c>
      <c r="C116">
        <v>2</v>
      </c>
      <c r="D116">
        <v>6</v>
      </c>
      <c r="E116">
        <v>2</v>
      </c>
      <c r="F116">
        <v>2</v>
      </c>
      <c r="G116">
        <v>3</v>
      </c>
      <c r="H116">
        <v>3</v>
      </c>
      <c r="I116">
        <v>69</v>
      </c>
      <c r="J116">
        <v>17</v>
      </c>
      <c r="K116">
        <v>84</v>
      </c>
      <c r="L116">
        <v>87</v>
      </c>
      <c r="M116">
        <v>56</v>
      </c>
      <c r="N116">
        <f>IF(punkty_rekrutacyjne[[#This Row],[JP]]=2,0,IF(punkty_rekrutacyjne[[#This Row],[JP]]=3,4,IF(punkty_rekrutacyjne[[#This Row],[JP]]=4,6,IF(punkty_rekrutacyjne[[#This Row],[JP]]=5,8,10))))</f>
        <v>0</v>
      </c>
      <c r="O116">
        <f>IF(punkty_rekrutacyjne[[#This Row],[Mat]]=2,0,IF(punkty_rekrutacyjne[[#This Row],[Mat]]=3,4,IF(punkty_rekrutacyjne[[#This Row],[Mat]]=4,6,IF(punkty_rekrutacyjne[[#This Row],[Mat]]=5,8,10))))</f>
        <v>0</v>
      </c>
      <c r="P116">
        <f>IF(punkty_rekrutacyjne[[#This Row],[Biol]]=2,0,IF(punkty_rekrutacyjne[[#This Row],[Biol]]=3,4,IF(punkty_rekrutacyjne[[#This Row],[Biol]]=4,6,IF(punkty_rekrutacyjne[[#This Row],[Biol]]=5,8,10))))</f>
        <v>4</v>
      </c>
      <c r="Q116">
        <f>IF(punkty_rekrutacyjne[[#This Row],[Geog]]=2,0,IF(punkty_rekrutacyjne[[#This Row],[Geog]]=3,4,IF(punkty_rekrutacyjne[[#This Row],[Geog]]=4,6,IF(punkty_rekrutacyjne[[#This Row],[Geog]]=5,8,10))))</f>
        <v>4</v>
      </c>
      <c r="R116">
        <f>C116+IF(punkty_rekrutacyjne[[#This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43.3</v>
      </c>
      <c r="S116">
        <f>(punkty_rekrutacyjne[[#This Row],[JP]]+punkty_rekrutacyjne[[#This Row],[Mat]]+punkty_rekrutacyjne[[#This Row],[Biol]]+punkty_rekrutacyjne[[#This Row],[Geog]])/4</f>
        <v>2.5</v>
      </c>
      <c r="T116">
        <f>IF(punkty_rekrutacyjne[[#This Row],[Zachowanie]]&gt;4,IF(punkty_rekrutacyjne[[#This Row],[srednia z przedmiotow]]&gt;4,IF(punkty_rekrutacyjne[[#This Row],[Osiagniecia]]=0,1,0),0),0)</f>
        <v>0</v>
      </c>
      <c r="U116" s="2" t="str">
        <f>IF(punkty_rekrutacyjne[[#This Row],[dobry uczen]],punkty_rekrutacyjne[[#This Row],[Nazwisko]],"")</f>
        <v/>
      </c>
      <c r="V116" s="2" t="str">
        <f>IF(punkty_rekrutacyjne[[#This Row],[dobry uczen]],punkty_rekrutacyjne[[#This Row],[Imie]],"")</f>
        <v/>
      </c>
      <c r="W116" s="1">
        <f>IF(punkty_rekrutacyjne[[#This Row],[GHP]]=100,1,0)</f>
        <v>0</v>
      </c>
      <c r="X116" s="1">
        <f>IF(punkty_rekrutacyjne[[#This Row],[GHH]]=100,1,0)</f>
        <v>0</v>
      </c>
      <c r="Y116" s="1">
        <f>IF(punkty_rekrutacyjne[[#This Row],[GMM]]=100,1,0)</f>
        <v>0</v>
      </c>
      <c r="Z116" s="1">
        <f>IF(punkty_rekrutacyjne[[#This Row],[GMP]]=100,1,0)</f>
        <v>0</v>
      </c>
      <c r="AA116" s="1">
        <f>IF(punkty_rekrutacyjne[[#This Row],[GJP]]=100,1,0)</f>
        <v>0</v>
      </c>
      <c r="AB116" s="1">
        <f>IF(SUM(W116:AA116)&gt;2,1,0)</f>
        <v>0</v>
      </c>
      <c r="AC116" s="1">
        <f>C116+IF(punkty_rekrutacyjne[[#This Row],[Zachowanie]]=6,2,0)+SUM(punkty_rekrutacyjne[[#This Row],[p1]:[p4]])</f>
        <v>12</v>
      </c>
      <c r="AD116" s="1">
        <f>+(punkty_rekrutacyjne[[#This Row],[GHP]]+punkty_rekrutacyjne[[#This Row],[GHH]]+punkty_rekrutacyjne[[#This Row],[GMM]]+punkty_rekrutacyjne[[#This Row],[GMP]]+punkty_rekrutacyjne[[#This Row],[GJP]])/10</f>
        <v>31.3</v>
      </c>
      <c r="AE116" s="1">
        <f>IF(punkty_rekrutacyjne[[#This Row],[pkt 1]]&gt;punkty_rekrutacyjne[[#This Row],[pkt 2]],1,0)</f>
        <v>0</v>
      </c>
      <c r="AF116" s="1">
        <f>COUNTIF(punkty_rekrutacyjne[[#This Row],[GHP]:[GJP]],100)</f>
        <v>0</v>
      </c>
    </row>
    <row r="117" spans="1:32" x14ac:dyDescent="0.25">
      <c r="A117" s="1" t="s">
        <v>49</v>
      </c>
      <c r="B117" s="1" t="s">
        <v>38</v>
      </c>
      <c r="C117">
        <v>3</v>
      </c>
      <c r="D117">
        <v>3</v>
      </c>
      <c r="E117">
        <v>2</v>
      </c>
      <c r="F117">
        <v>3</v>
      </c>
      <c r="G117">
        <v>3</v>
      </c>
      <c r="H117">
        <v>2</v>
      </c>
      <c r="I117">
        <v>38</v>
      </c>
      <c r="J117">
        <v>71</v>
      </c>
      <c r="K117">
        <v>35</v>
      </c>
      <c r="L117">
        <v>95</v>
      </c>
      <c r="M117">
        <v>84</v>
      </c>
      <c r="N117">
        <f>IF(punkty_rekrutacyjne[[#This Row],[JP]]=2,0,IF(punkty_rekrutacyjne[[#This Row],[JP]]=3,4,IF(punkty_rekrutacyjne[[#This Row],[JP]]=4,6,IF(punkty_rekrutacyjne[[#This Row],[JP]]=5,8,10))))</f>
        <v>0</v>
      </c>
      <c r="O117">
        <f>IF(punkty_rekrutacyjne[[#This Row],[Mat]]=2,0,IF(punkty_rekrutacyjne[[#This Row],[Mat]]=3,4,IF(punkty_rekrutacyjne[[#This Row],[Mat]]=4,6,IF(punkty_rekrutacyjne[[#This Row],[Mat]]=5,8,10))))</f>
        <v>4</v>
      </c>
      <c r="P117">
        <f>IF(punkty_rekrutacyjne[[#This Row],[Biol]]=2,0,IF(punkty_rekrutacyjne[[#This Row],[Biol]]=3,4,IF(punkty_rekrutacyjne[[#This Row],[Biol]]=4,6,IF(punkty_rekrutacyjne[[#This Row],[Biol]]=5,8,10))))</f>
        <v>4</v>
      </c>
      <c r="Q117">
        <f>IF(punkty_rekrutacyjne[[#This Row],[Geog]]=2,0,IF(punkty_rekrutacyjne[[#This Row],[Geog]]=3,4,IF(punkty_rekrutacyjne[[#This Row],[Geog]]=4,6,IF(punkty_rekrutacyjne[[#This Row],[Geog]]=5,8,10))))</f>
        <v>0</v>
      </c>
      <c r="R117">
        <f>C117+IF(punkty_rekrutacyjne[[#This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43.3</v>
      </c>
      <c r="S117">
        <f>(punkty_rekrutacyjne[[#This Row],[JP]]+punkty_rekrutacyjne[[#This Row],[Mat]]+punkty_rekrutacyjne[[#This Row],[Biol]]+punkty_rekrutacyjne[[#This Row],[Geog]])/4</f>
        <v>2.5</v>
      </c>
      <c r="T117">
        <f>IF(punkty_rekrutacyjne[[#This Row],[Zachowanie]]&gt;4,IF(punkty_rekrutacyjne[[#This Row],[srednia z przedmiotow]]&gt;4,IF(punkty_rekrutacyjne[[#This Row],[Osiagniecia]]=0,1,0),0),0)</f>
        <v>0</v>
      </c>
      <c r="U117" s="2" t="str">
        <f>IF(punkty_rekrutacyjne[[#This Row],[dobry uczen]],punkty_rekrutacyjne[[#This Row],[Nazwisko]],"")</f>
        <v/>
      </c>
      <c r="V117" s="2" t="str">
        <f>IF(punkty_rekrutacyjne[[#This Row],[dobry uczen]],punkty_rekrutacyjne[[#This Row],[Imie]],"")</f>
        <v/>
      </c>
      <c r="W117" s="1">
        <f>IF(punkty_rekrutacyjne[[#This Row],[GHP]]=100,1,0)</f>
        <v>0</v>
      </c>
      <c r="X117" s="1">
        <f>IF(punkty_rekrutacyjne[[#This Row],[GHH]]=100,1,0)</f>
        <v>0</v>
      </c>
      <c r="Y117" s="1">
        <f>IF(punkty_rekrutacyjne[[#This Row],[GMM]]=100,1,0)</f>
        <v>0</v>
      </c>
      <c r="Z117" s="1">
        <f>IF(punkty_rekrutacyjne[[#This Row],[GMP]]=100,1,0)</f>
        <v>0</v>
      </c>
      <c r="AA117" s="1">
        <f>IF(punkty_rekrutacyjne[[#This Row],[GJP]]=100,1,0)</f>
        <v>0</v>
      </c>
      <c r="AB117" s="1">
        <f>IF(SUM(W117:AA117)&gt;2,1,0)</f>
        <v>0</v>
      </c>
      <c r="AC117" s="1">
        <f>C117+IF(punkty_rekrutacyjne[[#This Row],[Zachowanie]]=6,2,0)+SUM(punkty_rekrutacyjne[[#This Row],[p1]:[p4]])</f>
        <v>11</v>
      </c>
      <c r="AD117" s="1">
        <f>+(punkty_rekrutacyjne[[#This Row],[GHP]]+punkty_rekrutacyjne[[#This Row],[GHH]]+punkty_rekrutacyjne[[#This Row],[GMM]]+punkty_rekrutacyjne[[#This Row],[GMP]]+punkty_rekrutacyjne[[#This Row],[GJP]])/10</f>
        <v>32.299999999999997</v>
      </c>
      <c r="AE117" s="1">
        <f>IF(punkty_rekrutacyjne[[#This Row],[pkt 1]]&gt;punkty_rekrutacyjne[[#This Row],[pkt 2]],1,0)</f>
        <v>0</v>
      </c>
      <c r="AF117" s="1">
        <f>COUNTIF(punkty_rekrutacyjne[[#This Row],[GHP]:[GJP]],100)</f>
        <v>0</v>
      </c>
    </row>
    <row r="118" spans="1:32" x14ac:dyDescent="0.25">
      <c r="A118" s="1" t="s">
        <v>106</v>
      </c>
      <c r="B118" s="1" t="s">
        <v>107</v>
      </c>
      <c r="C118">
        <v>3</v>
      </c>
      <c r="D118">
        <v>6</v>
      </c>
      <c r="E118">
        <v>3</v>
      </c>
      <c r="F118">
        <v>5</v>
      </c>
      <c r="G118">
        <v>4</v>
      </c>
      <c r="H118">
        <v>2</v>
      </c>
      <c r="I118">
        <v>94</v>
      </c>
      <c r="J118">
        <v>27</v>
      </c>
      <c r="K118">
        <v>20</v>
      </c>
      <c r="L118">
        <v>13</v>
      </c>
      <c r="M118">
        <v>49</v>
      </c>
      <c r="N118">
        <f>IF(punkty_rekrutacyjne[[#This Row],[JP]]=2,0,IF(punkty_rekrutacyjne[[#This Row],[JP]]=3,4,IF(punkty_rekrutacyjne[[#This Row],[JP]]=4,6,IF(punkty_rekrutacyjne[[#This Row],[JP]]=5,8,10))))</f>
        <v>4</v>
      </c>
      <c r="O118">
        <f>IF(punkty_rekrutacyjne[[#This Row],[Mat]]=2,0,IF(punkty_rekrutacyjne[[#This Row],[Mat]]=3,4,IF(punkty_rekrutacyjne[[#This Row],[Mat]]=4,6,IF(punkty_rekrutacyjne[[#This Row],[Mat]]=5,8,10))))</f>
        <v>8</v>
      </c>
      <c r="P118">
        <f>IF(punkty_rekrutacyjne[[#This Row],[Biol]]=2,0,IF(punkty_rekrutacyjne[[#This Row],[Biol]]=3,4,IF(punkty_rekrutacyjne[[#This Row],[Biol]]=4,6,IF(punkty_rekrutacyjne[[#This Row],[Biol]]=5,8,10))))</f>
        <v>6</v>
      </c>
      <c r="Q118">
        <f>IF(punkty_rekrutacyjne[[#This Row],[Geog]]=2,0,IF(punkty_rekrutacyjne[[#This Row],[Geog]]=3,4,IF(punkty_rekrutacyjne[[#This Row],[Geog]]=4,6,IF(punkty_rekrutacyjne[[#This Row],[Geog]]=5,8,10))))</f>
        <v>0</v>
      </c>
      <c r="R118">
        <f>C118+IF(punkty_rekrutacyjne[[#This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43.3</v>
      </c>
      <c r="S118">
        <f>(punkty_rekrutacyjne[[#This Row],[JP]]+punkty_rekrutacyjne[[#This Row],[Mat]]+punkty_rekrutacyjne[[#This Row],[Biol]]+punkty_rekrutacyjne[[#This Row],[Geog]])/4</f>
        <v>3.5</v>
      </c>
      <c r="T118">
        <f>IF(punkty_rekrutacyjne[[#This Row],[Zachowanie]]&gt;4,IF(punkty_rekrutacyjne[[#This Row],[srednia z przedmiotow]]&gt;4,IF(punkty_rekrutacyjne[[#This Row],[Osiagniecia]]=0,1,0),0),0)</f>
        <v>0</v>
      </c>
      <c r="U118" s="2" t="str">
        <f>IF(punkty_rekrutacyjne[[#This Row],[dobry uczen]],punkty_rekrutacyjne[[#This Row],[Nazwisko]],"")</f>
        <v/>
      </c>
      <c r="V118" s="2" t="str">
        <f>IF(punkty_rekrutacyjne[[#This Row],[dobry uczen]],punkty_rekrutacyjne[[#This Row],[Imie]],"")</f>
        <v/>
      </c>
      <c r="W118" s="1">
        <f>IF(punkty_rekrutacyjne[[#This Row],[GHP]]=100,1,0)</f>
        <v>0</v>
      </c>
      <c r="X118" s="1">
        <f>IF(punkty_rekrutacyjne[[#This Row],[GHH]]=100,1,0)</f>
        <v>0</v>
      </c>
      <c r="Y118" s="1">
        <f>IF(punkty_rekrutacyjne[[#This Row],[GMM]]=100,1,0)</f>
        <v>0</v>
      </c>
      <c r="Z118" s="1">
        <f>IF(punkty_rekrutacyjne[[#This Row],[GMP]]=100,1,0)</f>
        <v>0</v>
      </c>
      <c r="AA118" s="1">
        <f>IF(punkty_rekrutacyjne[[#This Row],[GJP]]=100,1,0)</f>
        <v>0</v>
      </c>
      <c r="AB118" s="1">
        <f>IF(SUM(W118:AA118)&gt;2,1,0)</f>
        <v>0</v>
      </c>
      <c r="AC118" s="1">
        <f>C118+IF(punkty_rekrutacyjne[[#This Row],[Zachowanie]]=6,2,0)+SUM(punkty_rekrutacyjne[[#This Row],[p1]:[p4]])</f>
        <v>23</v>
      </c>
      <c r="AD118" s="1">
        <f>+(punkty_rekrutacyjne[[#This Row],[GHP]]+punkty_rekrutacyjne[[#This Row],[GHH]]+punkty_rekrutacyjne[[#This Row],[GMM]]+punkty_rekrutacyjne[[#This Row],[GMP]]+punkty_rekrutacyjne[[#This Row],[GJP]])/10</f>
        <v>20.3</v>
      </c>
      <c r="AE118" s="1">
        <f>IF(punkty_rekrutacyjne[[#This Row],[pkt 1]]&gt;punkty_rekrutacyjne[[#This Row],[pkt 2]],1,0)</f>
        <v>1</v>
      </c>
      <c r="AF118" s="1">
        <f>COUNTIF(punkty_rekrutacyjne[[#This Row],[GHP]:[GJP]],100)</f>
        <v>0</v>
      </c>
    </row>
    <row r="119" spans="1:32" x14ac:dyDescent="0.25">
      <c r="A119" s="1" t="s">
        <v>591</v>
      </c>
      <c r="B119" s="1" t="s">
        <v>197</v>
      </c>
      <c r="C119">
        <v>6</v>
      </c>
      <c r="D119">
        <v>3</v>
      </c>
      <c r="E119">
        <v>3</v>
      </c>
      <c r="F119">
        <v>3</v>
      </c>
      <c r="G119">
        <v>2</v>
      </c>
      <c r="H119">
        <v>3</v>
      </c>
      <c r="I119">
        <v>53</v>
      </c>
      <c r="J119">
        <v>53</v>
      </c>
      <c r="K119">
        <v>15</v>
      </c>
      <c r="L119">
        <v>53</v>
      </c>
      <c r="M119">
        <v>80</v>
      </c>
      <c r="N119">
        <f>IF(punkty_rekrutacyjne[[#This Row],[JP]]=2,0,IF(punkty_rekrutacyjne[[#This Row],[JP]]=3,4,IF(punkty_rekrutacyjne[[#This Row],[JP]]=4,6,IF(punkty_rekrutacyjne[[#This Row],[JP]]=5,8,10))))</f>
        <v>4</v>
      </c>
      <c r="O119">
        <f>IF(punkty_rekrutacyjne[[#This Row],[Mat]]=2,0,IF(punkty_rekrutacyjne[[#This Row],[Mat]]=3,4,IF(punkty_rekrutacyjne[[#This Row],[Mat]]=4,6,IF(punkty_rekrutacyjne[[#This Row],[Mat]]=5,8,10))))</f>
        <v>4</v>
      </c>
      <c r="P119">
        <f>IF(punkty_rekrutacyjne[[#This Row],[Biol]]=2,0,IF(punkty_rekrutacyjne[[#This Row],[Biol]]=3,4,IF(punkty_rekrutacyjne[[#This Row],[Biol]]=4,6,IF(punkty_rekrutacyjne[[#This Row],[Biol]]=5,8,10))))</f>
        <v>0</v>
      </c>
      <c r="Q119">
        <f>IF(punkty_rekrutacyjne[[#This Row],[Geog]]=2,0,IF(punkty_rekrutacyjne[[#This Row],[Geog]]=3,4,IF(punkty_rekrutacyjne[[#This Row],[Geog]]=4,6,IF(punkty_rekrutacyjne[[#This Row],[Geog]]=5,8,10))))</f>
        <v>4</v>
      </c>
      <c r="R119">
        <f>C119+IF(punkty_rekrutacyjne[[#This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43.4</v>
      </c>
      <c r="S119">
        <f>(punkty_rekrutacyjne[[#This Row],[JP]]+punkty_rekrutacyjne[[#This Row],[Mat]]+punkty_rekrutacyjne[[#This Row],[Biol]]+punkty_rekrutacyjne[[#This Row],[Geog]])/4</f>
        <v>2.75</v>
      </c>
      <c r="T119">
        <f>IF(punkty_rekrutacyjne[[#This Row],[Zachowanie]]&gt;4,IF(punkty_rekrutacyjne[[#This Row],[srednia z przedmiotow]]&gt;4,IF(punkty_rekrutacyjne[[#This Row],[Osiagniecia]]=0,1,0),0),0)</f>
        <v>0</v>
      </c>
      <c r="U119" s="2" t="str">
        <f>IF(punkty_rekrutacyjne[[#This Row],[dobry uczen]],punkty_rekrutacyjne[[#This Row],[Nazwisko]],"")</f>
        <v/>
      </c>
      <c r="V119" s="2" t="str">
        <f>IF(punkty_rekrutacyjne[[#This Row],[dobry uczen]],punkty_rekrutacyjne[[#This Row],[Imie]],"")</f>
        <v/>
      </c>
      <c r="W119" s="1">
        <f>IF(punkty_rekrutacyjne[[#This Row],[GHP]]=100,1,0)</f>
        <v>0</v>
      </c>
      <c r="X119" s="1">
        <f>IF(punkty_rekrutacyjne[[#This Row],[GHH]]=100,1,0)</f>
        <v>0</v>
      </c>
      <c r="Y119" s="1">
        <f>IF(punkty_rekrutacyjne[[#This Row],[GMM]]=100,1,0)</f>
        <v>0</v>
      </c>
      <c r="Z119" s="1">
        <f>IF(punkty_rekrutacyjne[[#This Row],[GMP]]=100,1,0)</f>
        <v>0</v>
      </c>
      <c r="AA119" s="1">
        <f>IF(punkty_rekrutacyjne[[#This Row],[GJP]]=100,1,0)</f>
        <v>0</v>
      </c>
      <c r="AB119" s="1">
        <f>IF(SUM(W119:AA119)&gt;2,1,0)</f>
        <v>0</v>
      </c>
      <c r="AC119" s="1">
        <f>C119+IF(punkty_rekrutacyjne[[#This Row],[Zachowanie]]=6,2,0)+SUM(punkty_rekrutacyjne[[#This Row],[p1]:[p4]])</f>
        <v>18</v>
      </c>
      <c r="AD119" s="1">
        <f>+(punkty_rekrutacyjne[[#This Row],[GHP]]+punkty_rekrutacyjne[[#This Row],[GHH]]+punkty_rekrutacyjne[[#This Row],[GMM]]+punkty_rekrutacyjne[[#This Row],[GMP]]+punkty_rekrutacyjne[[#This Row],[GJP]])/10</f>
        <v>25.4</v>
      </c>
      <c r="AE119" s="1">
        <f>IF(punkty_rekrutacyjne[[#This Row],[pkt 1]]&gt;punkty_rekrutacyjne[[#This Row],[pkt 2]],1,0)</f>
        <v>0</v>
      </c>
      <c r="AF119" s="1">
        <f>COUNTIF(punkty_rekrutacyjne[[#This Row],[GHP]:[GJP]],100)</f>
        <v>0</v>
      </c>
    </row>
    <row r="120" spans="1:32" x14ac:dyDescent="0.25">
      <c r="A120" s="1" t="s">
        <v>223</v>
      </c>
      <c r="B120" s="1" t="s">
        <v>145</v>
      </c>
      <c r="C120">
        <v>3</v>
      </c>
      <c r="D120">
        <v>3</v>
      </c>
      <c r="E120">
        <v>2</v>
      </c>
      <c r="F120">
        <v>5</v>
      </c>
      <c r="G120">
        <v>3</v>
      </c>
      <c r="H120">
        <v>5</v>
      </c>
      <c r="I120">
        <v>68</v>
      </c>
      <c r="J120">
        <v>38</v>
      </c>
      <c r="K120">
        <v>31</v>
      </c>
      <c r="L120">
        <v>14</v>
      </c>
      <c r="M120">
        <v>54</v>
      </c>
      <c r="N120">
        <f>IF(punkty_rekrutacyjne[[#This Row],[JP]]=2,0,IF(punkty_rekrutacyjne[[#This Row],[JP]]=3,4,IF(punkty_rekrutacyjne[[#This Row],[JP]]=4,6,IF(punkty_rekrutacyjne[[#This Row],[JP]]=5,8,10))))</f>
        <v>0</v>
      </c>
      <c r="O120">
        <f>IF(punkty_rekrutacyjne[[#This Row],[Mat]]=2,0,IF(punkty_rekrutacyjne[[#This Row],[Mat]]=3,4,IF(punkty_rekrutacyjne[[#This Row],[Mat]]=4,6,IF(punkty_rekrutacyjne[[#This Row],[Mat]]=5,8,10))))</f>
        <v>8</v>
      </c>
      <c r="P120">
        <f>IF(punkty_rekrutacyjne[[#This Row],[Biol]]=2,0,IF(punkty_rekrutacyjne[[#This Row],[Biol]]=3,4,IF(punkty_rekrutacyjne[[#This Row],[Biol]]=4,6,IF(punkty_rekrutacyjne[[#This Row],[Biol]]=5,8,10))))</f>
        <v>4</v>
      </c>
      <c r="Q120">
        <f>IF(punkty_rekrutacyjne[[#This Row],[Geog]]=2,0,IF(punkty_rekrutacyjne[[#This Row],[Geog]]=3,4,IF(punkty_rekrutacyjne[[#This Row],[Geog]]=4,6,IF(punkty_rekrutacyjne[[#This Row],[Geog]]=5,8,10))))</f>
        <v>8</v>
      </c>
      <c r="R120">
        <f>C120+IF(punkty_rekrutacyjne[[#This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43.5</v>
      </c>
      <c r="S120">
        <f>(punkty_rekrutacyjne[[#This Row],[JP]]+punkty_rekrutacyjne[[#This Row],[Mat]]+punkty_rekrutacyjne[[#This Row],[Biol]]+punkty_rekrutacyjne[[#This Row],[Geog]])/4</f>
        <v>3.75</v>
      </c>
      <c r="T120">
        <f>IF(punkty_rekrutacyjne[[#This Row],[Zachowanie]]&gt;4,IF(punkty_rekrutacyjne[[#This Row],[srednia z przedmiotow]]&gt;4,IF(punkty_rekrutacyjne[[#This Row],[Osiagniecia]]=0,1,0),0),0)</f>
        <v>0</v>
      </c>
      <c r="U120" s="2" t="str">
        <f>IF(punkty_rekrutacyjne[[#This Row],[dobry uczen]],punkty_rekrutacyjne[[#This Row],[Nazwisko]],"")</f>
        <v/>
      </c>
      <c r="V120" s="2" t="str">
        <f>IF(punkty_rekrutacyjne[[#This Row],[dobry uczen]],punkty_rekrutacyjne[[#This Row],[Imie]],"")</f>
        <v/>
      </c>
      <c r="W120" s="1">
        <f>IF(punkty_rekrutacyjne[[#This Row],[GHP]]=100,1,0)</f>
        <v>0</v>
      </c>
      <c r="X120" s="1">
        <f>IF(punkty_rekrutacyjne[[#This Row],[GHH]]=100,1,0)</f>
        <v>0</v>
      </c>
      <c r="Y120" s="1">
        <f>IF(punkty_rekrutacyjne[[#This Row],[GMM]]=100,1,0)</f>
        <v>0</v>
      </c>
      <c r="Z120" s="1">
        <f>IF(punkty_rekrutacyjne[[#This Row],[GMP]]=100,1,0)</f>
        <v>0</v>
      </c>
      <c r="AA120" s="1">
        <f>IF(punkty_rekrutacyjne[[#This Row],[GJP]]=100,1,0)</f>
        <v>0</v>
      </c>
      <c r="AB120" s="1">
        <f>IF(SUM(W120:AA120)&gt;2,1,0)</f>
        <v>0</v>
      </c>
      <c r="AC120" s="1">
        <f>C120+IF(punkty_rekrutacyjne[[#This Row],[Zachowanie]]=6,2,0)+SUM(punkty_rekrutacyjne[[#This Row],[p1]:[p4]])</f>
        <v>23</v>
      </c>
      <c r="AD120" s="1">
        <f>+(punkty_rekrutacyjne[[#This Row],[GHP]]+punkty_rekrutacyjne[[#This Row],[GHH]]+punkty_rekrutacyjne[[#This Row],[GMM]]+punkty_rekrutacyjne[[#This Row],[GMP]]+punkty_rekrutacyjne[[#This Row],[GJP]])/10</f>
        <v>20.5</v>
      </c>
      <c r="AE120" s="1">
        <f>IF(punkty_rekrutacyjne[[#This Row],[pkt 1]]&gt;punkty_rekrutacyjne[[#This Row],[pkt 2]],1,0)</f>
        <v>1</v>
      </c>
      <c r="AF120" s="1">
        <f>COUNTIF(punkty_rekrutacyjne[[#This Row],[GHP]:[GJP]],100)</f>
        <v>0</v>
      </c>
    </row>
    <row r="121" spans="1:32" x14ac:dyDescent="0.25">
      <c r="A121" s="1" t="s">
        <v>481</v>
      </c>
      <c r="B121" s="1" t="s">
        <v>61</v>
      </c>
      <c r="C121">
        <v>5</v>
      </c>
      <c r="D121">
        <v>4</v>
      </c>
      <c r="E121">
        <v>6</v>
      </c>
      <c r="F121">
        <v>5</v>
      </c>
      <c r="G121">
        <v>2</v>
      </c>
      <c r="H121">
        <v>3</v>
      </c>
      <c r="I121">
        <v>21</v>
      </c>
      <c r="J121">
        <v>48</v>
      </c>
      <c r="K121">
        <v>45</v>
      </c>
      <c r="L121">
        <v>1</v>
      </c>
      <c r="M121">
        <v>51</v>
      </c>
      <c r="N121">
        <f>IF(punkty_rekrutacyjne[[#This Row],[JP]]=2,0,IF(punkty_rekrutacyjne[[#This Row],[JP]]=3,4,IF(punkty_rekrutacyjne[[#This Row],[JP]]=4,6,IF(punkty_rekrutacyjne[[#This Row],[JP]]=5,8,10))))</f>
        <v>10</v>
      </c>
      <c r="O121">
        <f>IF(punkty_rekrutacyjne[[#This Row],[Mat]]=2,0,IF(punkty_rekrutacyjne[[#This Row],[Mat]]=3,4,IF(punkty_rekrutacyjne[[#This Row],[Mat]]=4,6,IF(punkty_rekrutacyjne[[#This Row],[Mat]]=5,8,10))))</f>
        <v>8</v>
      </c>
      <c r="P121">
        <f>IF(punkty_rekrutacyjne[[#This Row],[Biol]]=2,0,IF(punkty_rekrutacyjne[[#This Row],[Biol]]=3,4,IF(punkty_rekrutacyjne[[#This Row],[Biol]]=4,6,IF(punkty_rekrutacyjne[[#This Row],[Biol]]=5,8,10))))</f>
        <v>0</v>
      </c>
      <c r="Q121">
        <f>IF(punkty_rekrutacyjne[[#This Row],[Geog]]=2,0,IF(punkty_rekrutacyjne[[#This Row],[Geog]]=3,4,IF(punkty_rekrutacyjne[[#This Row],[Geog]]=4,6,IF(punkty_rekrutacyjne[[#This Row],[Geog]]=5,8,10))))</f>
        <v>4</v>
      </c>
      <c r="R121">
        <f>C121+IF(punkty_rekrutacyjne[[#This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43.6</v>
      </c>
      <c r="S121">
        <f>(punkty_rekrutacyjne[[#This Row],[JP]]+punkty_rekrutacyjne[[#This Row],[Mat]]+punkty_rekrutacyjne[[#This Row],[Biol]]+punkty_rekrutacyjne[[#This Row],[Geog]])/4</f>
        <v>4</v>
      </c>
      <c r="T121">
        <f>IF(punkty_rekrutacyjne[[#This Row],[Zachowanie]]&gt;4,IF(punkty_rekrutacyjne[[#This Row],[srednia z przedmiotow]]&gt;4,IF(punkty_rekrutacyjne[[#This Row],[Osiagniecia]]=0,1,0),0),0)</f>
        <v>0</v>
      </c>
      <c r="U121" s="2" t="str">
        <f>IF(punkty_rekrutacyjne[[#This Row],[dobry uczen]],punkty_rekrutacyjne[[#This Row],[Nazwisko]],"")</f>
        <v/>
      </c>
      <c r="V121" s="2" t="str">
        <f>IF(punkty_rekrutacyjne[[#This Row],[dobry uczen]],punkty_rekrutacyjne[[#This Row],[Imie]],"")</f>
        <v/>
      </c>
      <c r="W121" s="1">
        <f>IF(punkty_rekrutacyjne[[#This Row],[GHP]]=100,1,0)</f>
        <v>0</v>
      </c>
      <c r="X121" s="1">
        <f>IF(punkty_rekrutacyjne[[#This Row],[GHH]]=100,1,0)</f>
        <v>0</v>
      </c>
      <c r="Y121" s="1">
        <f>IF(punkty_rekrutacyjne[[#This Row],[GMM]]=100,1,0)</f>
        <v>0</v>
      </c>
      <c r="Z121" s="1">
        <f>IF(punkty_rekrutacyjne[[#This Row],[GMP]]=100,1,0)</f>
        <v>0</v>
      </c>
      <c r="AA121" s="1">
        <f>IF(punkty_rekrutacyjne[[#This Row],[GJP]]=100,1,0)</f>
        <v>0</v>
      </c>
      <c r="AB121" s="1">
        <f>IF(SUM(W121:AA121)&gt;2,1,0)</f>
        <v>0</v>
      </c>
      <c r="AC121" s="1">
        <f>C121+IF(punkty_rekrutacyjne[[#This Row],[Zachowanie]]=6,2,0)+SUM(punkty_rekrutacyjne[[#This Row],[p1]:[p4]])</f>
        <v>27</v>
      </c>
      <c r="AD121" s="1">
        <f>+(punkty_rekrutacyjne[[#This Row],[GHP]]+punkty_rekrutacyjne[[#This Row],[GHH]]+punkty_rekrutacyjne[[#This Row],[GMM]]+punkty_rekrutacyjne[[#This Row],[GMP]]+punkty_rekrutacyjne[[#This Row],[GJP]])/10</f>
        <v>16.600000000000001</v>
      </c>
      <c r="AE121" s="1">
        <f>IF(punkty_rekrutacyjne[[#This Row],[pkt 1]]&gt;punkty_rekrutacyjne[[#This Row],[pkt 2]],1,0)</f>
        <v>1</v>
      </c>
      <c r="AF121" s="1">
        <f>COUNTIF(punkty_rekrutacyjne[[#This Row],[GHP]:[GJP]],100)</f>
        <v>0</v>
      </c>
    </row>
    <row r="122" spans="1:32" x14ac:dyDescent="0.25">
      <c r="A122" s="1" t="s">
        <v>492</v>
      </c>
      <c r="B122" s="1" t="s">
        <v>90</v>
      </c>
      <c r="C122">
        <v>4</v>
      </c>
      <c r="D122">
        <v>2</v>
      </c>
      <c r="E122">
        <v>4</v>
      </c>
      <c r="F122">
        <v>5</v>
      </c>
      <c r="G122">
        <v>4</v>
      </c>
      <c r="H122">
        <v>2</v>
      </c>
      <c r="I122">
        <v>17</v>
      </c>
      <c r="J122">
        <v>17</v>
      </c>
      <c r="K122">
        <v>92</v>
      </c>
      <c r="L122">
        <v>6</v>
      </c>
      <c r="M122">
        <v>64</v>
      </c>
      <c r="N122">
        <f>IF(punkty_rekrutacyjne[[#This Row],[JP]]=2,0,IF(punkty_rekrutacyjne[[#This Row],[JP]]=3,4,IF(punkty_rekrutacyjne[[#This Row],[JP]]=4,6,IF(punkty_rekrutacyjne[[#This Row],[JP]]=5,8,10))))</f>
        <v>6</v>
      </c>
      <c r="O122">
        <f>IF(punkty_rekrutacyjne[[#This Row],[Mat]]=2,0,IF(punkty_rekrutacyjne[[#This Row],[Mat]]=3,4,IF(punkty_rekrutacyjne[[#This Row],[Mat]]=4,6,IF(punkty_rekrutacyjne[[#This Row],[Mat]]=5,8,10))))</f>
        <v>8</v>
      </c>
      <c r="P122">
        <f>IF(punkty_rekrutacyjne[[#This Row],[Biol]]=2,0,IF(punkty_rekrutacyjne[[#This Row],[Biol]]=3,4,IF(punkty_rekrutacyjne[[#This Row],[Biol]]=4,6,IF(punkty_rekrutacyjne[[#This Row],[Biol]]=5,8,10))))</f>
        <v>6</v>
      </c>
      <c r="Q122">
        <f>IF(punkty_rekrutacyjne[[#This Row],[Geog]]=2,0,IF(punkty_rekrutacyjne[[#This Row],[Geog]]=3,4,IF(punkty_rekrutacyjne[[#This Row],[Geog]]=4,6,IF(punkty_rekrutacyjne[[#This Row],[Geog]]=5,8,10))))</f>
        <v>0</v>
      </c>
      <c r="R122">
        <f>C122+IF(punkty_rekrutacyjne[[#This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43.6</v>
      </c>
      <c r="S122">
        <f>(punkty_rekrutacyjne[[#This Row],[JP]]+punkty_rekrutacyjne[[#This Row],[Mat]]+punkty_rekrutacyjne[[#This Row],[Biol]]+punkty_rekrutacyjne[[#This Row],[Geog]])/4</f>
        <v>3.75</v>
      </c>
      <c r="T122">
        <f>IF(punkty_rekrutacyjne[[#This Row],[Zachowanie]]&gt;4,IF(punkty_rekrutacyjne[[#This Row],[srednia z przedmiotow]]&gt;4,IF(punkty_rekrutacyjne[[#This Row],[Osiagniecia]]=0,1,0),0),0)</f>
        <v>0</v>
      </c>
      <c r="U122" s="2" t="str">
        <f>IF(punkty_rekrutacyjne[[#This Row],[dobry uczen]],punkty_rekrutacyjne[[#This Row],[Nazwisko]],"")</f>
        <v/>
      </c>
      <c r="V122" s="2" t="str">
        <f>IF(punkty_rekrutacyjne[[#This Row],[dobry uczen]],punkty_rekrutacyjne[[#This Row],[Imie]],"")</f>
        <v/>
      </c>
      <c r="W122" s="1">
        <f>IF(punkty_rekrutacyjne[[#This Row],[GHP]]=100,1,0)</f>
        <v>0</v>
      </c>
      <c r="X122" s="1">
        <f>IF(punkty_rekrutacyjne[[#This Row],[GHH]]=100,1,0)</f>
        <v>0</v>
      </c>
      <c r="Y122" s="1">
        <f>IF(punkty_rekrutacyjne[[#This Row],[GMM]]=100,1,0)</f>
        <v>0</v>
      </c>
      <c r="Z122" s="1">
        <f>IF(punkty_rekrutacyjne[[#This Row],[GMP]]=100,1,0)</f>
        <v>0</v>
      </c>
      <c r="AA122" s="1">
        <f>IF(punkty_rekrutacyjne[[#This Row],[GJP]]=100,1,0)</f>
        <v>0</v>
      </c>
      <c r="AB122" s="1">
        <f>IF(SUM(W122:AA122)&gt;2,1,0)</f>
        <v>0</v>
      </c>
      <c r="AC122" s="1">
        <f>C122+IF(punkty_rekrutacyjne[[#This Row],[Zachowanie]]=6,2,0)+SUM(punkty_rekrutacyjne[[#This Row],[p1]:[p4]])</f>
        <v>24</v>
      </c>
      <c r="AD122" s="1">
        <f>+(punkty_rekrutacyjne[[#This Row],[GHP]]+punkty_rekrutacyjne[[#This Row],[GHH]]+punkty_rekrutacyjne[[#This Row],[GMM]]+punkty_rekrutacyjne[[#This Row],[GMP]]+punkty_rekrutacyjne[[#This Row],[GJP]])/10</f>
        <v>19.600000000000001</v>
      </c>
      <c r="AE122" s="1">
        <f>IF(punkty_rekrutacyjne[[#This Row],[pkt 1]]&gt;punkty_rekrutacyjne[[#This Row],[pkt 2]],1,0)</f>
        <v>1</v>
      </c>
      <c r="AF122" s="1">
        <f>COUNTIF(punkty_rekrutacyjne[[#This Row],[GHP]:[GJP]],100)</f>
        <v>0</v>
      </c>
    </row>
    <row r="123" spans="1:32" x14ac:dyDescent="0.25">
      <c r="A123" s="1" t="s">
        <v>46</v>
      </c>
      <c r="B123" s="1" t="s">
        <v>16</v>
      </c>
      <c r="C123">
        <v>1</v>
      </c>
      <c r="D123">
        <v>6</v>
      </c>
      <c r="E123">
        <v>6</v>
      </c>
      <c r="F123">
        <v>6</v>
      </c>
      <c r="G123">
        <v>3</v>
      </c>
      <c r="H123">
        <v>2</v>
      </c>
      <c r="I123">
        <v>14</v>
      </c>
      <c r="J123">
        <v>20</v>
      </c>
      <c r="K123">
        <v>14</v>
      </c>
      <c r="L123">
        <v>64</v>
      </c>
      <c r="M123">
        <v>55</v>
      </c>
      <c r="N123">
        <f>IF(punkty_rekrutacyjne[[#This Row],[JP]]=2,0,IF(punkty_rekrutacyjne[[#This Row],[JP]]=3,4,IF(punkty_rekrutacyjne[[#This Row],[JP]]=4,6,IF(punkty_rekrutacyjne[[#This Row],[JP]]=5,8,10))))</f>
        <v>10</v>
      </c>
      <c r="O123">
        <f>IF(punkty_rekrutacyjne[[#This Row],[Mat]]=2,0,IF(punkty_rekrutacyjne[[#This Row],[Mat]]=3,4,IF(punkty_rekrutacyjne[[#This Row],[Mat]]=4,6,IF(punkty_rekrutacyjne[[#This Row],[Mat]]=5,8,10))))</f>
        <v>10</v>
      </c>
      <c r="P123">
        <f>IF(punkty_rekrutacyjne[[#This Row],[Biol]]=2,0,IF(punkty_rekrutacyjne[[#This Row],[Biol]]=3,4,IF(punkty_rekrutacyjne[[#This Row],[Biol]]=4,6,IF(punkty_rekrutacyjne[[#This Row],[Biol]]=5,8,10))))</f>
        <v>4</v>
      </c>
      <c r="Q123">
        <f>IF(punkty_rekrutacyjne[[#This Row],[Geog]]=2,0,IF(punkty_rekrutacyjne[[#This Row],[Geog]]=3,4,IF(punkty_rekrutacyjne[[#This Row],[Geog]]=4,6,IF(punkty_rekrutacyjne[[#This Row],[Geog]]=5,8,10))))</f>
        <v>0</v>
      </c>
      <c r="R123">
        <f>C123+IF(punkty_rekrutacyjne[[#This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43.7</v>
      </c>
      <c r="S123">
        <f>(punkty_rekrutacyjne[[#This Row],[JP]]+punkty_rekrutacyjne[[#This Row],[Mat]]+punkty_rekrutacyjne[[#This Row],[Biol]]+punkty_rekrutacyjne[[#This Row],[Geog]])/4</f>
        <v>4.25</v>
      </c>
      <c r="T123">
        <f>IF(punkty_rekrutacyjne[[#This Row],[Zachowanie]]&gt;4,IF(punkty_rekrutacyjne[[#This Row],[srednia z przedmiotow]]&gt;4,IF(punkty_rekrutacyjne[[#This Row],[Osiagniecia]]=0,1,0),0),0)</f>
        <v>0</v>
      </c>
      <c r="U123" s="2" t="str">
        <f>IF(punkty_rekrutacyjne[[#This Row],[dobry uczen]],punkty_rekrutacyjne[[#This Row],[Nazwisko]],"")</f>
        <v/>
      </c>
      <c r="V123" s="2" t="str">
        <f>IF(punkty_rekrutacyjne[[#This Row],[dobry uczen]],punkty_rekrutacyjne[[#This Row],[Imie]],"")</f>
        <v/>
      </c>
      <c r="W123" s="1">
        <f>IF(punkty_rekrutacyjne[[#This Row],[GHP]]=100,1,0)</f>
        <v>0</v>
      </c>
      <c r="X123" s="1">
        <f>IF(punkty_rekrutacyjne[[#This Row],[GHH]]=100,1,0)</f>
        <v>0</v>
      </c>
      <c r="Y123" s="1">
        <f>IF(punkty_rekrutacyjne[[#This Row],[GMM]]=100,1,0)</f>
        <v>0</v>
      </c>
      <c r="Z123" s="1">
        <f>IF(punkty_rekrutacyjne[[#This Row],[GMP]]=100,1,0)</f>
        <v>0</v>
      </c>
      <c r="AA123" s="1">
        <f>IF(punkty_rekrutacyjne[[#This Row],[GJP]]=100,1,0)</f>
        <v>0</v>
      </c>
      <c r="AB123" s="1">
        <f>IF(SUM(W123:AA123)&gt;2,1,0)</f>
        <v>0</v>
      </c>
      <c r="AC123" s="1">
        <f>C123+IF(punkty_rekrutacyjne[[#This Row],[Zachowanie]]=6,2,0)+SUM(punkty_rekrutacyjne[[#This Row],[p1]:[p4]])</f>
        <v>27</v>
      </c>
      <c r="AD123" s="1">
        <f>+(punkty_rekrutacyjne[[#This Row],[GHP]]+punkty_rekrutacyjne[[#This Row],[GHH]]+punkty_rekrutacyjne[[#This Row],[GMM]]+punkty_rekrutacyjne[[#This Row],[GMP]]+punkty_rekrutacyjne[[#This Row],[GJP]])/10</f>
        <v>16.7</v>
      </c>
      <c r="AE123" s="1">
        <f>IF(punkty_rekrutacyjne[[#This Row],[pkt 1]]&gt;punkty_rekrutacyjne[[#This Row],[pkt 2]],1,0)</f>
        <v>1</v>
      </c>
      <c r="AF123" s="1">
        <f>COUNTIF(punkty_rekrutacyjne[[#This Row],[GHP]:[GJP]],100)</f>
        <v>0</v>
      </c>
    </row>
    <row r="124" spans="1:32" x14ac:dyDescent="0.25">
      <c r="A124" s="1" t="s">
        <v>57</v>
      </c>
      <c r="B124" s="1" t="s">
        <v>58</v>
      </c>
      <c r="C124">
        <v>3</v>
      </c>
      <c r="D124">
        <v>5</v>
      </c>
      <c r="E124">
        <v>2</v>
      </c>
      <c r="F124">
        <v>4</v>
      </c>
      <c r="G124">
        <v>3</v>
      </c>
      <c r="H124">
        <v>6</v>
      </c>
      <c r="I124">
        <v>41</v>
      </c>
      <c r="J124">
        <v>37</v>
      </c>
      <c r="K124">
        <v>5</v>
      </c>
      <c r="L124">
        <v>34</v>
      </c>
      <c r="M124">
        <v>93</v>
      </c>
      <c r="N124">
        <f>IF(punkty_rekrutacyjne[[#This Row],[JP]]=2,0,IF(punkty_rekrutacyjne[[#This Row],[JP]]=3,4,IF(punkty_rekrutacyjne[[#This Row],[JP]]=4,6,IF(punkty_rekrutacyjne[[#This Row],[JP]]=5,8,10))))</f>
        <v>0</v>
      </c>
      <c r="O124">
        <f>IF(punkty_rekrutacyjne[[#This Row],[Mat]]=2,0,IF(punkty_rekrutacyjne[[#This Row],[Mat]]=3,4,IF(punkty_rekrutacyjne[[#This Row],[Mat]]=4,6,IF(punkty_rekrutacyjne[[#This Row],[Mat]]=5,8,10))))</f>
        <v>6</v>
      </c>
      <c r="P124">
        <f>IF(punkty_rekrutacyjne[[#This Row],[Biol]]=2,0,IF(punkty_rekrutacyjne[[#This Row],[Biol]]=3,4,IF(punkty_rekrutacyjne[[#This Row],[Biol]]=4,6,IF(punkty_rekrutacyjne[[#This Row],[Biol]]=5,8,10))))</f>
        <v>4</v>
      </c>
      <c r="Q124">
        <f>IF(punkty_rekrutacyjne[[#This Row],[Geog]]=2,0,IF(punkty_rekrutacyjne[[#This Row],[Geog]]=3,4,IF(punkty_rekrutacyjne[[#This Row],[Geog]]=4,6,IF(punkty_rekrutacyjne[[#This Row],[Geog]]=5,8,10))))</f>
        <v>10</v>
      </c>
      <c r="R124">
        <f>C124+IF(punkty_rekrutacyjne[[#This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</v>
      </c>
      <c r="S124">
        <f>(punkty_rekrutacyjne[[#This Row],[JP]]+punkty_rekrutacyjne[[#This Row],[Mat]]+punkty_rekrutacyjne[[#This Row],[Biol]]+punkty_rekrutacyjne[[#This Row],[Geog]])/4</f>
        <v>3.75</v>
      </c>
      <c r="T124">
        <f>IF(punkty_rekrutacyjne[[#This Row],[Zachowanie]]&gt;4,IF(punkty_rekrutacyjne[[#This Row],[srednia z przedmiotow]]&gt;4,IF(punkty_rekrutacyjne[[#This Row],[Osiagniecia]]=0,1,0),0),0)</f>
        <v>0</v>
      </c>
      <c r="U124" s="2" t="str">
        <f>IF(punkty_rekrutacyjne[[#This Row],[dobry uczen]],punkty_rekrutacyjne[[#This Row],[Nazwisko]],"")</f>
        <v/>
      </c>
      <c r="V124" s="2" t="str">
        <f>IF(punkty_rekrutacyjne[[#This Row],[dobry uczen]],punkty_rekrutacyjne[[#This Row],[Imie]],"")</f>
        <v/>
      </c>
      <c r="W124" s="1">
        <f>IF(punkty_rekrutacyjne[[#This Row],[GHP]]=100,1,0)</f>
        <v>0</v>
      </c>
      <c r="X124" s="1">
        <f>IF(punkty_rekrutacyjne[[#This Row],[GHH]]=100,1,0)</f>
        <v>0</v>
      </c>
      <c r="Y124" s="1">
        <f>IF(punkty_rekrutacyjne[[#This Row],[GMM]]=100,1,0)</f>
        <v>0</v>
      </c>
      <c r="Z124" s="1">
        <f>IF(punkty_rekrutacyjne[[#This Row],[GMP]]=100,1,0)</f>
        <v>0</v>
      </c>
      <c r="AA124" s="1">
        <f>IF(punkty_rekrutacyjne[[#This Row],[GJP]]=100,1,0)</f>
        <v>0</v>
      </c>
      <c r="AB124" s="1">
        <f>IF(SUM(W124:AA124)&gt;2,1,0)</f>
        <v>0</v>
      </c>
      <c r="AC124" s="1">
        <f>C124+IF(punkty_rekrutacyjne[[#This Row],[Zachowanie]]=6,2,0)+SUM(punkty_rekrutacyjne[[#This Row],[p1]:[p4]])</f>
        <v>23</v>
      </c>
      <c r="AD124" s="1">
        <f>+(punkty_rekrutacyjne[[#This Row],[GHP]]+punkty_rekrutacyjne[[#This Row],[GHH]]+punkty_rekrutacyjne[[#This Row],[GMM]]+punkty_rekrutacyjne[[#This Row],[GMP]]+punkty_rekrutacyjne[[#This Row],[GJP]])/10</f>
        <v>21</v>
      </c>
      <c r="AE124" s="1">
        <f>IF(punkty_rekrutacyjne[[#This Row],[pkt 1]]&gt;punkty_rekrutacyjne[[#This Row],[pkt 2]],1,0)</f>
        <v>1</v>
      </c>
      <c r="AF124" s="1">
        <f>COUNTIF(punkty_rekrutacyjne[[#This Row],[GHP]:[GJP]],100)</f>
        <v>0</v>
      </c>
    </row>
    <row r="125" spans="1:32" x14ac:dyDescent="0.25">
      <c r="A125" s="1" t="s">
        <v>510</v>
      </c>
      <c r="B125" s="1" t="s">
        <v>188</v>
      </c>
      <c r="C125">
        <v>1</v>
      </c>
      <c r="D125">
        <v>3</v>
      </c>
      <c r="E125">
        <v>2</v>
      </c>
      <c r="F125">
        <v>5</v>
      </c>
      <c r="G125">
        <v>4</v>
      </c>
      <c r="H125">
        <v>4</v>
      </c>
      <c r="I125">
        <v>38</v>
      </c>
      <c r="J125">
        <v>5</v>
      </c>
      <c r="K125">
        <v>69</v>
      </c>
      <c r="L125">
        <v>94</v>
      </c>
      <c r="M125">
        <v>25</v>
      </c>
      <c r="N125">
        <f>IF(punkty_rekrutacyjne[[#This Row],[JP]]=2,0,IF(punkty_rekrutacyjne[[#This Row],[JP]]=3,4,IF(punkty_rekrutacyjne[[#This Row],[JP]]=4,6,IF(punkty_rekrutacyjne[[#This Row],[JP]]=5,8,10))))</f>
        <v>0</v>
      </c>
      <c r="O125">
        <f>IF(punkty_rekrutacyjne[[#This Row],[Mat]]=2,0,IF(punkty_rekrutacyjne[[#This Row],[Mat]]=3,4,IF(punkty_rekrutacyjne[[#This Row],[Mat]]=4,6,IF(punkty_rekrutacyjne[[#This Row],[Mat]]=5,8,10))))</f>
        <v>8</v>
      </c>
      <c r="P125">
        <f>IF(punkty_rekrutacyjne[[#This Row],[Biol]]=2,0,IF(punkty_rekrutacyjne[[#This Row],[Biol]]=3,4,IF(punkty_rekrutacyjne[[#This Row],[Biol]]=4,6,IF(punkty_rekrutacyjne[[#This Row],[Biol]]=5,8,10))))</f>
        <v>6</v>
      </c>
      <c r="Q125">
        <f>IF(punkty_rekrutacyjne[[#This Row],[Geog]]=2,0,IF(punkty_rekrutacyjne[[#This Row],[Geog]]=3,4,IF(punkty_rekrutacyjne[[#This Row],[Geog]]=4,6,IF(punkty_rekrutacyjne[[#This Row],[Geog]]=5,8,10))))</f>
        <v>6</v>
      </c>
      <c r="R125">
        <f>C125+IF(punkty_rekrutacyjne[[#This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44.1</v>
      </c>
      <c r="S125">
        <f>(punkty_rekrutacyjne[[#This Row],[JP]]+punkty_rekrutacyjne[[#This Row],[Mat]]+punkty_rekrutacyjne[[#This Row],[Biol]]+punkty_rekrutacyjne[[#This Row],[Geog]])/4</f>
        <v>3.75</v>
      </c>
      <c r="T125">
        <f>IF(punkty_rekrutacyjne[[#This Row],[Zachowanie]]&gt;4,IF(punkty_rekrutacyjne[[#This Row],[srednia z przedmiotow]]&gt;4,IF(punkty_rekrutacyjne[[#This Row],[Osiagniecia]]=0,1,0),0),0)</f>
        <v>0</v>
      </c>
      <c r="U125" s="2" t="str">
        <f>IF(punkty_rekrutacyjne[[#This Row],[dobry uczen]],punkty_rekrutacyjne[[#This Row],[Nazwisko]],"")</f>
        <v/>
      </c>
      <c r="V125" s="2" t="str">
        <f>IF(punkty_rekrutacyjne[[#This Row],[dobry uczen]],punkty_rekrutacyjne[[#This Row],[Imie]],"")</f>
        <v/>
      </c>
      <c r="W125" s="1">
        <f>IF(punkty_rekrutacyjne[[#This Row],[GHP]]=100,1,0)</f>
        <v>0</v>
      </c>
      <c r="X125" s="1">
        <f>IF(punkty_rekrutacyjne[[#This Row],[GHH]]=100,1,0)</f>
        <v>0</v>
      </c>
      <c r="Y125" s="1">
        <f>IF(punkty_rekrutacyjne[[#This Row],[GMM]]=100,1,0)</f>
        <v>0</v>
      </c>
      <c r="Z125" s="1">
        <f>IF(punkty_rekrutacyjne[[#This Row],[GMP]]=100,1,0)</f>
        <v>0</v>
      </c>
      <c r="AA125" s="1">
        <f>IF(punkty_rekrutacyjne[[#This Row],[GJP]]=100,1,0)</f>
        <v>0</v>
      </c>
      <c r="AB125" s="1">
        <f>IF(SUM(W125:AA125)&gt;2,1,0)</f>
        <v>0</v>
      </c>
      <c r="AC125" s="1">
        <f>C125+IF(punkty_rekrutacyjne[[#This Row],[Zachowanie]]=6,2,0)+SUM(punkty_rekrutacyjne[[#This Row],[p1]:[p4]])</f>
        <v>21</v>
      </c>
      <c r="AD125" s="1">
        <f>+(punkty_rekrutacyjne[[#This Row],[GHP]]+punkty_rekrutacyjne[[#This Row],[GHH]]+punkty_rekrutacyjne[[#This Row],[GMM]]+punkty_rekrutacyjne[[#This Row],[GMP]]+punkty_rekrutacyjne[[#This Row],[GJP]])/10</f>
        <v>23.1</v>
      </c>
      <c r="AE125" s="1">
        <f>IF(punkty_rekrutacyjne[[#This Row],[pkt 1]]&gt;punkty_rekrutacyjne[[#This Row],[pkt 2]],1,0)</f>
        <v>0</v>
      </c>
      <c r="AF125" s="1">
        <f>COUNTIF(punkty_rekrutacyjne[[#This Row],[GHP]:[GJP]],100)</f>
        <v>0</v>
      </c>
    </row>
    <row r="126" spans="1:32" x14ac:dyDescent="0.25">
      <c r="A126" s="1" t="s">
        <v>377</v>
      </c>
      <c r="B126" s="1" t="s">
        <v>180</v>
      </c>
      <c r="C126">
        <v>3</v>
      </c>
      <c r="D126">
        <v>4</v>
      </c>
      <c r="E126">
        <v>6</v>
      </c>
      <c r="F126">
        <v>2</v>
      </c>
      <c r="G126">
        <v>2</v>
      </c>
      <c r="H126">
        <v>4</v>
      </c>
      <c r="I126">
        <v>2</v>
      </c>
      <c r="J126">
        <v>85</v>
      </c>
      <c r="K126">
        <v>51</v>
      </c>
      <c r="L126">
        <v>87</v>
      </c>
      <c r="M126">
        <v>27</v>
      </c>
      <c r="N126">
        <f>IF(punkty_rekrutacyjne[[#This Row],[JP]]=2,0,IF(punkty_rekrutacyjne[[#This Row],[JP]]=3,4,IF(punkty_rekrutacyjne[[#This Row],[JP]]=4,6,IF(punkty_rekrutacyjne[[#This Row],[JP]]=5,8,10))))</f>
        <v>10</v>
      </c>
      <c r="O126">
        <f>IF(punkty_rekrutacyjne[[#This Row],[Mat]]=2,0,IF(punkty_rekrutacyjne[[#This Row],[Mat]]=3,4,IF(punkty_rekrutacyjne[[#This Row],[Mat]]=4,6,IF(punkty_rekrutacyjne[[#This Row],[Mat]]=5,8,10))))</f>
        <v>0</v>
      </c>
      <c r="P126">
        <f>IF(punkty_rekrutacyjne[[#This Row],[Biol]]=2,0,IF(punkty_rekrutacyjne[[#This Row],[Biol]]=3,4,IF(punkty_rekrutacyjne[[#This Row],[Biol]]=4,6,IF(punkty_rekrutacyjne[[#This Row],[Biol]]=5,8,10))))</f>
        <v>0</v>
      </c>
      <c r="Q126">
        <f>IF(punkty_rekrutacyjne[[#This Row],[Geog]]=2,0,IF(punkty_rekrutacyjne[[#This Row],[Geog]]=3,4,IF(punkty_rekrutacyjne[[#This Row],[Geog]]=4,6,IF(punkty_rekrutacyjne[[#This Row],[Geog]]=5,8,10))))</f>
        <v>6</v>
      </c>
      <c r="R126">
        <f>C126+IF(punkty_rekrutacyjne[[#This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44.2</v>
      </c>
      <c r="S126">
        <f>(punkty_rekrutacyjne[[#This Row],[JP]]+punkty_rekrutacyjne[[#This Row],[Mat]]+punkty_rekrutacyjne[[#This Row],[Biol]]+punkty_rekrutacyjne[[#This Row],[Geog]])/4</f>
        <v>3.5</v>
      </c>
      <c r="T126">
        <f>IF(punkty_rekrutacyjne[[#This Row],[Zachowanie]]&gt;4,IF(punkty_rekrutacyjne[[#This Row],[srednia z przedmiotow]]&gt;4,IF(punkty_rekrutacyjne[[#This Row],[Osiagniecia]]=0,1,0),0),0)</f>
        <v>0</v>
      </c>
      <c r="U126" s="2" t="str">
        <f>IF(punkty_rekrutacyjne[[#This Row],[dobry uczen]],punkty_rekrutacyjne[[#This Row],[Nazwisko]],"")</f>
        <v/>
      </c>
      <c r="V126" s="2" t="str">
        <f>IF(punkty_rekrutacyjne[[#This Row],[dobry uczen]],punkty_rekrutacyjne[[#This Row],[Imie]],"")</f>
        <v/>
      </c>
      <c r="W126" s="1">
        <f>IF(punkty_rekrutacyjne[[#This Row],[GHP]]=100,1,0)</f>
        <v>0</v>
      </c>
      <c r="X126" s="1">
        <f>IF(punkty_rekrutacyjne[[#This Row],[GHH]]=100,1,0)</f>
        <v>0</v>
      </c>
      <c r="Y126" s="1">
        <f>IF(punkty_rekrutacyjne[[#This Row],[GMM]]=100,1,0)</f>
        <v>0</v>
      </c>
      <c r="Z126" s="1">
        <f>IF(punkty_rekrutacyjne[[#This Row],[GMP]]=100,1,0)</f>
        <v>0</v>
      </c>
      <c r="AA126" s="1">
        <f>IF(punkty_rekrutacyjne[[#This Row],[GJP]]=100,1,0)</f>
        <v>0</v>
      </c>
      <c r="AB126" s="1">
        <f>IF(SUM(W126:AA126)&gt;2,1,0)</f>
        <v>0</v>
      </c>
      <c r="AC126" s="1">
        <f>C126+IF(punkty_rekrutacyjne[[#This Row],[Zachowanie]]=6,2,0)+SUM(punkty_rekrutacyjne[[#This Row],[p1]:[p4]])</f>
        <v>19</v>
      </c>
      <c r="AD126" s="1">
        <f>+(punkty_rekrutacyjne[[#This Row],[GHP]]+punkty_rekrutacyjne[[#This Row],[GHH]]+punkty_rekrutacyjne[[#This Row],[GMM]]+punkty_rekrutacyjne[[#This Row],[GMP]]+punkty_rekrutacyjne[[#This Row],[GJP]])/10</f>
        <v>25.2</v>
      </c>
      <c r="AE126" s="1">
        <f>IF(punkty_rekrutacyjne[[#This Row],[pkt 1]]&gt;punkty_rekrutacyjne[[#This Row],[pkt 2]],1,0)</f>
        <v>0</v>
      </c>
      <c r="AF126" s="1">
        <f>COUNTIF(punkty_rekrutacyjne[[#This Row],[GHP]:[GJP]],100)</f>
        <v>0</v>
      </c>
    </row>
    <row r="127" spans="1:32" x14ac:dyDescent="0.25">
      <c r="A127" s="1" t="s">
        <v>27</v>
      </c>
      <c r="B127" s="1" t="s">
        <v>28</v>
      </c>
      <c r="C127">
        <v>1</v>
      </c>
      <c r="D127">
        <v>6</v>
      </c>
      <c r="E127">
        <v>6</v>
      </c>
      <c r="F127">
        <v>2</v>
      </c>
      <c r="G127">
        <v>3</v>
      </c>
      <c r="H127">
        <v>6</v>
      </c>
      <c r="I127">
        <v>1</v>
      </c>
      <c r="J127">
        <v>3</v>
      </c>
      <c r="K127">
        <v>69</v>
      </c>
      <c r="L127">
        <v>89</v>
      </c>
      <c r="M127">
        <v>10</v>
      </c>
      <c r="N127">
        <f>IF(punkty_rekrutacyjne[[#This Row],[JP]]=2,0,IF(punkty_rekrutacyjne[[#This Row],[JP]]=3,4,IF(punkty_rekrutacyjne[[#This Row],[JP]]=4,6,IF(punkty_rekrutacyjne[[#This Row],[JP]]=5,8,10))))</f>
        <v>10</v>
      </c>
      <c r="O127">
        <f>IF(punkty_rekrutacyjne[[#This Row],[Mat]]=2,0,IF(punkty_rekrutacyjne[[#This Row],[Mat]]=3,4,IF(punkty_rekrutacyjne[[#This Row],[Mat]]=4,6,IF(punkty_rekrutacyjne[[#This Row],[Mat]]=5,8,10))))</f>
        <v>0</v>
      </c>
      <c r="P127">
        <f>IF(punkty_rekrutacyjne[[#This Row],[Biol]]=2,0,IF(punkty_rekrutacyjne[[#This Row],[Biol]]=3,4,IF(punkty_rekrutacyjne[[#This Row],[Biol]]=4,6,IF(punkty_rekrutacyjne[[#This Row],[Biol]]=5,8,10))))</f>
        <v>4</v>
      </c>
      <c r="Q127">
        <f>IF(punkty_rekrutacyjne[[#This Row],[Geog]]=2,0,IF(punkty_rekrutacyjne[[#This Row],[Geog]]=3,4,IF(punkty_rekrutacyjne[[#This Row],[Geog]]=4,6,IF(punkty_rekrutacyjne[[#This Row],[Geog]]=5,8,10))))</f>
        <v>10</v>
      </c>
      <c r="R127">
        <f>C127+IF(punkty_rekrutacyjne[[#This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44.2</v>
      </c>
      <c r="S127">
        <f>(punkty_rekrutacyjne[[#This Row],[JP]]+punkty_rekrutacyjne[[#This Row],[Mat]]+punkty_rekrutacyjne[[#This Row],[Biol]]+punkty_rekrutacyjne[[#This Row],[Geog]])/4</f>
        <v>4.25</v>
      </c>
      <c r="T127">
        <f>IF(punkty_rekrutacyjne[[#This Row],[Zachowanie]]&gt;4,IF(punkty_rekrutacyjne[[#This Row],[srednia z przedmiotow]]&gt;4,IF(punkty_rekrutacyjne[[#This Row],[Osiagniecia]]=0,1,0),0),0)</f>
        <v>0</v>
      </c>
      <c r="U127" s="2" t="str">
        <f>IF(punkty_rekrutacyjne[[#This Row],[dobry uczen]],punkty_rekrutacyjne[[#This Row],[Nazwisko]],"")</f>
        <v/>
      </c>
      <c r="V127" s="2" t="str">
        <f>IF(punkty_rekrutacyjne[[#This Row],[dobry uczen]],punkty_rekrutacyjne[[#This Row],[Imie]],"")</f>
        <v/>
      </c>
      <c r="W127" s="1">
        <f>IF(punkty_rekrutacyjne[[#This Row],[GHP]]=100,1,0)</f>
        <v>0</v>
      </c>
      <c r="X127" s="1">
        <f>IF(punkty_rekrutacyjne[[#This Row],[GHH]]=100,1,0)</f>
        <v>0</v>
      </c>
      <c r="Y127" s="1">
        <f>IF(punkty_rekrutacyjne[[#This Row],[GMM]]=100,1,0)</f>
        <v>0</v>
      </c>
      <c r="Z127" s="1">
        <f>IF(punkty_rekrutacyjne[[#This Row],[GMP]]=100,1,0)</f>
        <v>0</v>
      </c>
      <c r="AA127" s="1">
        <f>IF(punkty_rekrutacyjne[[#This Row],[GJP]]=100,1,0)</f>
        <v>0</v>
      </c>
      <c r="AB127" s="1">
        <f>IF(SUM(W127:AA127)&gt;2,1,0)</f>
        <v>0</v>
      </c>
      <c r="AC127" s="1">
        <f>C127+IF(punkty_rekrutacyjne[[#This Row],[Zachowanie]]=6,2,0)+SUM(punkty_rekrutacyjne[[#This Row],[p1]:[p4]])</f>
        <v>27</v>
      </c>
      <c r="AD127" s="1">
        <f>+(punkty_rekrutacyjne[[#This Row],[GHP]]+punkty_rekrutacyjne[[#This Row],[GHH]]+punkty_rekrutacyjne[[#This Row],[GMM]]+punkty_rekrutacyjne[[#This Row],[GMP]]+punkty_rekrutacyjne[[#This Row],[GJP]])/10</f>
        <v>17.2</v>
      </c>
      <c r="AE127" s="1">
        <f>IF(punkty_rekrutacyjne[[#This Row],[pkt 1]]&gt;punkty_rekrutacyjne[[#This Row],[pkt 2]],1,0)</f>
        <v>1</v>
      </c>
      <c r="AF127" s="1">
        <f>COUNTIF(punkty_rekrutacyjne[[#This Row],[GHP]:[GJP]],100)</f>
        <v>0</v>
      </c>
    </row>
    <row r="128" spans="1:32" x14ac:dyDescent="0.25">
      <c r="A128" s="1" t="s">
        <v>435</v>
      </c>
      <c r="B128" s="1" t="s">
        <v>436</v>
      </c>
      <c r="C128">
        <v>3</v>
      </c>
      <c r="D128">
        <v>5</v>
      </c>
      <c r="E128">
        <v>5</v>
      </c>
      <c r="F128">
        <v>2</v>
      </c>
      <c r="G128">
        <v>3</v>
      </c>
      <c r="H128">
        <v>6</v>
      </c>
      <c r="I128">
        <v>47</v>
      </c>
      <c r="J128">
        <v>52</v>
      </c>
      <c r="K128">
        <v>43</v>
      </c>
      <c r="L128">
        <v>47</v>
      </c>
      <c r="M128">
        <v>3</v>
      </c>
      <c r="N128">
        <f>IF(punkty_rekrutacyjne[[#This Row],[JP]]=2,0,IF(punkty_rekrutacyjne[[#This Row],[JP]]=3,4,IF(punkty_rekrutacyjne[[#This Row],[JP]]=4,6,IF(punkty_rekrutacyjne[[#This Row],[JP]]=5,8,10))))</f>
        <v>8</v>
      </c>
      <c r="O128">
        <f>IF(punkty_rekrutacyjne[[#This Row],[Mat]]=2,0,IF(punkty_rekrutacyjne[[#This Row],[Mat]]=3,4,IF(punkty_rekrutacyjne[[#This Row],[Mat]]=4,6,IF(punkty_rekrutacyjne[[#This Row],[Mat]]=5,8,10))))</f>
        <v>0</v>
      </c>
      <c r="P128">
        <f>IF(punkty_rekrutacyjne[[#This Row],[Biol]]=2,0,IF(punkty_rekrutacyjne[[#This Row],[Biol]]=3,4,IF(punkty_rekrutacyjne[[#This Row],[Biol]]=4,6,IF(punkty_rekrutacyjne[[#This Row],[Biol]]=5,8,10))))</f>
        <v>4</v>
      </c>
      <c r="Q128">
        <f>IF(punkty_rekrutacyjne[[#This Row],[Geog]]=2,0,IF(punkty_rekrutacyjne[[#This Row],[Geog]]=3,4,IF(punkty_rekrutacyjne[[#This Row],[Geog]]=4,6,IF(punkty_rekrutacyjne[[#This Row],[Geog]]=5,8,10))))</f>
        <v>10</v>
      </c>
      <c r="R128">
        <f>C128+IF(punkty_rekrutacyjne[[#This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44.2</v>
      </c>
      <c r="S128">
        <f>(punkty_rekrutacyjne[[#This Row],[JP]]+punkty_rekrutacyjne[[#This Row],[Mat]]+punkty_rekrutacyjne[[#This Row],[Biol]]+punkty_rekrutacyjne[[#This Row],[Geog]])/4</f>
        <v>4</v>
      </c>
      <c r="T128">
        <f>IF(punkty_rekrutacyjne[[#This Row],[Zachowanie]]&gt;4,IF(punkty_rekrutacyjne[[#This Row],[srednia z przedmiotow]]&gt;4,IF(punkty_rekrutacyjne[[#This Row],[Osiagniecia]]=0,1,0),0),0)</f>
        <v>0</v>
      </c>
      <c r="U128" s="2" t="str">
        <f>IF(punkty_rekrutacyjne[[#This Row],[dobry uczen]],punkty_rekrutacyjne[[#This Row],[Nazwisko]],"")</f>
        <v/>
      </c>
      <c r="V128" s="2" t="str">
        <f>IF(punkty_rekrutacyjne[[#This Row],[dobry uczen]],punkty_rekrutacyjne[[#This Row],[Imie]],"")</f>
        <v/>
      </c>
      <c r="W128" s="1">
        <f>IF(punkty_rekrutacyjne[[#This Row],[GHP]]=100,1,0)</f>
        <v>0</v>
      </c>
      <c r="X128" s="1">
        <f>IF(punkty_rekrutacyjne[[#This Row],[GHH]]=100,1,0)</f>
        <v>0</v>
      </c>
      <c r="Y128" s="1">
        <f>IF(punkty_rekrutacyjne[[#This Row],[GMM]]=100,1,0)</f>
        <v>0</v>
      </c>
      <c r="Z128" s="1">
        <f>IF(punkty_rekrutacyjne[[#This Row],[GMP]]=100,1,0)</f>
        <v>0</v>
      </c>
      <c r="AA128" s="1">
        <f>IF(punkty_rekrutacyjne[[#This Row],[GJP]]=100,1,0)</f>
        <v>0</v>
      </c>
      <c r="AB128" s="1">
        <f>IF(SUM(W128:AA128)&gt;2,1,0)</f>
        <v>0</v>
      </c>
      <c r="AC128" s="1">
        <f>C128+IF(punkty_rekrutacyjne[[#This Row],[Zachowanie]]=6,2,0)+SUM(punkty_rekrutacyjne[[#This Row],[p1]:[p4]])</f>
        <v>25</v>
      </c>
      <c r="AD128" s="1">
        <f>+(punkty_rekrutacyjne[[#This Row],[GHP]]+punkty_rekrutacyjne[[#This Row],[GHH]]+punkty_rekrutacyjne[[#This Row],[GMM]]+punkty_rekrutacyjne[[#This Row],[GMP]]+punkty_rekrutacyjne[[#This Row],[GJP]])/10</f>
        <v>19.2</v>
      </c>
      <c r="AE128" s="1">
        <f>IF(punkty_rekrutacyjne[[#This Row],[pkt 1]]&gt;punkty_rekrutacyjne[[#This Row],[pkt 2]],1,0)</f>
        <v>1</v>
      </c>
      <c r="AF128" s="1">
        <f>COUNTIF(punkty_rekrutacyjne[[#This Row],[GHP]:[GJP]],100)</f>
        <v>0</v>
      </c>
    </row>
    <row r="129" spans="1:32" x14ac:dyDescent="0.25">
      <c r="A129" s="1" t="s">
        <v>497</v>
      </c>
      <c r="B129" s="1" t="s">
        <v>498</v>
      </c>
      <c r="C129">
        <v>5</v>
      </c>
      <c r="D129">
        <v>6</v>
      </c>
      <c r="E129">
        <v>2</v>
      </c>
      <c r="F129">
        <v>3</v>
      </c>
      <c r="G129">
        <v>4</v>
      </c>
      <c r="H129">
        <v>3</v>
      </c>
      <c r="I129">
        <v>2</v>
      </c>
      <c r="J129">
        <v>97</v>
      </c>
      <c r="K129">
        <v>14</v>
      </c>
      <c r="L129">
        <v>81</v>
      </c>
      <c r="M129">
        <v>38</v>
      </c>
      <c r="N129">
        <f>IF(punkty_rekrutacyjne[[#This Row],[JP]]=2,0,IF(punkty_rekrutacyjne[[#This Row],[JP]]=3,4,IF(punkty_rekrutacyjne[[#This Row],[JP]]=4,6,IF(punkty_rekrutacyjne[[#This Row],[JP]]=5,8,10))))</f>
        <v>0</v>
      </c>
      <c r="O129">
        <f>IF(punkty_rekrutacyjne[[#This Row],[Mat]]=2,0,IF(punkty_rekrutacyjne[[#This Row],[Mat]]=3,4,IF(punkty_rekrutacyjne[[#This Row],[Mat]]=4,6,IF(punkty_rekrutacyjne[[#This Row],[Mat]]=5,8,10))))</f>
        <v>4</v>
      </c>
      <c r="P129">
        <f>IF(punkty_rekrutacyjne[[#This Row],[Biol]]=2,0,IF(punkty_rekrutacyjne[[#This Row],[Biol]]=3,4,IF(punkty_rekrutacyjne[[#This Row],[Biol]]=4,6,IF(punkty_rekrutacyjne[[#This Row],[Biol]]=5,8,10))))</f>
        <v>6</v>
      </c>
      <c r="Q129">
        <f>IF(punkty_rekrutacyjne[[#This Row],[Geog]]=2,0,IF(punkty_rekrutacyjne[[#This Row],[Geog]]=3,4,IF(punkty_rekrutacyjne[[#This Row],[Geog]]=4,6,IF(punkty_rekrutacyjne[[#This Row],[Geog]]=5,8,10))))</f>
        <v>4</v>
      </c>
      <c r="R129">
        <f>C129+IF(punkty_rekrutacyjne[[#This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44.2</v>
      </c>
      <c r="S129">
        <f>(punkty_rekrutacyjne[[#This Row],[JP]]+punkty_rekrutacyjne[[#This Row],[Mat]]+punkty_rekrutacyjne[[#This Row],[Biol]]+punkty_rekrutacyjne[[#This Row],[Geog]])/4</f>
        <v>3</v>
      </c>
      <c r="T129">
        <f>IF(punkty_rekrutacyjne[[#This Row],[Zachowanie]]&gt;4,IF(punkty_rekrutacyjne[[#This Row],[srednia z przedmiotow]]&gt;4,IF(punkty_rekrutacyjne[[#This Row],[Osiagniecia]]=0,1,0),0),0)</f>
        <v>0</v>
      </c>
      <c r="U129" s="2" t="str">
        <f>IF(punkty_rekrutacyjne[[#This Row],[dobry uczen]],punkty_rekrutacyjne[[#This Row],[Nazwisko]],"")</f>
        <v/>
      </c>
      <c r="V129" s="2" t="str">
        <f>IF(punkty_rekrutacyjne[[#This Row],[dobry uczen]],punkty_rekrutacyjne[[#This Row],[Imie]],"")</f>
        <v/>
      </c>
      <c r="W129" s="1">
        <f>IF(punkty_rekrutacyjne[[#This Row],[GHP]]=100,1,0)</f>
        <v>0</v>
      </c>
      <c r="X129" s="1">
        <f>IF(punkty_rekrutacyjne[[#This Row],[GHH]]=100,1,0)</f>
        <v>0</v>
      </c>
      <c r="Y129" s="1">
        <f>IF(punkty_rekrutacyjne[[#This Row],[GMM]]=100,1,0)</f>
        <v>0</v>
      </c>
      <c r="Z129" s="1">
        <f>IF(punkty_rekrutacyjne[[#This Row],[GMP]]=100,1,0)</f>
        <v>0</v>
      </c>
      <c r="AA129" s="1">
        <f>IF(punkty_rekrutacyjne[[#This Row],[GJP]]=100,1,0)</f>
        <v>0</v>
      </c>
      <c r="AB129" s="1">
        <f>IF(SUM(W129:AA129)&gt;2,1,0)</f>
        <v>0</v>
      </c>
      <c r="AC129" s="1">
        <f>C129+IF(punkty_rekrutacyjne[[#This Row],[Zachowanie]]=6,2,0)+SUM(punkty_rekrutacyjne[[#This Row],[p1]:[p4]])</f>
        <v>21</v>
      </c>
      <c r="AD129" s="1">
        <f>+(punkty_rekrutacyjne[[#This Row],[GHP]]+punkty_rekrutacyjne[[#This Row],[GHH]]+punkty_rekrutacyjne[[#This Row],[GMM]]+punkty_rekrutacyjne[[#This Row],[GMP]]+punkty_rekrutacyjne[[#This Row],[GJP]])/10</f>
        <v>23.2</v>
      </c>
      <c r="AE129" s="1">
        <f>IF(punkty_rekrutacyjne[[#This Row],[pkt 1]]&gt;punkty_rekrutacyjne[[#This Row],[pkt 2]],1,0)</f>
        <v>0</v>
      </c>
      <c r="AF129" s="1">
        <f>COUNTIF(punkty_rekrutacyjne[[#This Row],[GHP]:[GJP]],100)</f>
        <v>0</v>
      </c>
    </row>
    <row r="130" spans="1:32" x14ac:dyDescent="0.25">
      <c r="A130" s="1" t="s">
        <v>670</v>
      </c>
      <c r="B130" s="1" t="s">
        <v>302</v>
      </c>
      <c r="C130">
        <v>7</v>
      </c>
      <c r="D130">
        <v>6</v>
      </c>
      <c r="E130">
        <v>4</v>
      </c>
      <c r="F130">
        <v>6</v>
      </c>
      <c r="G130">
        <v>2</v>
      </c>
      <c r="H130">
        <v>2</v>
      </c>
      <c r="I130">
        <v>29</v>
      </c>
      <c r="J130">
        <v>64</v>
      </c>
      <c r="K130">
        <v>39</v>
      </c>
      <c r="L130">
        <v>62</v>
      </c>
      <c r="M130">
        <v>1</v>
      </c>
      <c r="N130">
        <f>IF(punkty_rekrutacyjne[[#This Row],[JP]]=2,0,IF(punkty_rekrutacyjne[[#This Row],[JP]]=3,4,IF(punkty_rekrutacyjne[[#This Row],[JP]]=4,6,IF(punkty_rekrutacyjne[[#This Row],[JP]]=5,8,10))))</f>
        <v>6</v>
      </c>
      <c r="O130">
        <f>IF(punkty_rekrutacyjne[[#This Row],[Mat]]=2,0,IF(punkty_rekrutacyjne[[#This Row],[Mat]]=3,4,IF(punkty_rekrutacyjne[[#This Row],[Mat]]=4,6,IF(punkty_rekrutacyjne[[#This Row],[Mat]]=5,8,10))))</f>
        <v>10</v>
      </c>
      <c r="P130">
        <f>IF(punkty_rekrutacyjne[[#This Row],[Biol]]=2,0,IF(punkty_rekrutacyjne[[#This Row],[Biol]]=3,4,IF(punkty_rekrutacyjne[[#This Row],[Biol]]=4,6,IF(punkty_rekrutacyjne[[#This Row],[Biol]]=5,8,10))))</f>
        <v>0</v>
      </c>
      <c r="Q130">
        <f>IF(punkty_rekrutacyjne[[#This Row],[Geog]]=2,0,IF(punkty_rekrutacyjne[[#This Row],[Geog]]=3,4,IF(punkty_rekrutacyjne[[#This Row],[Geog]]=4,6,IF(punkty_rekrutacyjne[[#This Row],[Geog]]=5,8,10))))</f>
        <v>0</v>
      </c>
      <c r="R130">
        <f>C130+IF(punkty_rekrutacyjne[[#This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44.5</v>
      </c>
      <c r="S130">
        <f>(punkty_rekrutacyjne[[#This Row],[JP]]+punkty_rekrutacyjne[[#This Row],[Mat]]+punkty_rekrutacyjne[[#This Row],[Biol]]+punkty_rekrutacyjne[[#This Row],[Geog]])/4</f>
        <v>3.5</v>
      </c>
      <c r="T130">
        <f>IF(punkty_rekrutacyjne[[#This Row],[Zachowanie]]&gt;4,IF(punkty_rekrutacyjne[[#This Row],[srednia z przedmiotow]]&gt;4,IF(punkty_rekrutacyjne[[#This Row],[Osiagniecia]]=0,1,0),0),0)</f>
        <v>0</v>
      </c>
      <c r="U130" s="2" t="str">
        <f>IF(punkty_rekrutacyjne[[#This Row],[dobry uczen]],punkty_rekrutacyjne[[#This Row],[Nazwisko]],"")</f>
        <v/>
      </c>
      <c r="V130" s="2" t="str">
        <f>IF(punkty_rekrutacyjne[[#This Row],[dobry uczen]],punkty_rekrutacyjne[[#This Row],[Imie]],"")</f>
        <v/>
      </c>
      <c r="W130" s="1">
        <f>IF(punkty_rekrutacyjne[[#This Row],[GHP]]=100,1,0)</f>
        <v>0</v>
      </c>
      <c r="X130" s="1">
        <f>IF(punkty_rekrutacyjne[[#This Row],[GHH]]=100,1,0)</f>
        <v>0</v>
      </c>
      <c r="Y130" s="1">
        <f>IF(punkty_rekrutacyjne[[#This Row],[GMM]]=100,1,0)</f>
        <v>0</v>
      </c>
      <c r="Z130" s="1">
        <f>IF(punkty_rekrutacyjne[[#This Row],[GMP]]=100,1,0)</f>
        <v>0</v>
      </c>
      <c r="AA130" s="1">
        <f>IF(punkty_rekrutacyjne[[#This Row],[GJP]]=100,1,0)</f>
        <v>0</v>
      </c>
      <c r="AB130" s="1">
        <f>IF(SUM(W130:AA130)&gt;2,1,0)</f>
        <v>0</v>
      </c>
      <c r="AC130" s="1">
        <f>C130+IF(punkty_rekrutacyjne[[#This Row],[Zachowanie]]=6,2,0)+SUM(punkty_rekrutacyjne[[#This Row],[p1]:[p4]])</f>
        <v>25</v>
      </c>
      <c r="AD130" s="1">
        <f>+(punkty_rekrutacyjne[[#This Row],[GHP]]+punkty_rekrutacyjne[[#This Row],[GHH]]+punkty_rekrutacyjne[[#This Row],[GMM]]+punkty_rekrutacyjne[[#This Row],[GMP]]+punkty_rekrutacyjne[[#This Row],[GJP]])/10</f>
        <v>19.5</v>
      </c>
      <c r="AE130" s="1">
        <f>IF(punkty_rekrutacyjne[[#This Row],[pkt 1]]&gt;punkty_rekrutacyjne[[#This Row],[pkt 2]],1,0)</f>
        <v>1</v>
      </c>
      <c r="AF130" s="1">
        <f>COUNTIF(punkty_rekrutacyjne[[#This Row],[GHP]:[GJP]],100)</f>
        <v>0</v>
      </c>
    </row>
    <row r="131" spans="1:32" x14ac:dyDescent="0.25">
      <c r="A131" s="1" t="s">
        <v>108</v>
      </c>
      <c r="B131" s="1" t="s">
        <v>327</v>
      </c>
      <c r="C131">
        <v>1</v>
      </c>
      <c r="D131">
        <v>5</v>
      </c>
      <c r="E131">
        <v>3</v>
      </c>
      <c r="F131">
        <v>5</v>
      </c>
      <c r="G131">
        <v>2</v>
      </c>
      <c r="H131">
        <v>4</v>
      </c>
      <c r="I131">
        <v>42</v>
      </c>
      <c r="J131">
        <v>82</v>
      </c>
      <c r="K131">
        <v>89</v>
      </c>
      <c r="L131">
        <v>2</v>
      </c>
      <c r="M131">
        <v>41</v>
      </c>
      <c r="N131">
        <f>IF(punkty_rekrutacyjne[[#This Row],[JP]]=2,0,IF(punkty_rekrutacyjne[[#This Row],[JP]]=3,4,IF(punkty_rekrutacyjne[[#This Row],[JP]]=4,6,IF(punkty_rekrutacyjne[[#This Row],[JP]]=5,8,10))))</f>
        <v>4</v>
      </c>
      <c r="O131">
        <f>IF(punkty_rekrutacyjne[[#This Row],[Mat]]=2,0,IF(punkty_rekrutacyjne[[#This Row],[Mat]]=3,4,IF(punkty_rekrutacyjne[[#This Row],[Mat]]=4,6,IF(punkty_rekrutacyjne[[#This Row],[Mat]]=5,8,10))))</f>
        <v>8</v>
      </c>
      <c r="P131">
        <f>IF(punkty_rekrutacyjne[[#This Row],[Biol]]=2,0,IF(punkty_rekrutacyjne[[#This Row],[Biol]]=3,4,IF(punkty_rekrutacyjne[[#This Row],[Biol]]=4,6,IF(punkty_rekrutacyjne[[#This Row],[Biol]]=5,8,10))))</f>
        <v>0</v>
      </c>
      <c r="Q131">
        <f>IF(punkty_rekrutacyjne[[#This Row],[Geog]]=2,0,IF(punkty_rekrutacyjne[[#This Row],[Geog]]=3,4,IF(punkty_rekrutacyjne[[#This Row],[Geog]]=4,6,IF(punkty_rekrutacyjne[[#This Row],[Geog]]=5,8,10))))</f>
        <v>6</v>
      </c>
      <c r="R131">
        <f>C131+IF(punkty_rekrutacyjne[[#This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44.6</v>
      </c>
      <c r="S131">
        <f>(punkty_rekrutacyjne[[#This Row],[JP]]+punkty_rekrutacyjne[[#This Row],[Mat]]+punkty_rekrutacyjne[[#This Row],[Biol]]+punkty_rekrutacyjne[[#This Row],[Geog]])/4</f>
        <v>3.5</v>
      </c>
      <c r="T131">
        <f>IF(punkty_rekrutacyjne[[#This Row],[Zachowanie]]&gt;4,IF(punkty_rekrutacyjne[[#This Row],[srednia z przedmiotow]]&gt;4,IF(punkty_rekrutacyjne[[#This Row],[Osiagniecia]]=0,1,0),0),0)</f>
        <v>0</v>
      </c>
      <c r="U131" s="2" t="str">
        <f>IF(punkty_rekrutacyjne[[#This Row],[dobry uczen]],punkty_rekrutacyjne[[#This Row],[Nazwisko]],"")</f>
        <v/>
      </c>
      <c r="V131" s="2" t="str">
        <f>IF(punkty_rekrutacyjne[[#This Row],[dobry uczen]],punkty_rekrutacyjne[[#This Row],[Imie]],"")</f>
        <v/>
      </c>
      <c r="W131" s="1">
        <f>IF(punkty_rekrutacyjne[[#This Row],[GHP]]=100,1,0)</f>
        <v>0</v>
      </c>
      <c r="X131" s="1">
        <f>IF(punkty_rekrutacyjne[[#This Row],[GHH]]=100,1,0)</f>
        <v>0</v>
      </c>
      <c r="Y131" s="1">
        <f>IF(punkty_rekrutacyjne[[#This Row],[GMM]]=100,1,0)</f>
        <v>0</v>
      </c>
      <c r="Z131" s="1">
        <f>IF(punkty_rekrutacyjne[[#This Row],[GMP]]=100,1,0)</f>
        <v>0</v>
      </c>
      <c r="AA131" s="1">
        <f>IF(punkty_rekrutacyjne[[#This Row],[GJP]]=100,1,0)</f>
        <v>0</v>
      </c>
      <c r="AB131" s="1">
        <f>IF(SUM(W131:AA131)&gt;2,1,0)</f>
        <v>0</v>
      </c>
      <c r="AC131" s="1">
        <f>C131+IF(punkty_rekrutacyjne[[#This Row],[Zachowanie]]=6,2,0)+SUM(punkty_rekrutacyjne[[#This Row],[p1]:[p4]])</f>
        <v>19</v>
      </c>
      <c r="AD131" s="1">
        <f>+(punkty_rekrutacyjne[[#This Row],[GHP]]+punkty_rekrutacyjne[[#This Row],[GHH]]+punkty_rekrutacyjne[[#This Row],[GMM]]+punkty_rekrutacyjne[[#This Row],[GMP]]+punkty_rekrutacyjne[[#This Row],[GJP]])/10</f>
        <v>25.6</v>
      </c>
      <c r="AE131" s="1">
        <f>IF(punkty_rekrutacyjne[[#This Row],[pkt 1]]&gt;punkty_rekrutacyjne[[#This Row],[pkt 2]],1,0)</f>
        <v>0</v>
      </c>
      <c r="AF131" s="1">
        <f>COUNTIF(punkty_rekrutacyjne[[#This Row],[GHP]:[GJP]],100)</f>
        <v>0</v>
      </c>
    </row>
    <row r="132" spans="1:32" x14ac:dyDescent="0.25">
      <c r="A132" s="1" t="s">
        <v>194</v>
      </c>
      <c r="B132" s="1" t="s">
        <v>86</v>
      </c>
      <c r="C132">
        <v>4</v>
      </c>
      <c r="D132">
        <v>2</v>
      </c>
      <c r="E132">
        <v>6</v>
      </c>
      <c r="F132">
        <v>4</v>
      </c>
      <c r="G132">
        <v>3</v>
      </c>
      <c r="H132">
        <v>2</v>
      </c>
      <c r="I132">
        <v>13</v>
      </c>
      <c r="J132">
        <v>81</v>
      </c>
      <c r="K132">
        <v>58</v>
      </c>
      <c r="L132">
        <v>45</v>
      </c>
      <c r="M132">
        <v>11</v>
      </c>
      <c r="N132">
        <f>IF(punkty_rekrutacyjne[[#This Row],[JP]]=2,0,IF(punkty_rekrutacyjne[[#This Row],[JP]]=3,4,IF(punkty_rekrutacyjne[[#This Row],[JP]]=4,6,IF(punkty_rekrutacyjne[[#This Row],[JP]]=5,8,10))))</f>
        <v>10</v>
      </c>
      <c r="O132">
        <f>IF(punkty_rekrutacyjne[[#This Row],[Mat]]=2,0,IF(punkty_rekrutacyjne[[#This Row],[Mat]]=3,4,IF(punkty_rekrutacyjne[[#This Row],[Mat]]=4,6,IF(punkty_rekrutacyjne[[#This Row],[Mat]]=5,8,10))))</f>
        <v>6</v>
      </c>
      <c r="P132">
        <f>IF(punkty_rekrutacyjne[[#This Row],[Biol]]=2,0,IF(punkty_rekrutacyjne[[#This Row],[Biol]]=3,4,IF(punkty_rekrutacyjne[[#This Row],[Biol]]=4,6,IF(punkty_rekrutacyjne[[#This Row],[Biol]]=5,8,10))))</f>
        <v>4</v>
      </c>
      <c r="Q132">
        <f>IF(punkty_rekrutacyjne[[#This Row],[Geog]]=2,0,IF(punkty_rekrutacyjne[[#This Row],[Geog]]=3,4,IF(punkty_rekrutacyjne[[#This Row],[Geog]]=4,6,IF(punkty_rekrutacyjne[[#This Row],[Geog]]=5,8,10))))</f>
        <v>0</v>
      </c>
      <c r="R132">
        <f>C132+IF(punkty_rekrutacyjne[[#This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44.8</v>
      </c>
      <c r="S132">
        <f>(punkty_rekrutacyjne[[#This Row],[JP]]+punkty_rekrutacyjne[[#This Row],[Mat]]+punkty_rekrutacyjne[[#This Row],[Biol]]+punkty_rekrutacyjne[[#This Row],[Geog]])/4</f>
        <v>3.75</v>
      </c>
      <c r="T132">
        <f>IF(punkty_rekrutacyjne[[#This Row],[Zachowanie]]&gt;4,IF(punkty_rekrutacyjne[[#This Row],[srednia z przedmiotow]]&gt;4,IF(punkty_rekrutacyjne[[#This Row],[Osiagniecia]]=0,1,0),0),0)</f>
        <v>0</v>
      </c>
      <c r="U132" s="2" t="str">
        <f>IF(punkty_rekrutacyjne[[#This Row],[dobry uczen]],punkty_rekrutacyjne[[#This Row],[Nazwisko]],"")</f>
        <v/>
      </c>
      <c r="V132" s="2" t="str">
        <f>IF(punkty_rekrutacyjne[[#This Row],[dobry uczen]],punkty_rekrutacyjne[[#This Row],[Imie]],"")</f>
        <v/>
      </c>
      <c r="W132" s="1">
        <f>IF(punkty_rekrutacyjne[[#This Row],[GHP]]=100,1,0)</f>
        <v>0</v>
      </c>
      <c r="X132" s="1">
        <f>IF(punkty_rekrutacyjne[[#This Row],[GHH]]=100,1,0)</f>
        <v>0</v>
      </c>
      <c r="Y132" s="1">
        <f>IF(punkty_rekrutacyjne[[#This Row],[GMM]]=100,1,0)</f>
        <v>0</v>
      </c>
      <c r="Z132" s="1">
        <f>IF(punkty_rekrutacyjne[[#This Row],[GMP]]=100,1,0)</f>
        <v>0</v>
      </c>
      <c r="AA132" s="1">
        <f>IF(punkty_rekrutacyjne[[#This Row],[GJP]]=100,1,0)</f>
        <v>0</v>
      </c>
      <c r="AB132" s="1">
        <f>IF(SUM(W132:AA132)&gt;2,1,0)</f>
        <v>0</v>
      </c>
      <c r="AC132" s="1">
        <f>C132+IF(punkty_rekrutacyjne[[#This Row],[Zachowanie]]=6,2,0)+SUM(punkty_rekrutacyjne[[#This Row],[p1]:[p4]])</f>
        <v>24</v>
      </c>
      <c r="AD132" s="1">
        <f>+(punkty_rekrutacyjne[[#This Row],[GHP]]+punkty_rekrutacyjne[[#This Row],[GHH]]+punkty_rekrutacyjne[[#This Row],[GMM]]+punkty_rekrutacyjne[[#This Row],[GMP]]+punkty_rekrutacyjne[[#This Row],[GJP]])/10</f>
        <v>20.8</v>
      </c>
      <c r="AE132" s="1">
        <f>IF(punkty_rekrutacyjne[[#This Row],[pkt 1]]&gt;punkty_rekrutacyjne[[#This Row],[pkt 2]],1,0)</f>
        <v>1</v>
      </c>
      <c r="AF132" s="1">
        <f>COUNTIF(punkty_rekrutacyjne[[#This Row],[GHP]:[GJP]],100)</f>
        <v>0</v>
      </c>
    </row>
    <row r="133" spans="1:32" x14ac:dyDescent="0.25">
      <c r="A133" s="1" t="s">
        <v>400</v>
      </c>
      <c r="B133" s="1" t="s">
        <v>409</v>
      </c>
      <c r="C133">
        <v>0</v>
      </c>
      <c r="D133">
        <v>4</v>
      </c>
      <c r="E133">
        <v>5</v>
      </c>
      <c r="F133">
        <v>6</v>
      </c>
      <c r="G133">
        <v>3</v>
      </c>
      <c r="H133">
        <v>5</v>
      </c>
      <c r="I133">
        <v>66</v>
      </c>
      <c r="J133">
        <v>31</v>
      </c>
      <c r="K133">
        <v>5</v>
      </c>
      <c r="L133">
        <v>9</v>
      </c>
      <c r="M133">
        <v>38</v>
      </c>
      <c r="N133">
        <f>IF(punkty_rekrutacyjne[[#This Row],[JP]]=2,0,IF(punkty_rekrutacyjne[[#This Row],[JP]]=3,4,IF(punkty_rekrutacyjne[[#This Row],[JP]]=4,6,IF(punkty_rekrutacyjne[[#This Row],[JP]]=5,8,10))))</f>
        <v>8</v>
      </c>
      <c r="O133">
        <f>IF(punkty_rekrutacyjne[[#This Row],[Mat]]=2,0,IF(punkty_rekrutacyjne[[#This Row],[Mat]]=3,4,IF(punkty_rekrutacyjne[[#This Row],[Mat]]=4,6,IF(punkty_rekrutacyjne[[#This Row],[Mat]]=5,8,10))))</f>
        <v>10</v>
      </c>
      <c r="P133">
        <f>IF(punkty_rekrutacyjne[[#This Row],[Biol]]=2,0,IF(punkty_rekrutacyjne[[#This Row],[Biol]]=3,4,IF(punkty_rekrutacyjne[[#This Row],[Biol]]=4,6,IF(punkty_rekrutacyjne[[#This Row],[Biol]]=5,8,10))))</f>
        <v>4</v>
      </c>
      <c r="Q133">
        <f>IF(punkty_rekrutacyjne[[#This Row],[Geog]]=2,0,IF(punkty_rekrutacyjne[[#This Row],[Geog]]=3,4,IF(punkty_rekrutacyjne[[#This Row],[Geog]]=4,6,IF(punkty_rekrutacyjne[[#This Row],[Geog]]=5,8,10))))</f>
        <v>8</v>
      </c>
      <c r="R133">
        <f>C133+IF(punkty_rekrutacyjne[[#This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44.9</v>
      </c>
      <c r="S133">
        <f>(punkty_rekrutacyjne[[#This Row],[JP]]+punkty_rekrutacyjne[[#This Row],[Mat]]+punkty_rekrutacyjne[[#This Row],[Biol]]+punkty_rekrutacyjne[[#This Row],[Geog]])/4</f>
        <v>4.75</v>
      </c>
      <c r="T133">
        <f>IF(punkty_rekrutacyjne[[#This Row],[Zachowanie]]&gt;4,IF(punkty_rekrutacyjne[[#This Row],[srednia z przedmiotow]]&gt;4,IF(punkty_rekrutacyjne[[#This Row],[Osiagniecia]]=0,1,0),0),0)</f>
        <v>0</v>
      </c>
      <c r="U133" s="2" t="str">
        <f>IF(punkty_rekrutacyjne[[#This Row],[dobry uczen]],punkty_rekrutacyjne[[#This Row],[Nazwisko]],"")</f>
        <v/>
      </c>
      <c r="V133" s="2" t="str">
        <f>IF(punkty_rekrutacyjne[[#This Row],[dobry uczen]],punkty_rekrutacyjne[[#This Row],[Imie]],"")</f>
        <v/>
      </c>
      <c r="W133" s="1">
        <f>IF(punkty_rekrutacyjne[[#This Row],[GHP]]=100,1,0)</f>
        <v>0</v>
      </c>
      <c r="X133" s="1">
        <f>IF(punkty_rekrutacyjne[[#This Row],[GHH]]=100,1,0)</f>
        <v>0</v>
      </c>
      <c r="Y133" s="1">
        <f>IF(punkty_rekrutacyjne[[#This Row],[GMM]]=100,1,0)</f>
        <v>0</v>
      </c>
      <c r="Z133" s="1">
        <f>IF(punkty_rekrutacyjne[[#This Row],[GMP]]=100,1,0)</f>
        <v>0</v>
      </c>
      <c r="AA133" s="1">
        <f>IF(punkty_rekrutacyjne[[#This Row],[GJP]]=100,1,0)</f>
        <v>0</v>
      </c>
      <c r="AB133" s="1">
        <f>IF(SUM(W133:AA133)&gt;2,1,0)</f>
        <v>0</v>
      </c>
      <c r="AC133" s="1">
        <f>C133+IF(punkty_rekrutacyjne[[#This Row],[Zachowanie]]=6,2,0)+SUM(punkty_rekrutacyjne[[#This Row],[p1]:[p4]])</f>
        <v>30</v>
      </c>
      <c r="AD133" s="1">
        <f>+(punkty_rekrutacyjne[[#This Row],[GHP]]+punkty_rekrutacyjne[[#This Row],[GHH]]+punkty_rekrutacyjne[[#This Row],[GMM]]+punkty_rekrutacyjne[[#This Row],[GMP]]+punkty_rekrutacyjne[[#This Row],[GJP]])/10</f>
        <v>14.9</v>
      </c>
      <c r="AE133" s="1">
        <f>IF(punkty_rekrutacyjne[[#This Row],[pkt 1]]&gt;punkty_rekrutacyjne[[#This Row],[pkt 2]],1,0)</f>
        <v>1</v>
      </c>
      <c r="AF133" s="1">
        <f>COUNTIF(punkty_rekrutacyjne[[#This Row],[GHP]:[GJP]],100)</f>
        <v>0</v>
      </c>
    </row>
    <row r="134" spans="1:32" x14ac:dyDescent="0.25">
      <c r="A134" s="1" t="s">
        <v>123</v>
      </c>
      <c r="B134" s="1" t="s">
        <v>273</v>
      </c>
      <c r="C134">
        <v>5</v>
      </c>
      <c r="D134">
        <v>4</v>
      </c>
      <c r="E134">
        <v>6</v>
      </c>
      <c r="F134">
        <v>2</v>
      </c>
      <c r="G134">
        <v>3</v>
      </c>
      <c r="H134">
        <v>4</v>
      </c>
      <c r="I134">
        <v>53</v>
      </c>
      <c r="J134">
        <v>57</v>
      </c>
      <c r="K134">
        <v>30</v>
      </c>
      <c r="L134">
        <v>7</v>
      </c>
      <c r="M134">
        <v>52</v>
      </c>
      <c r="N134">
        <f>IF(punkty_rekrutacyjne[[#This Row],[JP]]=2,0,IF(punkty_rekrutacyjne[[#This Row],[JP]]=3,4,IF(punkty_rekrutacyjne[[#This Row],[JP]]=4,6,IF(punkty_rekrutacyjne[[#This Row],[JP]]=5,8,10))))</f>
        <v>10</v>
      </c>
      <c r="O134">
        <f>IF(punkty_rekrutacyjne[[#This Row],[Mat]]=2,0,IF(punkty_rekrutacyjne[[#This Row],[Mat]]=3,4,IF(punkty_rekrutacyjne[[#This Row],[Mat]]=4,6,IF(punkty_rekrutacyjne[[#This Row],[Mat]]=5,8,10))))</f>
        <v>0</v>
      </c>
      <c r="P134">
        <f>IF(punkty_rekrutacyjne[[#This Row],[Biol]]=2,0,IF(punkty_rekrutacyjne[[#This Row],[Biol]]=3,4,IF(punkty_rekrutacyjne[[#This Row],[Biol]]=4,6,IF(punkty_rekrutacyjne[[#This Row],[Biol]]=5,8,10))))</f>
        <v>4</v>
      </c>
      <c r="Q134">
        <f>IF(punkty_rekrutacyjne[[#This Row],[Geog]]=2,0,IF(punkty_rekrutacyjne[[#This Row],[Geog]]=3,4,IF(punkty_rekrutacyjne[[#This Row],[Geog]]=4,6,IF(punkty_rekrutacyjne[[#This Row],[Geog]]=5,8,10))))</f>
        <v>6</v>
      </c>
      <c r="R134">
        <f>C134+IF(punkty_rekrutacyjne[[#This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44.9</v>
      </c>
      <c r="S134">
        <f>(punkty_rekrutacyjne[[#This Row],[JP]]+punkty_rekrutacyjne[[#This Row],[Mat]]+punkty_rekrutacyjne[[#This Row],[Biol]]+punkty_rekrutacyjne[[#This Row],[Geog]])/4</f>
        <v>3.75</v>
      </c>
      <c r="T134">
        <f>IF(punkty_rekrutacyjne[[#This Row],[Zachowanie]]&gt;4,IF(punkty_rekrutacyjne[[#This Row],[srednia z przedmiotow]]&gt;4,IF(punkty_rekrutacyjne[[#This Row],[Osiagniecia]]=0,1,0),0),0)</f>
        <v>0</v>
      </c>
      <c r="U134" s="2" t="str">
        <f>IF(punkty_rekrutacyjne[[#This Row],[dobry uczen]],punkty_rekrutacyjne[[#This Row],[Nazwisko]],"")</f>
        <v/>
      </c>
      <c r="V134" s="2" t="str">
        <f>IF(punkty_rekrutacyjne[[#This Row],[dobry uczen]],punkty_rekrutacyjne[[#This Row],[Imie]],"")</f>
        <v/>
      </c>
      <c r="W134" s="1">
        <f>IF(punkty_rekrutacyjne[[#This Row],[GHP]]=100,1,0)</f>
        <v>0</v>
      </c>
      <c r="X134" s="1">
        <f>IF(punkty_rekrutacyjne[[#This Row],[GHH]]=100,1,0)</f>
        <v>0</v>
      </c>
      <c r="Y134" s="1">
        <f>IF(punkty_rekrutacyjne[[#This Row],[GMM]]=100,1,0)</f>
        <v>0</v>
      </c>
      <c r="Z134" s="1">
        <f>IF(punkty_rekrutacyjne[[#This Row],[GMP]]=100,1,0)</f>
        <v>0</v>
      </c>
      <c r="AA134" s="1">
        <f>IF(punkty_rekrutacyjne[[#This Row],[GJP]]=100,1,0)</f>
        <v>0</v>
      </c>
      <c r="AB134" s="1">
        <f>IF(SUM(W134:AA134)&gt;2,1,0)</f>
        <v>0</v>
      </c>
      <c r="AC134" s="1">
        <f>C134+IF(punkty_rekrutacyjne[[#This Row],[Zachowanie]]=6,2,0)+SUM(punkty_rekrutacyjne[[#This Row],[p1]:[p4]])</f>
        <v>25</v>
      </c>
      <c r="AD134" s="1">
        <f>+(punkty_rekrutacyjne[[#This Row],[GHP]]+punkty_rekrutacyjne[[#This Row],[GHH]]+punkty_rekrutacyjne[[#This Row],[GMM]]+punkty_rekrutacyjne[[#This Row],[GMP]]+punkty_rekrutacyjne[[#This Row],[GJP]])/10</f>
        <v>19.899999999999999</v>
      </c>
      <c r="AE134" s="1">
        <f>IF(punkty_rekrutacyjne[[#This Row],[pkt 1]]&gt;punkty_rekrutacyjne[[#This Row],[pkt 2]],1,0)</f>
        <v>1</v>
      </c>
      <c r="AF134" s="1">
        <f>COUNTIF(punkty_rekrutacyjne[[#This Row],[GHP]:[GJP]],100)</f>
        <v>0</v>
      </c>
    </row>
    <row r="135" spans="1:32" x14ac:dyDescent="0.25">
      <c r="A135" s="1" t="s">
        <v>125</v>
      </c>
      <c r="B135" s="1" t="s">
        <v>307</v>
      </c>
      <c r="C135">
        <v>2</v>
      </c>
      <c r="D135">
        <v>2</v>
      </c>
      <c r="E135">
        <v>4</v>
      </c>
      <c r="F135">
        <v>4</v>
      </c>
      <c r="G135">
        <v>4</v>
      </c>
      <c r="H135">
        <v>3</v>
      </c>
      <c r="I135">
        <v>18</v>
      </c>
      <c r="J135">
        <v>50</v>
      </c>
      <c r="K135">
        <v>99</v>
      </c>
      <c r="L135">
        <v>35</v>
      </c>
      <c r="M135">
        <v>8</v>
      </c>
      <c r="N135">
        <f>IF(punkty_rekrutacyjne[[#This Row],[JP]]=2,0,IF(punkty_rekrutacyjne[[#This Row],[JP]]=3,4,IF(punkty_rekrutacyjne[[#This Row],[JP]]=4,6,IF(punkty_rekrutacyjne[[#This Row],[JP]]=5,8,10))))</f>
        <v>6</v>
      </c>
      <c r="O135">
        <f>IF(punkty_rekrutacyjne[[#This Row],[Mat]]=2,0,IF(punkty_rekrutacyjne[[#This Row],[Mat]]=3,4,IF(punkty_rekrutacyjne[[#This Row],[Mat]]=4,6,IF(punkty_rekrutacyjne[[#This Row],[Mat]]=5,8,10))))</f>
        <v>6</v>
      </c>
      <c r="P135">
        <f>IF(punkty_rekrutacyjne[[#This Row],[Biol]]=2,0,IF(punkty_rekrutacyjne[[#This Row],[Biol]]=3,4,IF(punkty_rekrutacyjne[[#This Row],[Biol]]=4,6,IF(punkty_rekrutacyjne[[#This Row],[Biol]]=5,8,10))))</f>
        <v>6</v>
      </c>
      <c r="Q135">
        <f>IF(punkty_rekrutacyjne[[#This Row],[Geog]]=2,0,IF(punkty_rekrutacyjne[[#This Row],[Geog]]=3,4,IF(punkty_rekrutacyjne[[#This Row],[Geog]]=4,6,IF(punkty_rekrutacyjne[[#This Row],[Geog]]=5,8,10))))</f>
        <v>4</v>
      </c>
      <c r="R135">
        <f>C135+IF(punkty_rekrutacyjne[[#This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</v>
      </c>
      <c r="S135">
        <f>(punkty_rekrutacyjne[[#This Row],[JP]]+punkty_rekrutacyjne[[#This Row],[Mat]]+punkty_rekrutacyjne[[#This Row],[Biol]]+punkty_rekrutacyjne[[#This Row],[Geog]])/4</f>
        <v>3.75</v>
      </c>
      <c r="T135">
        <f>IF(punkty_rekrutacyjne[[#This Row],[Zachowanie]]&gt;4,IF(punkty_rekrutacyjne[[#This Row],[srednia z przedmiotow]]&gt;4,IF(punkty_rekrutacyjne[[#This Row],[Osiagniecia]]=0,1,0),0),0)</f>
        <v>0</v>
      </c>
      <c r="U135" s="2" t="str">
        <f>IF(punkty_rekrutacyjne[[#This Row],[dobry uczen]],punkty_rekrutacyjne[[#This Row],[Nazwisko]],"")</f>
        <v/>
      </c>
      <c r="V135" s="2" t="str">
        <f>IF(punkty_rekrutacyjne[[#This Row],[dobry uczen]],punkty_rekrutacyjne[[#This Row],[Imie]],"")</f>
        <v/>
      </c>
      <c r="W135" s="1">
        <f>IF(punkty_rekrutacyjne[[#This Row],[GHP]]=100,1,0)</f>
        <v>0</v>
      </c>
      <c r="X135" s="1">
        <f>IF(punkty_rekrutacyjne[[#This Row],[GHH]]=100,1,0)</f>
        <v>0</v>
      </c>
      <c r="Y135" s="1">
        <f>IF(punkty_rekrutacyjne[[#This Row],[GMM]]=100,1,0)</f>
        <v>0</v>
      </c>
      <c r="Z135" s="1">
        <f>IF(punkty_rekrutacyjne[[#This Row],[GMP]]=100,1,0)</f>
        <v>0</v>
      </c>
      <c r="AA135" s="1">
        <f>IF(punkty_rekrutacyjne[[#This Row],[GJP]]=100,1,0)</f>
        <v>0</v>
      </c>
      <c r="AB135" s="1">
        <f>IF(SUM(W135:AA135)&gt;2,1,0)</f>
        <v>0</v>
      </c>
      <c r="AC135" s="1">
        <f>C135+IF(punkty_rekrutacyjne[[#This Row],[Zachowanie]]=6,2,0)+SUM(punkty_rekrutacyjne[[#This Row],[p1]:[p4]])</f>
        <v>24</v>
      </c>
      <c r="AD135" s="1">
        <f>+(punkty_rekrutacyjne[[#This Row],[GHP]]+punkty_rekrutacyjne[[#This Row],[GHH]]+punkty_rekrutacyjne[[#This Row],[GMM]]+punkty_rekrutacyjne[[#This Row],[GMP]]+punkty_rekrutacyjne[[#This Row],[GJP]])/10</f>
        <v>21</v>
      </c>
      <c r="AE135" s="1">
        <f>IF(punkty_rekrutacyjne[[#This Row],[pkt 1]]&gt;punkty_rekrutacyjne[[#This Row],[pkt 2]],1,0)</f>
        <v>1</v>
      </c>
      <c r="AF135" s="1">
        <f>COUNTIF(punkty_rekrutacyjne[[#This Row],[GHP]:[GJP]],100)</f>
        <v>0</v>
      </c>
    </row>
    <row r="136" spans="1:32" x14ac:dyDescent="0.25">
      <c r="A136" s="1" t="s">
        <v>389</v>
      </c>
      <c r="B136" s="1" t="s">
        <v>324</v>
      </c>
      <c r="C136">
        <v>6</v>
      </c>
      <c r="D136">
        <v>4</v>
      </c>
      <c r="E136">
        <v>6</v>
      </c>
      <c r="F136">
        <v>3</v>
      </c>
      <c r="G136">
        <v>3</v>
      </c>
      <c r="H136">
        <v>3</v>
      </c>
      <c r="I136">
        <v>9</v>
      </c>
      <c r="J136">
        <v>15</v>
      </c>
      <c r="K136">
        <v>6</v>
      </c>
      <c r="L136">
        <v>65</v>
      </c>
      <c r="M136">
        <v>75</v>
      </c>
      <c r="N136">
        <f>IF(punkty_rekrutacyjne[[#This Row],[JP]]=2,0,IF(punkty_rekrutacyjne[[#This Row],[JP]]=3,4,IF(punkty_rekrutacyjne[[#This Row],[JP]]=4,6,IF(punkty_rekrutacyjne[[#This Row],[JP]]=5,8,10))))</f>
        <v>10</v>
      </c>
      <c r="O136">
        <f>IF(punkty_rekrutacyjne[[#This Row],[Mat]]=2,0,IF(punkty_rekrutacyjne[[#This Row],[Mat]]=3,4,IF(punkty_rekrutacyjne[[#This Row],[Mat]]=4,6,IF(punkty_rekrutacyjne[[#This Row],[Mat]]=5,8,10))))</f>
        <v>4</v>
      </c>
      <c r="P136">
        <f>IF(punkty_rekrutacyjne[[#This Row],[Biol]]=2,0,IF(punkty_rekrutacyjne[[#This Row],[Biol]]=3,4,IF(punkty_rekrutacyjne[[#This Row],[Biol]]=4,6,IF(punkty_rekrutacyjne[[#This Row],[Biol]]=5,8,10))))</f>
        <v>4</v>
      </c>
      <c r="Q136">
        <f>IF(punkty_rekrutacyjne[[#This Row],[Geog]]=2,0,IF(punkty_rekrutacyjne[[#This Row],[Geog]]=3,4,IF(punkty_rekrutacyjne[[#This Row],[Geog]]=4,6,IF(punkty_rekrutacyjne[[#This Row],[Geog]]=5,8,10))))</f>
        <v>4</v>
      </c>
      <c r="R136">
        <f>C136+IF(punkty_rekrutacyjne[[#This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</v>
      </c>
      <c r="S136">
        <f>(punkty_rekrutacyjne[[#This Row],[JP]]+punkty_rekrutacyjne[[#This Row],[Mat]]+punkty_rekrutacyjne[[#This Row],[Biol]]+punkty_rekrutacyjne[[#This Row],[Geog]])/4</f>
        <v>3.75</v>
      </c>
      <c r="T136">
        <f>IF(punkty_rekrutacyjne[[#This Row],[Zachowanie]]&gt;4,IF(punkty_rekrutacyjne[[#This Row],[srednia z przedmiotow]]&gt;4,IF(punkty_rekrutacyjne[[#This Row],[Osiagniecia]]=0,1,0),0),0)</f>
        <v>0</v>
      </c>
      <c r="U136" s="2" t="str">
        <f>IF(punkty_rekrutacyjne[[#This Row],[dobry uczen]],punkty_rekrutacyjne[[#This Row],[Nazwisko]],"")</f>
        <v/>
      </c>
      <c r="V136" s="2" t="str">
        <f>IF(punkty_rekrutacyjne[[#This Row],[dobry uczen]],punkty_rekrutacyjne[[#This Row],[Imie]],"")</f>
        <v/>
      </c>
      <c r="W136" s="1">
        <f>IF(punkty_rekrutacyjne[[#This Row],[GHP]]=100,1,0)</f>
        <v>0</v>
      </c>
      <c r="X136" s="1">
        <f>IF(punkty_rekrutacyjne[[#This Row],[GHH]]=100,1,0)</f>
        <v>0</v>
      </c>
      <c r="Y136" s="1">
        <f>IF(punkty_rekrutacyjne[[#This Row],[GMM]]=100,1,0)</f>
        <v>0</v>
      </c>
      <c r="Z136" s="1">
        <f>IF(punkty_rekrutacyjne[[#This Row],[GMP]]=100,1,0)</f>
        <v>0</v>
      </c>
      <c r="AA136" s="1">
        <f>IF(punkty_rekrutacyjne[[#This Row],[GJP]]=100,1,0)</f>
        <v>0</v>
      </c>
      <c r="AB136" s="1">
        <f>IF(SUM(W136:AA136)&gt;2,1,0)</f>
        <v>0</v>
      </c>
      <c r="AC136" s="1">
        <f>C136+IF(punkty_rekrutacyjne[[#This Row],[Zachowanie]]=6,2,0)+SUM(punkty_rekrutacyjne[[#This Row],[p1]:[p4]])</f>
        <v>28</v>
      </c>
      <c r="AD136" s="1">
        <f>+(punkty_rekrutacyjne[[#This Row],[GHP]]+punkty_rekrutacyjne[[#This Row],[GHH]]+punkty_rekrutacyjne[[#This Row],[GMM]]+punkty_rekrutacyjne[[#This Row],[GMP]]+punkty_rekrutacyjne[[#This Row],[GJP]])/10</f>
        <v>17</v>
      </c>
      <c r="AE136" s="1">
        <f>IF(punkty_rekrutacyjne[[#This Row],[pkt 1]]&gt;punkty_rekrutacyjne[[#This Row],[pkt 2]],1,0)</f>
        <v>1</v>
      </c>
      <c r="AF136" s="1">
        <f>COUNTIF(punkty_rekrutacyjne[[#This Row],[GHP]:[GJP]],100)</f>
        <v>0</v>
      </c>
    </row>
    <row r="137" spans="1:32" x14ac:dyDescent="0.25">
      <c r="A137" s="1" t="s">
        <v>652</v>
      </c>
      <c r="B137" s="1" t="s">
        <v>239</v>
      </c>
      <c r="C137">
        <v>8</v>
      </c>
      <c r="D137">
        <v>2</v>
      </c>
      <c r="E137">
        <v>3</v>
      </c>
      <c r="F137">
        <v>4</v>
      </c>
      <c r="G137">
        <v>5</v>
      </c>
      <c r="H137">
        <v>4</v>
      </c>
      <c r="I137">
        <v>65</v>
      </c>
      <c r="J137">
        <v>19</v>
      </c>
      <c r="K137">
        <v>19</v>
      </c>
      <c r="L137">
        <v>8</v>
      </c>
      <c r="M137">
        <v>20</v>
      </c>
      <c r="N137">
        <f>IF(punkty_rekrutacyjne[[#This Row],[JP]]=2,0,IF(punkty_rekrutacyjne[[#This Row],[JP]]=3,4,IF(punkty_rekrutacyjne[[#This Row],[JP]]=4,6,IF(punkty_rekrutacyjne[[#This Row],[JP]]=5,8,10))))</f>
        <v>4</v>
      </c>
      <c r="O137">
        <f>IF(punkty_rekrutacyjne[[#This Row],[Mat]]=2,0,IF(punkty_rekrutacyjne[[#This Row],[Mat]]=3,4,IF(punkty_rekrutacyjne[[#This Row],[Mat]]=4,6,IF(punkty_rekrutacyjne[[#This Row],[Mat]]=5,8,10))))</f>
        <v>6</v>
      </c>
      <c r="P137">
        <f>IF(punkty_rekrutacyjne[[#This Row],[Biol]]=2,0,IF(punkty_rekrutacyjne[[#This Row],[Biol]]=3,4,IF(punkty_rekrutacyjne[[#This Row],[Biol]]=4,6,IF(punkty_rekrutacyjne[[#This Row],[Biol]]=5,8,10))))</f>
        <v>8</v>
      </c>
      <c r="Q137">
        <f>IF(punkty_rekrutacyjne[[#This Row],[Geog]]=2,0,IF(punkty_rekrutacyjne[[#This Row],[Geog]]=3,4,IF(punkty_rekrutacyjne[[#This Row],[Geog]]=4,6,IF(punkty_rekrutacyjne[[#This Row],[Geog]]=5,8,10))))</f>
        <v>6</v>
      </c>
      <c r="R137">
        <f>C137+IF(punkty_rekrutacyjne[[#This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45.1</v>
      </c>
      <c r="S137">
        <f>(punkty_rekrutacyjne[[#This Row],[JP]]+punkty_rekrutacyjne[[#This Row],[Mat]]+punkty_rekrutacyjne[[#This Row],[Biol]]+punkty_rekrutacyjne[[#This Row],[Geog]])/4</f>
        <v>4</v>
      </c>
      <c r="T137">
        <f>IF(punkty_rekrutacyjne[[#This Row],[Zachowanie]]&gt;4,IF(punkty_rekrutacyjne[[#This Row],[srednia z przedmiotow]]&gt;4,IF(punkty_rekrutacyjne[[#This Row],[Osiagniecia]]=0,1,0),0),0)</f>
        <v>0</v>
      </c>
      <c r="U137" s="2" t="str">
        <f>IF(punkty_rekrutacyjne[[#This Row],[dobry uczen]],punkty_rekrutacyjne[[#This Row],[Nazwisko]],"")</f>
        <v/>
      </c>
      <c r="V137" s="2" t="str">
        <f>IF(punkty_rekrutacyjne[[#This Row],[dobry uczen]],punkty_rekrutacyjne[[#This Row],[Imie]],"")</f>
        <v/>
      </c>
      <c r="W137" s="1">
        <f>IF(punkty_rekrutacyjne[[#This Row],[GHP]]=100,1,0)</f>
        <v>0</v>
      </c>
      <c r="X137" s="1">
        <f>IF(punkty_rekrutacyjne[[#This Row],[GHH]]=100,1,0)</f>
        <v>0</v>
      </c>
      <c r="Y137" s="1">
        <f>IF(punkty_rekrutacyjne[[#This Row],[GMM]]=100,1,0)</f>
        <v>0</v>
      </c>
      <c r="Z137" s="1">
        <f>IF(punkty_rekrutacyjne[[#This Row],[GMP]]=100,1,0)</f>
        <v>0</v>
      </c>
      <c r="AA137" s="1">
        <f>IF(punkty_rekrutacyjne[[#This Row],[GJP]]=100,1,0)</f>
        <v>0</v>
      </c>
      <c r="AB137" s="1">
        <f>IF(SUM(W137:AA137)&gt;2,1,0)</f>
        <v>0</v>
      </c>
      <c r="AC137" s="1">
        <f>C137+IF(punkty_rekrutacyjne[[#This Row],[Zachowanie]]=6,2,0)+SUM(punkty_rekrutacyjne[[#This Row],[p1]:[p4]])</f>
        <v>32</v>
      </c>
      <c r="AD137" s="1">
        <f>+(punkty_rekrutacyjne[[#This Row],[GHP]]+punkty_rekrutacyjne[[#This Row],[GHH]]+punkty_rekrutacyjne[[#This Row],[GMM]]+punkty_rekrutacyjne[[#This Row],[GMP]]+punkty_rekrutacyjne[[#This Row],[GJP]])/10</f>
        <v>13.1</v>
      </c>
      <c r="AE137" s="1">
        <f>IF(punkty_rekrutacyjne[[#This Row],[pkt 1]]&gt;punkty_rekrutacyjne[[#This Row],[pkt 2]],1,0)</f>
        <v>1</v>
      </c>
      <c r="AF137" s="1">
        <f>COUNTIF(punkty_rekrutacyjne[[#This Row],[GHP]:[GJP]],100)</f>
        <v>0</v>
      </c>
    </row>
    <row r="138" spans="1:32" x14ac:dyDescent="0.25">
      <c r="A138" s="1" t="s">
        <v>304</v>
      </c>
      <c r="B138" s="1" t="s">
        <v>70</v>
      </c>
      <c r="C138">
        <v>4</v>
      </c>
      <c r="D138">
        <v>5</v>
      </c>
      <c r="E138">
        <v>3</v>
      </c>
      <c r="F138">
        <v>5</v>
      </c>
      <c r="G138">
        <v>5</v>
      </c>
      <c r="H138">
        <v>2</v>
      </c>
      <c r="I138">
        <v>70</v>
      </c>
      <c r="J138">
        <v>20</v>
      </c>
      <c r="K138">
        <v>38</v>
      </c>
      <c r="L138">
        <v>18</v>
      </c>
      <c r="M138">
        <v>65</v>
      </c>
      <c r="N138">
        <f>IF(punkty_rekrutacyjne[[#This Row],[JP]]=2,0,IF(punkty_rekrutacyjne[[#This Row],[JP]]=3,4,IF(punkty_rekrutacyjne[[#This Row],[JP]]=4,6,IF(punkty_rekrutacyjne[[#This Row],[JP]]=5,8,10))))</f>
        <v>4</v>
      </c>
      <c r="O138">
        <f>IF(punkty_rekrutacyjne[[#This Row],[Mat]]=2,0,IF(punkty_rekrutacyjne[[#This Row],[Mat]]=3,4,IF(punkty_rekrutacyjne[[#This Row],[Mat]]=4,6,IF(punkty_rekrutacyjne[[#This Row],[Mat]]=5,8,10))))</f>
        <v>8</v>
      </c>
      <c r="P138">
        <f>IF(punkty_rekrutacyjne[[#This Row],[Biol]]=2,0,IF(punkty_rekrutacyjne[[#This Row],[Biol]]=3,4,IF(punkty_rekrutacyjne[[#This Row],[Biol]]=4,6,IF(punkty_rekrutacyjne[[#This Row],[Biol]]=5,8,10))))</f>
        <v>8</v>
      </c>
      <c r="Q138">
        <f>IF(punkty_rekrutacyjne[[#This Row],[Geog]]=2,0,IF(punkty_rekrutacyjne[[#This Row],[Geog]]=3,4,IF(punkty_rekrutacyjne[[#This Row],[Geog]]=4,6,IF(punkty_rekrutacyjne[[#This Row],[Geog]]=5,8,10))))</f>
        <v>0</v>
      </c>
      <c r="R138">
        <f>C138+IF(punkty_rekrutacyjne[[#This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45.1</v>
      </c>
      <c r="S138">
        <f>(punkty_rekrutacyjne[[#This Row],[JP]]+punkty_rekrutacyjne[[#This Row],[Mat]]+punkty_rekrutacyjne[[#This Row],[Biol]]+punkty_rekrutacyjne[[#This Row],[Geog]])/4</f>
        <v>3.75</v>
      </c>
      <c r="T138">
        <f>IF(punkty_rekrutacyjne[[#This Row],[Zachowanie]]&gt;4,IF(punkty_rekrutacyjne[[#This Row],[srednia z przedmiotow]]&gt;4,IF(punkty_rekrutacyjne[[#This Row],[Osiagniecia]]=0,1,0),0),0)</f>
        <v>0</v>
      </c>
      <c r="U138" s="2" t="str">
        <f>IF(punkty_rekrutacyjne[[#This Row],[dobry uczen]],punkty_rekrutacyjne[[#This Row],[Nazwisko]],"")</f>
        <v/>
      </c>
      <c r="V138" s="2" t="str">
        <f>IF(punkty_rekrutacyjne[[#This Row],[dobry uczen]],punkty_rekrutacyjne[[#This Row],[Imie]],"")</f>
        <v/>
      </c>
      <c r="W138" s="1">
        <f>IF(punkty_rekrutacyjne[[#This Row],[GHP]]=100,1,0)</f>
        <v>0</v>
      </c>
      <c r="X138" s="1">
        <f>IF(punkty_rekrutacyjne[[#This Row],[GHH]]=100,1,0)</f>
        <v>0</v>
      </c>
      <c r="Y138" s="1">
        <f>IF(punkty_rekrutacyjne[[#This Row],[GMM]]=100,1,0)</f>
        <v>0</v>
      </c>
      <c r="Z138" s="1">
        <f>IF(punkty_rekrutacyjne[[#This Row],[GMP]]=100,1,0)</f>
        <v>0</v>
      </c>
      <c r="AA138" s="1">
        <f>IF(punkty_rekrutacyjne[[#This Row],[GJP]]=100,1,0)</f>
        <v>0</v>
      </c>
      <c r="AB138" s="1">
        <f>IF(SUM(W138:AA138)&gt;2,1,0)</f>
        <v>0</v>
      </c>
      <c r="AC138" s="1">
        <f>C138+IF(punkty_rekrutacyjne[[#This Row],[Zachowanie]]=6,2,0)+SUM(punkty_rekrutacyjne[[#This Row],[p1]:[p4]])</f>
        <v>24</v>
      </c>
      <c r="AD138" s="1">
        <f>+(punkty_rekrutacyjne[[#This Row],[GHP]]+punkty_rekrutacyjne[[#This Row],[GHH]]+punkty_rekrutacyjne[[#This Row],[GMM]]+punkty_rekrutacyjne[[#This Row],[GMP]]+punkty_rekrutacyjne[[#This Row],[GJP]])/10</f>
        <v>21.1</v>
      </c>
      <c r="AE138" s="1">
        <f>IF(punkty_rekrutacyjne[[#This Row],[pkt 1]]&gt;punkty_rekrutacyjne[[#This Row],[pkt 2]],1,0)</f>
        <v>1</v>
      </c>
      <c r="AF138" s="1">
        <f>COUNTIF(punkty_rekrutacyjne[[#This Row],[GHP]:[GJP]],100)</f>
        <v>0</v>
      </c>
    </row>
    <row r="139" spans="1:32" x14ac:dyDescent="0.25">
      <c r="A139" s="1" t="s">
        <v>44</v>
      </c>
      <c r="B139" s="1" t="s">
        <v>45</v>
      </c>
      <c r="C139">
        <v>8</v>
      </c>
      <c r="D139">
        <v>4</v>
      </c>
      <c r="E139">
        <v>3</v>
      </c>
      <c r="F139">
        <v>4</v>
      </c>
      <c r="G139">
        <v>6</v>
      </c>
      <c r="H139">
        <v>2</v>
      </c>
      <c r="I139">
        <v>23</v>
      </c>
      <c r="J139">
        <v>49</v>
      </c>
      <c r="K139">
        <v>16</v>
      </c>
      <c r="L139">
        <v>3</v>
      </c>
      <c r="M139">
        <v>81</v>
      </c>
      <c r="N139">
        <f>IF(punkty_rekrutacyjne[[#This Row],[JP]]=2,0,IF(punkty_rekrutacyjne[[#This Row],[JP]]=3,4,IF(punkty_rekrutacyjne[[#This Row],[JP]]=4,6,IF(punkty_rekrutacyjne[[#This Row],[JP]]=5,8,10))))</f>
        <v>4</v>
      </c>
      <c r="O139">
        <f>IF(punkty_rekrutacyjne[[#This Row],[Mat]]=2,0,IF(punkty_rekrutacyjne[[#This Row],[Mat]]=3,4,IF(punkty_rekrutacyjne[[#This Row],[Mat]]=4,6,IF(punkty_rekrutacyjne[[#This Row],[Mat]]=5,8,10))))</f>
        <v>6</v>
      </c>
      <c r="P139">
        <f>IF(punkty_rekrutacyjne[[#This Row],[Biol]]=2,0,IF(punkty_rekrutacyjne[[#This Row],[Biol]]=3,4,IF(punkty_rekrutacyjne[[#This Row],[Biol]]=4,6,IF(punkty_rekrutacyjne[[#This Row],[Biol]]=5,8,10))))</f>
        <v>10</v>
      </c>
      <c r="Q139">
        <f>IF(punkty_rekrutacyjne[[#This Row],[Geog]]=2,0,IF(punkty_rekrutacyjne[[#This Row],[Geog]]=3,4,IF(punkty_rekrutacyjne[[#This Row],[Geog]]=4,6,IF(punkty_rekrutacyjne[[#This Row],[Geog]]=5,8,10))))</f>
        <v>0</v>
      </c>
      <c r="R139">
        <f>C139+IF(punkty_rekrutacyjne[[#This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45.2</v>
      </c>
      <c r="S139">
        <f>(punkty_rekrutacyjne[[#This Row],[JP]]+punkty_rekrutacyjne[[#This Row],[Mat]]+punkty_rekrutacyjne[[#This Row],[Biol]]+punkty_rekrutacyjne[[#This Row],[Geog]])/4</f>
        <v>3.75</v>
      </c>
      <c r="T139">
        <f>IF(punkty_rekrutacyjne[[#This Row],[Zachowanie]]&gt;4,IF(punkty_rekrutacyjne[[#This Row],[srednia z przedmiotow]]&gt;4,IF(punkty_rekrutacyjne[[#This Row],[Osiagniecia]]=0,1,0),0),0)</f>
        <v>0</v>
      </c>
      <c r="U139" s="2" t="str">
        <f>IF(punkty_rekrutacyjne[[#This Row],[dobry uczen]],punkty_rekrutacyjne[[#This Row],[Nazwisko]],"")</f>
        <v/>
      </c>
      <c r="V139" s="2" t="str">
        <f>IF(punkty_rekrutacyjne[[#This Row],[dobry uczen]],punkty_rekrutacyjne[[#This Row],[Imie]],"")</f>
        <v/>
      </c>
      <c r="W139" s="1">
        <f>IF(punkty_rekrutacyjne[[#This Row],[GHP]]=100,1,0)</f>
        <v>0</v>
      </c>
      <c r="X139" s="1">
        <f>IF(punkty_rekrutacyjne[[#This Row],[GHH]]=100,1,0)</f>
        <v>0</v>
      </c>
      <c r="Y139" s="1">
        <f>IF(punkty_rekrutacyjne[[#This Row],[GMM]]=100,1,0)</f>
        <v>0</v>
      </c>
      <c r="Z139" s="1">
        <f>IF(punkty_rekrutacyjne[[#This Row],[GMP]]=100,1,0)</f>
        <v>0</v>
      </c>
      <c r="AA139" s="1">
        <f>IF(punkty_rekrutacyjne[[#This Row],[GJP]]=100,1,0)</f>
        <v>0</v>
      </c>
      <c r="AB139" s="1">
        <f>IF(SUM(W139:AA139)&gt;2,1,0)</f>
        <v>0</v>
      </c>
      <c r="AC139" s="1">
        <f>C139+IF(punkty_rekrutacyjne[[#This Row],[Zachowanie]]=6,2,0)+SUM(punkty_rekrutacyjne[[#This Row],[p1]:[p4]])</f>
        <v>28</v>
      </c>
      <c r="AD139" s="1">
        <f>+(punkty_rekrutacyjne[[#This Row],[GHP]]+punkty_rekrutacyjne[[#This Row],[GHH]]+punkty_rekrutacyjne[[#This Row],[GMM]]+punkty_rekrutacyjne[[#This Row],[GMP]]+punkty_rekrutacyjne[[#This Row],[GJP]])/10</f>
        <v>17.2</v>
      </c>
      <c r="AE139" s="1">
        <f>IF(punkty_rekrutacyjne[[#This Row],[pkt 1]]&gt;punkty_rekrutacyjne[[#This Row],[pkt 2]],1,0)</f>
        <v>1</v>
      </c>
      <c r="AF139" s="1">
        <f>COUNTIF(punkty_rekrutacyjne[[#This Row],[GHP]:[GJP]],100)</f>
        <v>0</v>
      </c>
    </row>
    <row r="140" spans="1:32" x14ac:dyDescent="0.25">
      <c r="A140" s="1" t="s">
        <v>120</v>
      </c>
      <c r="B140" s="1" t="s">
        <v>121</v>
      </c>
      <c r="C140">
        <v>0</v>
      </c>
      <c r="D140">
        <v>5</v>
      </c>
      <c r="E140">
        <v>5</v>
      </c>
      <c r="F140">
        <v>3</v>
      </c>
      <c r="G140">
        <v>2</v>
      </c>
      <c r="H140">
        <v>6</v>
      </c>
      <c r="I140">
        <v>26</v>
      </c>
      <c r="J140">
        <v>23</v>
      </c>
      <c r="K140">
        <v>48</v>
      </c>
      <c r="L140">
        <v>73</v>
      </c>
      <c r="M140">
        <v>63</v>
      </c>
      <c r="N140">
        <f>IF(punkty_rekrutacyjne[[#This Row],[JP]]=2,0,IF(punkty_rekrutacyjne[[#This Row],[JP]]=3,4,IF(punkty_rekrutacyjne[[#This Row],[JP]]=4,6,IF(punkty_rekrutacyjne[[#This Row],[JP]]=5,8,10))))</f>
        <v>8</v>
      </c>
      <c r="O140">
        <f>IF(punkty_rekrutacyjne[[#This Row],[Mat]]=2,0,IF(punkty_rekrutacyjne[[#This Row],[Mat]]=3,4,IF(punkty_rekrutacyjne[[#This Row],[Mat]]=4,6,IF(punkty_rekrutacyjne[[#This Row],[Mat]]=5,8,10))))</f>
        <v>4</v>
      </c>
      <c r="P140">
        <f>IF(punkty_rekrutacyjne[[#This Row],[Biol]]=2,0,IF(punkty_rekrutacyjne[[#This Row],[Biol]]=3,4,IF(punkty_rekrutacyjne[[#This Row],[Biol]]=4,6,IF(punkty_rekrutacyjne[[#This Row],[Biol]]=5,8,10))))</f>
        <v>0</v>
      </c>
      <c r="Q140">
        <f>IF(punkty_rekrutacyjne[[#This Row],[Geog]]=2,0,IF(punkty_rekrutacyjne[[#This Row],[Geog]]=3,4,IF(punkty_rekrutacyjne[[#This Row],[Geog]]=4,6,IF(punkty_rekrutacyjne[[#This Row],[Geog]]=5,8,10))))</f>
        <v>10</v>
      </c>
      <c r="R140">
        <f>C140+IF(punkty_rekrutacyjne[[#This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45.3</v>
      </c>
      <c r="S140">
        <f>(punkty_rekrutacyjne[[#This Row],[JP]]+punkty_rekrutacyjne[[#This Row],[Mat]]+punkty_rekrutacyjne[[#This Row],[Biol]]+punkty_rekrutacyjne[[#This Row],[Geog]])/4</f>
        <v>4</v>
      </c>
      <c r="T140">
        <f>IF(punkty_rekrutacyjne[[#This Row],[Zachowanie]]&gt;4,IF(punkty_rekrutacyjne[[#This Row],[srednia z przedmiotow]]&gt;4,IF(punkty_rekrutacyjne[[#This Row],[Osiagniecia]]=0,1,0),0),0)</f>
        <v>0</v>
      </c>
      <c r="U140" s="2" t="str">
        <f>IF(punkty_rekrutacyjne[[#This Row],[dobry uczen]],punkty_rekrutacyjne[[#This Row],[Nazwisko]],"")</f>
        <v/>
      </c>
      <c r="V140" s="2" t="str">
        <f>IF(punkty_rekrutacyjne[[#This Row],[dobry uczen]],punkty_rekrutacyjne[[#This Row],[Imie]],"")</f>
        <v/>
      </c>
      <c r="W140" s="1">
        <f>IF(punkty_rekrutacyjne[[#This Row],[GHP]]=100,1,0)</f>
        <v>0</v>
      </c>
      <c r="X140" s="1">
        <f>IF(punkty_rekrutacyjne[[#This Row],[GHH]]=100,1,0)</f>
        <v>0</v>
      </c>
      <c r="Y140" s="1">
        <f>IF(punkty_rekrutacyjne[[#This Row],[GMM]]=100,1,0)</f>
        <v>0</v>
      </c>
      <c r="Z140" s="1">
        <f>IF(punkty_rekrutacyjne[[#This Row],[GMP]]=100,1,0)</f>
        <v>0</v>
      </c>
      <c r="AA140" s="1">
        <f>IF(punkty_rekrutacyjne[[#This Row],[GJP]]=100,1,0)</f>
        <v>0</v>
      </c>
      <c r="AB140" s="1">
        <f>IF(SUM(W140:AA140)&gt;2,1,0)</f>
        <v>0</v>
      </c>
      <c r="AC140" s="1">
        <f>C140+IF(punkty_rekrutacyjne[[#This Row],[Zachowanie]]=6,2,0)+SUM(punkty_rekrutacyjne[[#This Row],[p1]:[p4]])</f>
        <v>22</v>
      </c>
      <c r="AD140" s="1">
        <f>+(punkty_rekrutacyjne[[#This Row],[GHP]]+punkty_rekrutacyjne[[#This Row],[GHH]]+punkty_rekrutacyjne[[#This Row],[GMM]]+punkty_rekrutacyjne[[#This Row],[GMP]]+punkty_rekrutacyjne[[#This Row],[GJP]])/10</f>
        <v>23.3</v>
      </c>
      <c r="AE140" s="1">
        <f>IF(punkty_rekrutacyjne[[#This Row],[pkt 1]]&gt;punkty_rekrutacyjne[[#This Row],[pkt 2]],1,0)</f>
        <v>0</v>
      </c>
      <c r="AF140" s="1">
        <f>COUNTIF(punkty_rekrutacyjne[[#This Row],[GHP]:[GJP]],100)</f>
        <v>0</v>
      </c>
    </row>
    <row r="141" spans="1:32" x14ac:dyDescent="0.25">
      <c r="A141" s="1" t="s">
        <v>195</v>
      </c>
      <c r="B141" s="1" t="s">
        <v>155</v>
      </c>
      <c r="C141">
        <v>5</v>
      </c>
      <c r="D141">
        <v>2</v>
      </c>
      <c r="E141">
        <v>3</v>
      </c>
      <c r="F141">
        <v>3</v>
      </c>
      <c r="G141">
        <v>2</v>
      </c>
      <c r="H141">
        <v>6</v>
      </c>
      <c r="I141">
        <v>93</v>
      </c>
      <c r="J141">
        <v>31</v>
      </c>
      <c r="K141">
        <v>9</v>
      </c>
      <c r="L141">
        <v>50</v>
      </c>
      <c r="M141">
        <v>41</v>
      </c>
      <c r="N141">
        <f>IF(punkty_rekrutacyjne[[#This Row],[JP]]=2,0,IF(punkty_rekrutacyjne[[#This Row],[JP]]=3,4,IF(punkty_rekrutacyjne[[#This Row],[JP]]=4,6,IF(punkty_rekrutacyjne[[#This Row],[JP]]=5,8,10))))</f>
        <v>4</v>
      </c>
      <c r="O141">
        <f>IF(punkty_rekrutacyjne[[#This Row],[Mat]]=2,0,IF(punkty_rekrutacyjne[[#This Row],[Mat]]=3,4,IF(punkty_rekrutacyjne[[#This Row],[Mat]]=4,6,IF(punkty_rekrutacyjne[[#This Row],[Mat]]=5,8,10))))</f>
        <v>4</v>
      </c>
      <c r="P141">
        <f>IF(punkty_rekrutacyjne[[#This Row],[Biol]]=2,0,IF(punkty_rekrutacyjne[[#This Row],[Biol]]=3,4,IF(punkty_rekrutacyjne[[#This Row],[Biol]]=4,6,IF(punkty_rekrutacyjne[[#This Row],[Biol]]=5,8,10))))</f>
        <v>0</v>
      </c>
      <c r="Q141">
        <f>IF(punkty_rekrutacyjne[[#This Row],[Geog]]=2,0,IF(punkty_rekrutacyjne[[#This Row],[Geog]]=3,4,IF(punkty_rekrutacyjne[[#This Row],[Geog]]=4,6,IF(punkty_rekrutacyjne[[#This Row],[Geog]]=5,8,10))))</f>
        <v>10</v>
      </c>
      <c r="R141">
        <f>C141+IF(punkty_rekrutacyjne[[#This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45.4</v>
      </c>
      <c r="S141">
        <f>(punkty_rekrutacyjne[[#This Row],[JP]]+punkty_rekrutacyjne[[#This Row],[Mat]]+punkty_rekrutacyjne[[#This Row],[Biol]]+punkty_rekrutacyjne[[#This Row],[Geog]])/4</f>
        <v>3.5</v>
      </c>
      <c r="T141">
        <f>IF(punkty_rekrutacyjne[[#This Row],[Zachowanie]]&gt;4,IF(punkty_rekrutacyjne[[#This Row],[srednia z przedmiotow]]&gt;4,IF(punkty_rekrutacyjne[[#This Row],[Osiagniecia]]=0,1,0),0),0)</f>
        <v>0</v>
      </c>
      <c r="U141" s="2" t="str">
        <f>IF(punkty_rekrutacyjne[[#This Row],[dobry uczen]],punkty_rekrutacyjne[[#This Row],[Nazwisko]],"")</f>
        <v/>
      </c>
      <c r="V141" s="2" t="str">
        <f>IF(punkty_rekrutacyjne[[#This Row],[dobry uczen]],punkty_rekrutacyjne[[#This Row],[Imie]],"")</f>
        <v/>
      </c>
      <c r="W141" s="1">
        <f>IF(punkty_rekrutacyjne[[#This Row],[GHP]]=100,1,0)</f>
        <v>0</v>
      </c>
      <c r="X141" s="1">
        <f>IF(punkty_rekrutacyjne[[#This Row],[GHH]]=100,1,0)</f>
        <v>0</v>
      </c>
      <c r="Y141" s="1">
        <f>IF(punkty_rekrutacyjne[[#This Row],[GMM]]=100,1,0)</f>
        <v>0</v>
      </c>
      <c r="Z141" s="1">
        <f>IF(punkty_rekrutacyjne[[#This Row],[GMP]]=100,1,0)</f>
        <v>0</v>
      </c>
      <c r="AA141" s="1">
        <f>IF(punkty_rekrutacyjne[[#This Row],[GJP]]=100,1,0)</f>
        <v>0</v>
      </c>
      <c r="AB141" s="1">
        <f>IF(SUM(W141:AA141)&gt;2,1,0)</f>
        <v>0</v>
      </c>
      <c r="AC141" s="1">
        <f>C141+IF(punkty_rekrutacyjne[[#This Row],[Zachowanie]]=6,2,0)+SUM(punkty_rekrutacyjne[[#This Row],[p1]:[p4]])</f>
        <v>23</v>
      </c>
      <c r="AD141" s="1">
        <f>+(punkty_rekrutacyjne[[#This Row],[GHP]]+punkty_rekrutacyjne[[#This Row],[GHH]]+punkty_rekrutacyjne[[#This Row],[GMM]]+punkty_rekrutacyjne[[#This Row],[GMP]]+punkty_rekrutacyjne[[#This Row],[GJP]])/10</f>
        <v>22.4</v>
      </c>
      <c r="AE141" s="1">
        <f>IF(punkty_rekrutacyjne[[#This Row],[pkt 1]]&gt;punkty_rekrutacyjne[[#This Row],[pkt 2]],1,0)</f>
        <v>1</v>
      </c>
      <c r="AF141" s="1">
        <f>COUNTIF(punkty_rekrutacyjne[[#This Row],[GHP]:[GJP]],100)</f>
        <v>0</v>
      </c>
    </row>
    <row r="142" spans="1:32" x14ac:dyDescent="0.25">
      <c r="A142" s="1" t="s">
        <v>258</v>
      </c>
      <c r="B142" s="1" t="s">
        <v>180</v>
      </c>
      <c r="C142">
        <v>2</v>
      </c>
      <c r="D142">
        <v>2</v>
      </c>
      <c r="E142">
        <v>5</v>
      </c>
      <c r="F142">
        <v>2</v>
      </c>
      <c r="G142">
        <v>3</v>
      </c>
      <c r="H142">
        <v>3</v>
      </c>
      <c r="I142">
        <v>11</v>
      </c>
      <c r="J142">
        <v>88</v>
      </c>
      <c r="K142">
        <v>90</v>
      </c>
      <c r="L142">
        <v>20</v>
      </c>
      <c r="M142">
        <v>65</v>
      </c>
      <c r="N142">
        <f>IF(punkty_rekrutacyjne[[#This Row],[JP]]=2,0,IF(punkty_rekrutacyjne[[#This Row],[JP]]=3,4,IF(punkty_rekrutacyjne[[#This Row],[JP]]=4,6,IF(punkty_rekrutacyjne[[#This Row],[JP]]=5,8,10))))</f>
        <v>8</v>
      </c>
      <c r="O142">
        <f>IF(punkty_rekrutacyjne[[#This Row],[Mat]]=2,0,IF(punkty_rekrutacyjne[[#This Row],[Mat]]=3,4,IF(punkty_rekrutacyjne[[#This Row],[Mat]]=4,6,IF(punkty_rekrutacyjne[[#This Row],[Mat]]=5,8,10))))</f>
        <v>0</v>
      </c>
      <c r="P142">
        <f>IF(punkty_rekrutacyjne[[#This Row],[Biol]]=2,0,IF(punkty_rekrutacyjne[[#This Row],[Biol]]=3,4,IF(punkty_rekrutacyjne[[#This Row],[Biol]]=4,6,IF(punkty_rekrutacyjne[[#This Row],[Biol]]=5,8,10))))</f>
        <v>4</v>
      </c>
      <c r="Q142">
        <f>IF(punkty_rekrutacyjne[[#This Row],[Geog]]=2,0,IF(punkty_rekrutacyjne[[#This Row],[Geog]]=3,4,IF(punkty_rekrutacyjne[[#This Row],[Geog]]=4,6,IF(punkty_rekrutacyjne[[#This Row],[Geog]]=5,8,10))))</f>
        <v>4</v>
      </c>
      <c r="R142">
        <f>C142+IF(punkty_rekrutacyjne[[#This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45.4</v>
      </c>
      <c r="S142">
        <f>(punkty_rekrutacyjne[[#This Row],[JP]]+punkty_rekrutacyjne[[#This Row],[Mat]]+punkty_rekrutacyjne[[#This Row],[Biol]]+punkty_rekrutacyjne[[#This Row],[Geog]])/4</f>
        <v>3.25</v>
      </c>
      <c r="T142">
        <f>IF(punkty_rekrutacyjne[[#This Row],[Zachowanie]]&gt;4,IF(punkty_rekrutacyjne[[#This Row],[srednia z przedmiotow]]&gt;4,IF(punkty_rekrutacyjne[[#This Row],[Osiagniecia]]=0,1,0),0),0)</f>
        <v>0</v>
      </c>
      <c r="U142" s="2" t="str">
        <f>IF(punkty_rekrutacyjne[[#This Row],[dobry uczen]],punkty_rekrutacyjne[[#This Row],[Nazwisko]],"")</f>
        <v/>
      </c>
      <c r="V142" s="2" t="str">
        <f>IF(punkty_rekrutacyjne[[#This Row],[dobry uczen]],punkty_rekrutacyjne[[#This Row],[Imie]],"")</f>
        <v/>
      </c>
      <c r="W142" s="1">
        <f>IF(punkty_rekrutacyjne[[#This Row],[GHP]]=100,1,0)</f>
        <v>0</v>
      </c>
      <c r="X142" s="1">
        <f>IF(punkty_rekrutacyjne[[#This Row],[GHH]]=100,1,0)</f>
        <v>0</v>
      </c>
      <c r="Y142" s="1">
        <f>IF(punkty_rekrutacyjne[[#This Row],[GMM]]=100,1,0)</f>
        <v>0</v>
      </c>
      <c r="Z142" s="1">
        <f>IF(punkty_rekrutacyjne[[#This Row],[GMP]]=100,1,0)</f>
        <v>0</v>
      </c>
      <c r="AA142" s="1">
        <f>IF(punkty_rekrutacyjne[[#This Row],[GJP]]=100,1,0)</f>
        <v>0</v>
      </c>
      <c r="AB142" s="1">
        <f>IF(SUM(W142:AA142)&gt;2,1,0)</f>
        <v>0</v>
      </c>
      <c r="AC142" s="1">
        <f>C142+IF(punkty_rekrutacyjne[[#This Row],[Zachowanie]]=6,2,0)+SUM(punkty_rekrutacyjne[[#This Row],[p1]:[p4]])</f>
        <v>18</v>
      </c>
      <c r="AD142" s="1">
        <f>+(punkty_rekrutacyjne[[#This Row],[GHP]]+punkty_rekrutacyjne[[#This Row],[GHH]]+punkty_rekrutacyjne[[#This Row],[GMM]]+punkty_rekrutacyjne[[#This Row],[GMP]]+punkty_rekrutacyjne[[#This Row],[GJP]])/10</f>
        <v>27.4</v>
      </c>
      <c r="AE142" s="1">
        <f>IF(punkty_rekrutacyjne[[#This Row],[pkt 1]]&gt;punkty_rekrutacyjne[[#This Row],[pkt 2]],1,0)</f>
        <v>0</v>
      </c>
      <c r="AF142" s="1">
        <f>COUNTIF(punkty_rekrutacyjne[[#This Row],[GHP]:[GJP]],100)</f>
        <v>0</v>
      </c>
    </row>
    <row r="143" spans="1:32" x14ac:dyDescent="0.25">
      <c r="A143" s="1" t="s">
        <v>186</v>
      </c>
      <c r="B143" s="1" t="s">
        <v>70</v>
      </c>
      <c r="C143">
        <v>1</v>
      </c>
      <c r="D143">
        <v>3</v>
      </c>
      <c r="E143">
        <v>3</v>
      </c>
      <c r="F143">
        <v>4</v>
      </c>
      <c r="G143">
        <v>3</v>
      </c>
      <c r="H143">
        <v>4</v>
      </c>
      <c r="I143">
        <v>7</v>
      </c>
      <c r="J143">
        <v>13</v>
      </c>
      <c r="K143">
        <v>73</v>
      </c>
      <c r="L143">
        <v>73</v>
      </c>
      <c r="M143">
        <v>78</v>
      </c>
      <c r="N143">
        <f>IF(punkty_rekrutacyjne[[#This Row],[JP]]=2,0,IF(punkty_rekrutacyjne[[#This Row],[JP]]=3,4,IF(punkty_rekrutacyjne[[#This Row],[JP]]=4,6,IF(punkty_rekrutacyjne[[#This Row],[JP]]=5,8,10))))</f>
        <v>4</v>
      </c>
      <c r="O143">
        <f>IF(punkty_rekrutacyjne[[#This Row],[Mat]]=2,0,IF(punkty_rekrutacyjne[[#This Row],[Mat]]=3,4,IF(punkty_rekrutacyjne[[#This Row],[Mat]]=4,6,IF(punkty_rekrutacyjne[[#This Row],[Mat]]=5,8,10))))</f>
        <v>6</v>
      </c>
      <c r="P143">
        <f>IF(punkty_rekrutacyjne[[#This Row],[Biol]]=2,0,IF(punkty_rekrutacyjne[[#This Row],[Biol]]=3,4,IF(punkty_rekrutacyjne[[#This Row],[Biol]]=4,6,IF(punkty_rekrutacyjne[[#This Row],[Biol]]=5,8,10))))</f>
        <v>4</v>
      </c>
      <c r="Q143">
        <f>IF(punkty_rekrutacyjne[[#This Row],[Geog]]=2,0,IF(punkty_rekrutacyjne[[#This Row],[Geog]]=3,4,IF(punkty_rekrutacyjne[[#This Row],[Geog]]=4,6,IF(punkty_rekrutacyjne[[#This Row],[Geog]]=5,8,10))))</f>
        <v>6</v>
      </c>
      <c r="R143">
        <f>C143+IF(punkty_rekrutacyjne[[#This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45.4</v>
      </c>
      <c r="S143">
        <f>(punkty_rekrutacyjne[[#This Row],[JP]]+punkty_rekrutacyjne[[#This Row],[Mat]]+punkty_rekrutacyjne[[#This Row],[Biol]]+punkty_rekrutacyjne[[#This Row],[Geog]])/4</f>
        <v>3.5</v>
      </c>
      <c r="T143">
        <f>IF(punkty_rekrutacyjne[[#This Row],[Zachowanie]]&gt;4,IF(punkty_rekrutacyjne[[#This Row],[srednia z przedmiotow]]&gt;4,IF(punkty_rekrutacyjne[[#This Row],[Osiagniecia]]=0,1,0),0),0)</f>
        <v>0</v>
      </c>
      <c r="U143" s="2" t="str">
        <f>IF(punkty_rekrutacyjne[[#This Row],[dobry uczen]],punkty_rekrutacyjne[[#This Row],[Nazwisko]],"")</f>
        <v/>
      </c>
      <c r="V143" s="2" t="str">
        <f>IF(punkty_rekrutacyjne[[#This Row],[dobry uczen]],punkty_rekrutacyjne[[#This Row],[Imie]],"")</f>
        <v/>
      </c>
      <c r="W143" s="1">
        <f>IF(punkty_rekrutacyjne[[#This Row],[GHP]]=100,1,0)</f>
        <v>0</v>
      </c>
      <c r="X143" s="1">
        <f>IF(punkty_rekrutacyjne[[#This Row],[GHH]]=100,1,0)</f>
        <v>0</v>
      </c>
      <c r="Y143" s="1">
        <f>IF(punkty_rekrutacyjne[[#This Row],[GMM]]=100,1,0)</f>
        <v>0</v>
      </c>
      <c r="Z143" s="1">
        <f>IF(punkty_rekrutacyjne[[#This Row],[GMP]]=100,1,0)</f>
        <v>0</v>
      </c>
      <c r="AA143" s="1">
        <f>IF(punkty_rekrutacyjne[[#This Row],[GJP]]=100,1,0)</f>
        <v>0</v>
      </c>
      <c r="AB143" s="1">
        <f>IF(SUM(W143:AA143)&gt;2,1,0)</f>
        <v>0</v>
      </c>
      <c r="AC143" s="1">
        <f>C143+IF(punkty_rekrutacyjne[[#This Row],[Zachowanie]]=6,2,0)+SUM(punkty_rekrutacyjne[[#This Row],[p1]:[p4]])</f>
        <v>21</v>
      </c>
      <c r="AD143" s="1">
        <f>+(punkty_rekrutacyjne[[#This Row],[GHP]]+punkty_rekrutacyjne[[#This Row],[GHH]]+punkty_rekrutacyjne[[#This Row],[GMM]]+punkty_rekrutacyjne[[#This Row],[GMP]]+punkty_rekrutacyjne[[#This Row],[GJP]])/10</f>
        <v>24.4</v>
      </c>
      <c r="AE143" s="1">
        <f>IF(punkty_rekrutacyjne[[#This Row],[pkt 1]]&gt;punkty_rekrutacyjne[[#This Row],[pkt 2]],1,0)</f>
        <v>0</v>
      </c>
      <c r="AF143" s="1">
        <f>COUNTIF(punkty_rekrutacyjne[[#This Row],[GHP]:[GJP]],100)</f>
        <v>0</v>
      </c>
    </row>
    <row r="144" spans="1:32" x14ac:dyDescent="0.25">
      <c r="A144" s="1" t="s">
        <v>37</v>
      </c>
      <c r="B144" s="1" t="s">
        <v>38</v>
      </c>
      <c r="C144">
        <v>6</v>
      </c>
      <c r="D144">
        <v>6</v>
      </c>
      <c r="E144">
        <v>5</v>
      </c>
      <c r="F144">
        <v>3</v>
      </c>
      <c r="G144">
        <v>2</v>
      </c>
      <c r="H144">
        <v>6</v>
      </c>
      <c r="I144">
        <v>11</v>
      </c>
      <c r="J144">
        <v>36</v>
      </c>
      <c r="K144">
        <v>4</v>
      </c>
      <c r="L144">
        <v>41</v>
      </c>
      <c r="M144">
        <v>62</v>
      </c>
      <c r="N144">
        <f>IF(punkty_rekrutacyjne[[#This Row],[JP]]=2,0,IF(punkty_rekrutacyjne[[#This Row],[JP]]=3,4,IF(punkty_rekrutacyjne[[#This Row],[JP]]=4,6,IF(punkty_rekrutacyjne[[#This Row],[JP]]=5,8,10))))</f>
        <v>8</v>
      </c>
      <c r="O144">
        <f>IF(punkty_rekrutacyjne[[#This Row],[Mat]]=2,0,IF(punkty_rekrutacyjne[[#This Row],[Mat]]=3,4,IF(punkty_rekrutacyjne[[#This Row],[Mat]]=4,6,IF(punkty_rekrutacyjne[[#This Row],[Mat]]=5,8,10))))</f>
        <v>4</v>
      </c>
      <c r="P144">
        <f>IF(punkty_rekrutacyjne[[#This Row],[Biol]]=2,0,IF(punkty_rekrutacyjne[[#This Row],[Biol]]=3,4,IF(punkty_rekrutacyjne[[#This Row],[Biol]]=4,6,IF(punkty_rekrutacyjne[[#This Row],[Biol]]=5,8,10))))</f>
        <v>0</v>
      </c>
      <c r="Q144">
        <f>IF(punkty_rekrutacyjne[[#This Row],[Geog]]=2,0,IF(punkty_rekrutacyjne[[#This Row],[Geog]]=3,4,IF(punkty_rekrutacyjne[[#This Row],[Geog]]=4,6,IF(punkty_rekrutacyjne[[#This Row],[Geog]]=5,8,10))))</f>
        <v>10</v>
      </c>
      <c r="R144">
        <f>C144+IF(punkty_rekrutacyjne[[#This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45.4</v>
      </c>
      <c r="S144">
        <f>(punkty_rekrutacyjne[[#This Row],[JP]]+punkty_rekrutacyjne[[#This Row],[Mat]]+punkty_rekrutacyjne[[#This Row],[Biol]]+punkty_rekrutacyjne[[#This Row],[Geog]])/4</f>
        <v>4</v>
      </c>
      <c r="T144">
        <f>IF(punkty_rekrutacyjne[[#This Row],[Zachowanie]]&gt;4,IF(punkty_rekrutacyjne[[#This Row],[srednia z przedmiotow]]&gt;4,IF(punkty_rekrutacyjne[[#This Row],[Osiagniecia]]=0,1,0),0),0)</f>
        <v>0</v>
      </c>
      <c r="U144" s="2" t="str">
        <f>IF(punkty_rekrutacyjne[[#This Row],[dobry uczen]],punkty_rekrutacyjne[[#This Row],[Nazwisko]],"")</f>
        <v/>
      </c>
      <c r="V144" s="2" t="str">
        <f>IF(punkty_rekrutacyjne[[#This Row],[dobry uczen]],punkty_rekrutacyjne[[#This Row],[Imie]],"")</f>
        <v/>
      </c>
      <c r="W144" s="1">
        <f>IF(punkty_rekrutacyjne[[#This Row],[GHP]]=100,1,0)</f>
        <v>0</v>
      </c>
      <c r="X144" s="1">
        <f>IF(punkty_rekrutacyjne[[#This Row],[GHH]]=100,1,0)</f>
        <v>0</v>
      </c>
      <c r="Y144" s="1">
        <f>IF(punkty_rekrutacyjne[[#This Row],[GMM]]=100,1,0)</f>
        <v>0</v>
      </c>
      <c r="Z144" s="1">
        <f>IF(punkty_rekrutacyjne[[#This Row],[GMP]]=100,1,0)</f>
        <v>0</v>
      </c>
      <c r="AA144" s="1">
        <f>IF(punkty_rekrutacyjne[[#This Row],[GJP]]=100,1,0)</f>
        <v>0</v>
      </c>
      <c r="AB144" s="1">
        <f>IF(SUM(W144:AA144)&gt;2,1,0)</f>
        <v>0</v>
      </c>
      <c r="AC144" s="1">
        <f>C144+IF(punkty_rekrutacyjne[[#This Row],[Zachowanie]]=6,2,0)+SUM(punkty_rekrutacyjne[[#This Row],[p1]:[p4]])</f>
        <v>30</v>
      </c>
      <c r="AD144" s="1">
        <f>+(punkty_rekrutacyjne[[#This Row],[GHP]]+punkty_rekrutacyjne[[#This Row],[GHH]]+punkty_rekrutacyjne[[#This Row],[GMM]]+punkty_rekrutacyjne[[#This Row],[GMP]]+punkty_rekrutacyjne[[#This Row],[GJP]])/10</f>
        <v>15.4</v>
      </c>
      <c r="AE144" s="1">
        <f>IF(punkty_rekrutacyjne[[#This Row],[pkt 1]]&gt;punkty_rekrutacyjne[[#This Row],[pkt 2]],1,0)</f>
        <v>1</v>
      </c>
      <c r="AF144" s="1">
        <f>COUNTIF(punkty_rekrutacyjne[[#This Row],[GHP]:[GJP]],100)</f>
        <v>0</v>
      </c>
    </row>
    <row r="145" spans="1:32" x14ac:dyDescent="0.25">
      <c r="A145" s="1" t="s">
        <v>115</v>
      </c>
      <c r="B145" s="1" t="s">
        <v>41</v>
      </c>
      <c r="C145">
        <v>0</v>
      </c>
      <c r="D145">
        <v>4</v>
      </c>
      <c r="E145">
        <v>5</v>
      </c>
      <c r="F145">
        <v>4</v>
      </c>
      <c r="G145">
        <v>6</v>
      </c>
      <c r="H145">
        <v>2</v>
      </c>
      <c r="I145">
        <v>4</v>
      </c>
      <c r="J145">
        <v>85</v>
      </c>
      <c r="K145">
        <v>83</v>
      </c>
      <c r="L145">
        <v>10</v>
      </c>
      <c r="M145">
        <v>33</v>
      </c>
      <c r="N145">
        <f>IF(punkty_rekrutacyjne[[#This Row],[JP]]=2,0,IF(punkty_rekrutacyjne[[#This Row],[JP]]=3,4,IF(punkty_rekrutacyjne[[#This Row],[JP]]=4,6,IF(punkty_rekrutacyjne[[#This Row],[JP]]=5,8,10))))</f>
        <v>8</v>
      </c>
      <c r="O145">
        <f>IF(punkty_rekrutacyjne[[#This Row],[Mat]]=2,0,IF(punkty_rekrutacyjne[[#This Row],[Mat]]=3,4,IF(punkty_rekrutacyjne[[#This Row],[Mat]]=4,6,IF(punkty_rekrutacyjne[[#This Row],[Mat]]=5,8,10))))</f>
        <v>6</v>
      </c>
      <c r="P145">
        <f>IF(punkty_rekrutacyjne[[#This Row],[Biol]]=2,0,IF(punkty_rekrutacyjne[[#This Row],[Biol]]=3,4,IF(punkty_rekrutacyjne[[#This Row],[Biol]]=4,6,IF(punkty_rekrutacyjne[[#This Row],[Biol]]=5,8,10))))</f>
        <v>10</v>
      </c>
      <c r="Q145">
        <f>IF(punkty_rekrutacyjne[[#This Row],[Geog]]=2,0,IF(punkty_rekrutacyjne[[#This Row],[Geog]]=3,4,IF(punkty_rekrutacyjne[[#This Row],[Geog]]=4,6,IF(punkty_rekrutacyjne[[#This Row],[Geog]]=5,8,10))))</f>
        <v>0</v>
      </c>
      <c r="R145">
        <f>C145+IF(punkty_rekrutacyjne[[#This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45.5</v>
      </c>
      <c r="S145">
        <f>(punkty_rekrutacyjne[[#This Row],[JP]]+punkty_rekrutacyjne[[#This Row],[Mat]]+punkty_rekrutacyjne[[#This Row],[Biol]]+punkty_rekrutacyjne[[#This Row],[Geog]])/4</f>
        <v>4.25</v>
      </c>
      <c r="T145">
        <f>IF(punkty_rekrutacyjne[[#This Row],[Zachowanie]]&gt;4,IF(punkty_rekrutacyjne[[#This Row],[srednia z przedmiotow]]&gt;4,IF(punkty_rekrutacyjne[[#This Row],[Osiagniecia]]=0,1,0),0),0)</f>
        <v>0</v>
      </c>
      <c r="U145" s="2" t="str">
        <f>IF(punkty_rekrutacyjne[[#This Row],[dobry uczen]],punkty_rekrutacyjne[[#This Row],[Nazwisko]],"")</f>
        <v/>
      </c>
      <c r="V145" s="2" t="str">
        <f>IF(punkty_rekrutacyjne[[#This Row],[dobry uczen]],punkty_rekrutacyjne[[#This Row],[Imie]],"")</f>
        <v/>
      </c>
      <c r="W145" s="1">
        <f>IF(punkty_rekrutacyjne[[#This Row],[GHP]]=100,1,0)</f>
        <v>0</v>
      </c>
      <c r="X145" s="1">
        <f>IF(punkty_rekrutacyjne[[#This Row],[GHH]]=100,1,0)</f>
        <v>0</v>
      </c>
      <c r="Y145" s="1">
        <f>IF(punkty_rekrutacyjne[[#This Row],[GMM]]=100,1,0)</f>
        <v>0</v>
      </c>
      <c r="Z145" s="1">
        <f>IF(punkty_rekrutacyjne[[#This Row],[GMP]]=100,1,0)</f>
        <v>0</v>
      </c>
      <c r="AA145" s="1">
        <f>IF(punkty_rekrutacyjne[[#This Row],[GJP]]=100,1,0)</f>
        <v>0</v>
      </c>
      <c r="AB145" s="1">
        <f>IF(SUM(W145:AA145)&gt;2,1,0)</f>
        <v>0</v>
      </c>
      <c r="AC145" s="1">
        <f>C145+IF(punkty_rekrutacyjne[[#This Row],[Zachowanie]]=6,2,0)+SUM(punkty_rekrutacyjne[[#This Row],[p1]:[p4]])</f>
        <v>24</v>
      </c>
      <c r="AD145" s="1">
        <f>+(punkty_rekrutacyjne[[#This Row],[GHP]]+punkty_rekrutacyjne[[#This Row],[GHH]]+punkty_rekrutacyjne[[#This Row],[GMM]]+punkty_rekrutacyjne[[#This Row],[GMP]]+punkty_rekrutacyjne[[#This Row],[GJP]])/10</f>
        <v>21.5</v>
      </c>
      <c r="AE145" s="1">
        <f>IF(punkty_rekrutacyjne[[#This Row],[pkt 1]]&gt;punkty_rekrutacyjne[[#This Row],[pkt 2]],1,0)</f>
        <v>1</v>
      </c>
      <c r="AF145" s="1">
        <f>COUNTIF(punkty_rekrutacyjne[[#This Row],[GHP]:[GJP]],100)</f>
        <v>0</v>
      </c>
    </row>
    <row r="146" spans="1:32" x14ac:dyDescent="0.25">
      <c r="A146" s="1" t="s">
        <v>408</v>
      </c>
      <c r="B146" s="1" t="s">
        <v>409</v>
      </c>
      <c r="C146">
        <v>6</v>
      </c>
      <c r="D146">
        <v>4</v>
      </c>
      <c r="E146">
        <v>4</v>
      </c>
      <c r="F146">
        <v>3</v>
      </c>
      <c r="G146">
        <v>2</v>
      </c>
      <c r="H146">
        <v>5</v>
      </c>
      <c r="I146">
        <v>52</v>
      </c>
      <c r="J146">
        <v>46</v>
      </c>
      <c r="K146">
        <v>54</v>
      </c>
      <c r="L146">
        <v>22</v>
      </c>
      <c r="M146">
        <v>42</v>
      </c>
      <c r="N146">
        <f>IF(punkty_rekrutacyjne[[#This Row],[JP]]=2,0,IF(punkty_rekrutacyjne[[#This Row],[JP]]=3,4,IF(punkty_rekrutacyjne[[#This Row],[JP]]=4,6,IF(punkty_rekrutacyjne[[#This Row],[JP]]=5,8,10))))</f>
        <v>6</v>
      </c>
      <c r="O146">
        <f>IF(punkty_rekrutacyjne[[#This Row],[Mat]]=2,0,IF(punkty_rekrutacyjne[[#This Row],[Mat]]=3,4,IF(punkty_rekrutacyjne[[#This Row],[Mat]]=4,6,IF(punkty_rekrutacyjne[[#This Row],[Mat]]=5,8,10))))</f>
        <v>4</v>
      </c>
      <c r="P146">
        <f>IF(punkty_rekrutacyjne[[#This Row],[Biol]]=2,0,IF(punkty_rekrutacyjne[[#This Row],[Biol]]=3,4,IF(punkty_rekrutacyjne[[#This Row],[Biol]]=4,6,IF(punkty_rekrutacyjne[[#This Row],[Biol]]=5,8,10))))</f>
        <v>0</v>
      </c>
      <c r="Q146">
        <f>IF(punkty_rekrutacyjne[[#This Row],[Geog]]=2,0,IF(punkty_rekrutacyjne[[#This Row],[Geog]]=3,4,IF(punkty_rekrutacyjne[[#This Row],[Geog]]=4,6,IF(punkty_rekrutacyjne[[#This Row],[Geog]]=5,8,10))))</f>
        <v>8</v>
      </c>
      <c r="R146">
        <f>C146+IF(punkty_rekrutacyjne[[#This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45.6</v>
      </c>
      <c r="S146">
        <f>(punkty_rekrutacyjne[[#This Row],[JP]]+punkty_rekrutacyjne[[#This Row],[Mat]]+punkty_rekrutacyjne[[#This Row],[Biol]]+punkty_rekrutacyjne[[#This Row],[Geog]])/4</f>
        <v>3.5</v>
      </c>
      <c r="T146">
        <f>IF(punkty_rekrutacyjne[[#This Row],[Zachowanie]]&gt;4,IF(punkty_rekrutacyjne[[#This Row],[srednia z przedmiotow]]&gt;4,IF(punkty_rekrutacyjne[[#This Row],[Osiagniecia]]=0,1,0),0),0)</f>
        <v>0</v>
      </c>
      <c r="U146" s="2" t="str">
        <f>IF(punkty_rekrutacyjne[[#This Row],[dobry uczen]],punkty_rekrutacyjne[[#This Row],[Nazwisko]],"")</f>
        <v/>
      </c>
      <c r="V146" s="2" t="str">
        <f>IF(punkty_rekrutacyjne[[#This Row],[dobry uczen]],punkty_rekrutacyjne[[#This Row],[Imie]],"")</f>
        <v/>
      </c>
      <c r="W146" s="1">
        <f>IF(punkty_rekrutacyjne[[#This Row],[GHP]]=100,1,0)</f>
        <v>0</v>
      </c>
      <c r="X146" s="1">
        <f>IF(punkty_rekrutacyjne[[#This Row],[GHH]]=100,1,0)</f>
        <v>0</v>
      </c>
      <c r="Y146" s="1">
        <f>IF(punkty_rekrutacyjne[[#This Row],[GMM]]=100,1,0)</f>
        <v>0</v>
      </c>
      <c r="Z146" s="1">
        <f>IF(punkty_rekrutacyjne[[#This Row],[GMP]]=100,1,0)</f>
        <v>0</v>
      </c>
      <c r="AA146" s="1">
        <f>IF(punkty_rekrutacyjne[[#This Row],[GJP]]=100,1,0)</f>
        <v>0</v>
      </c>
      <c r="AB146" s="1">
        <f>IF(SUM(W146:AA146)&gt;2,1,0)</f>
        <v>0</v>
      </c>
      <c r="AC146" s="1">
        <f>C146+IF(punkty_rekrutacyjne[[#This Row],[Zachowanie]]=6,2,0)+SUM(punkty_rekrutacyjne[[#This Row],[p1]:[p4]])</f>
        <v>24</v>
      </c>
      <c r="AD146" s="1">
        <f>+(punkty_rekrutacyjne[[#This Row],[GHP]]+punkty_rekrutacyjne[[#This Row],[GHH]]+punkty_rekrutacyjne[[#This Row],[GMM]]+punkty_rekrutacyjne[[#This Row],[GMP]]+punkty_rekrutacyjne[[#This Row],[GJP]])/10</f>
        <v>21.6</v>
      </c>
      <c r="AE146" s="1">
        <f>IF(punkty_rekrutacyjne[[#This Row],[pkt 1]]&gt;punkty_rekrutacyjne[[#This Row],[pkt 2]],1,0)</f>
        <v>1</v>
      </c>
      <c r="AF146" s="1">
        <f>COUNTIF(punkty_rekrutacyjne[[#This Row],[GHP]:[GJP]],100)</f>
        <v>0</v>
      </c>
    </row>
    <row r="147" spans="1:32" x14ac:dyDescent="0.25">
      <c r="A147" s="1" t="s">
        <v>167</v>
      </c>
      <c r="B147" s="1" t="s">
        <v>18</v>
      </c>
      <c r="C147">
        <v>5</v>
      </c>
      <c r="D147">
        <v>6</v>
      </c>
      <c r="E147">
        <v>4</v>
      </c>
      <c r="F147">
        <v>2</v>
      </c>
      <c r="G147">
        <v>5</v>
      </c>
      <c r="H147">
        <v>5</v>
      </c>
      <c r="I147">
        <v>18</v>
      </c>
      <c r="J147">
        <v>86</v>
      </c>
      <c r="K147">
        <v>25</v>
      </c>
      <c r="L147">
        <v>29</v>
      </c>
      <c r="M147">
        <v>9</v>
      </c>
      <c r="N147">
        <f>IF(punkty_rekrutacyjne[[#This Row],[JP]]=2,0,IF(punkty_rekrutacyjne[[#This Row],[JP]]=3,4,IF(punkty_rekrutacyjne[[#This Row],[JP]]=4,6,IF(punkty_rekrutacyjne[[#This Row],[JP]]=5,8,10))))</f>
        <v>6</v>
      </c>
      <c r="O147">
        <f>IF(punkty_rekrutacyjne[[#This Row],[Mat]]=2,0,IF(punkty_rekrutacyjne[[#This Row],[Mat]]=3,4,IF(punkty_rekrutacyjne[[#This Row],[Mat]]=4,6,IF(punkty_rekrutacyjne[[#This Row],[Mat]]=5,8,10))))</f>
        <v>0</v>
      </c>
      <c r="P147">
        <f>IF(punkty_rekrutacyjne[[#This Row],[Biol]]=2,0,IF(punkty_rekrutacyjne[[#This Row],[Biol]]=3,4,IF(punkty_rekrutacyjne[[#This Row],[Biol]]=4,6,IF(punkty_rekrutacyjne[[#This Row],[Biol]]=5,8,10))))</f>
        <v>8</v>
      </c>
      <c r="Q147">
        <f>IF(punkty_rekrutacyjne[[#This Row],[Geog]]=2,0,IF(punkty_rekrutacyjne[[#This Row],[Geog]]=3,4,IF(punkty_rekrutacyjne[[#This Row],[Geog]]=4,6,IF(punkty_rekrutacyjne[[#This Row],[Geog]]=5,8,10))))</f>
        <v>8</v>
      </c>
      <c r="R147">
        <f>C147+IF(punkty_rekrutacyjne[[#This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45.7</v>
      </c>
      <c r="S147">
        <f>(punkty_rekrutacyjne[[#This Row],[JP]]+punkty_rekrutacyjne[[#This Row],[Mat]]+punkty_rekrutacyjne[[#This Row],[Biol]]+punkty_rekrutacyjne[[#This Row],[Geog]])/4</f>
        <v>4</v>
      </c>
      <c r="T147">
        <f>IF(punkty_rekrutacyjne[[#This Row],[Zachowanie]]&gt;4,IF(punkty_rekrutacyjne[[#This Row],[srednia z przedmiotow]]&gt;4,IF(punkty_rekrutacyjne[[#This Row],[Osiagniecia]]=0,1,0),0),0)</f>
        <v>0</v>
      </c>
      <c r="U147" s="2" t="str">
        <f>IF(punkty_rekrutacyjne[[#This Row],[dobry uczen]],punkty_rekrutacyjne[[#This Row],[Nazwisko]],"")</f>
        <v/>
      </c>
      <c r="V147" s="2" t="str">
        <f>IF(punkty_rekrutacyjne[[#This Row],[dobry uczen]],punkty_rekrutacyjne[[#This Row],[Imie]],"")</f>
        <v/>
      </c>
      <c r="W147" s="1">
        <f>IF(punkty_rekrutacyjne[[#This Row],[GHP]]=100,1,0)</f>
        <v>0</v>
      </c>
      <c r="X147" s="1">
        <f>IF(punkty_rekrutacyjne[[#This Row],[GHH]]=100,1,0)</f>
        <v>0</v>
      </c>
      <c r="Y147" s="1">
        <f>IF(punkty_rekrutacyjne[[#This Row],[GMM]]=100,1,0)</f>
        <v>0</v>
      </c>
      <c r="Z147" s="1">
        <f>IF(punkty_rekrutacyjne[[#This Row],[GMP]]=100,1,0)</f>
        <v>0</v>
      </c>
      <c r="AA147" s="1">
        <f>IF(punkty_rekrutacyjne[[#This Row],[GJP]]=100,1,0)</f>
        <v>0</v>
      </c>
      <c r="AB147" s="1">
        <f>IF(SUM(W147:AA147)&gt;2,1,0)</f>
        <v>0</v>
      </c>
      <c r="AC147" s="1">
        <f>C147+IF(punkty_rekrutacyjne[[#This Row],[Zachowanie]]=6,2,0)+SUM(punkty_rekrutacyjne[[#This Row],[p1]:[p4]])</f>
        <v>29</v>
      </c>
      <c r="AD147" s="1">
        <f>+(punkty_rekrutacyjne[[#This Row],[GHP]]+punkty_rekrutacyjne[[#This Row],[GHH]]+punkty_rekrutacyjne[[#This Row],[GMM]]+punkty_rekrutacyjne[[#This Row],[GMP]]+punkty_rekrutacyjne[[#This Row],[GJP]])/10</f>
        <v>16.7</v>
      </c>
      <c r="AE147" s="1">
        <f>IF(punkty_rekrutacyjne[[#This Row],[pkt 1]]&gt;punkty_rekrutacyjne[[#This Row],[pkt 2]],1,0)</f>
        <v>1</v>
      </c>
      <c r="AF147" s="1">
        <f>COUNTIF(punkty_rekrutacyjne[[#This Row],[GHP]:[GJP]],100)</f>
        <v>0</v>
      </c>
    </row>
    <row r="148" spans="1:32" x14ac:dyDescent="0.25">
      <c r="A148" s="1" t="s">
        <v>71</v>
      </c>
      <c r="B148" s="1" t="s">
        <v>72</v>
      </c>
      <c r="C148">
        <v>7</v>
      </c>
      <c r="D148">
        <v>3</v>
      </c>
      <c r="E148">
        <v>2</v>
      </c>
      <c r="F148">
        <v>4</v>
      </c>
      <c r="G148">
        <v>4</v>
      </c>
      <c r="H148">
        <v>2</v>
      </c>
      <c r="I148">
        <v>67</v>
      </c>
      <c r="J148">
        <v>26</v>
      </c>
      <c r="K148">
        <v>50</v>
      </c>
      <c r="L148">
        <v>90</v>
      </c>
      <c r="M148">
        <v>34</v>
      </c>
      <c r="N148">
        <f>IF(punkty_rekrutacyjne[[#This Row],[JP]]=2,0,IF(punkty_rekrutacyjne[[#This Row],[JP]]=3,4,IF(punkty_rekrutacyjne[[#This Row],[JP]]=4,6,IF(punkty_rekrutacyjne[[#This Row],[JP]]=5,8,10))))</f>
        <v>0</v>
      </c>
      <c r="O148">
        <f>IF(punkty_rekrutacyjne[[#This Row],[Mat]]=2,0,IF(punkty_rekrutacyjne[[#This Row],[Mat]]=3,4,IF(punkty_rekrutacyjne[[#This Row],[Mat]]=4,6,IF(punkty_rekrutacyjne[[#This Row],[Mat]]=5,8,10))))</f>
        <v>6</v>
      </c>
      <c r="P148">
        <f>IF(punkty_rekrutacyjne[[#This Row],[Biol]]=2,0,IF(punkty_rekrutacyjne[[#This Row],[Biol]]=3,4,IF(punkty_rekrutacyjne[[#This Row],[Biol]]=4,6,IF(punkty_rekrutacyjne[[#This Row],[Biol]]=5,8,10))))</f>
        <v>6</v>
      </c>
      <c r="Q148">
        <f>IF(punkty_rekrutacyjne[[#This Row],[Geog]]=2,0,IF(punkty_rekrutacyjne[[#This Row],[Geog]]=3,4,IF(punkty_rekrutacyjne[[#This Row],[Geog]]=4,6,IF(punkty_rekrutacyjne[[#This Row],[Geog]]=5,8,10))))</f>
        <v>0</v>
      </c>
      <c r="R148">
        <f>C148+IF(punkty_rekrutacyjne[[#This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45.7</v>
      </c>
      <c r="S148">
        <f>(punkty_rekrutacyjne[[#This Row],[JP]]+punkty_rekrutacyjne[[#This Row],[Mat]]+punkty_rekrutacyjne[[#This Row],[Biol]]+punkty_rekrutacyjne[[#This Row],[Geog]])/4</f>
        <v>3</v>
      </c>
      <c r="T148">
        <f>IF(punkty_rekrutacyjne[[#This Row],[Zachowanie]]&gt;4,IF(punkty_rekrutacyjne[[#This Row],[srednia z przedmiotow]]&gt;4,IF(punkty_rekrutacyjne[[#This Row],[Osiagniecia]]=0,1,0),0),0)</f>
        <v>0</v>
      </c>
      <c r="U148" s="2" t="str">
        <f>IF(punkty_rekrutacyjne[[#This Row],[dobry uczen]],punkty_rekrutacyjne[[#This Row],[Nazwisko]],"")</f>
        <v/>
      </c>
      <c r="V148" s="2" t="str">
        <f>IF(punkty_rekrutacyjne[[#This Row],[dobry uczen]],punkty_rekrutacyjne[[#This Row],[Imie]],"")</f>
        <v/>
      </c>
      <c r="W148" s="1">
        <f>IF(punkty_rekrutacyjne[[#This Row],[GHP]]=100,1,0)</f>
        <v>0</v>
      </c>
      <c r="X148" s="1">
        <f>IF(punkty_rekrutacyjne[[#This Row],[GHH]]=100,1,0)</f>
        <v>0</v>
      </c>
      <c r="Y148" s="1">
        <f>IF(punkty_rekrutacyjne[[#This Row],[GMM]]=100,1,0)</f>
        <v>0</v>
      </c>
      <c r="Z148" s="1">
        <f>IF(punkty_rekrutacyjne[[#This Row],[GMP]]=100,1,0)</f>
        <v>0</v>
      </c>
      <c r="AA148" s="1">
        <f>IF(punkty_rekrutacyjne[[#This Row],[GJP]]=100,1,0)</f>
        <v>0</v>
      </c>
      <c r="AB148" s="1">
        <f>IF(SUM(W148:AA148)&gt;2,1,0)</f>
        <v>0</v>
      </c>
      <c r="AC148" s="1">
        <f>C148+IF(punkty_rekrutacyjne[[#This Row],[Zachowanie]]=6,2,0)+SUM(punkty_rekrutacyjne[[#This Row],[p1]:[p4]])</f>
        <v>19</v>
      </c>
      <c r="AD148" s="1">
        <f>+(punkty_rekrutacyjne[[#This Row],[GHP]]+punkty_rekrutacyjne[[#This Row],[GHH]]+punkty_rekrutacyjne[[#This Row],[GMM]]+punkty_rekrutacyjne[[#This Row],[GMP]]+punkty_rekrutacyjne[[#This Row],[GJP]])/10</f>
        <v>26.7</v>
      </c>
      <c r="AE148" s="1">
        <f>IF(punkty_rekrutacyjne[[#This Row],[pkt 1]]&gt;punkty_rekrutacyjne[[#This Row],[pkt 2]],1,0)</f>
        <v>0</v>
      </c>
      <c r="AF148" s="1">
        <f>COUNTIF(punkty_rekrutacyjne[[#This Row],[GHP]:[GJP]],100)</f>
        <v>0</v>
      </c>
    </row>
    <row r="149" spans="1:32" x14ac:dyDescent="0.25">
      <c r="A149" s="1" t="s">
        <v>639</v>
      </c>
      <c r="B149" s="1" t="s">
        <v>34</v>
      </c>
      <c r="C149">
        <v>0</v>
      </c>
      <c r="D149">
        <v>6</v>
      </c>
      <c r="E149">
        <v>6</v>
      </c>
      <c r="F149">
        <v>3</v>
      </c>
      <c r="G149">
        <v>2</v>
      </c>
      <c r="H149">
        <v>5</v>
      </c>
      <c r="I149">
        <v>25</v>
      </c>
      <c r="J149">
        <v>23</v>
      </c>
      <c r="K149">
        <v>92</v>
      </c>
      <c r="L149">
        <v>37</v>
      </c>
      <c r="M149">
        <v>40</v>
      </c>
      <c r="N149">
        <f>IF(punkty_rekrutacyjne[[#This Row],[JP]]=2,0,IF(punkty_rekrutacyjne[[#This Row],[JP]]=3,4,IF(punkty_rekrutacyjne[[#This Row],[JP]]=4,6,IF(punkty_rekrutacyjne[[#This Row],[JP]]=5,8,10))))</f>
        <v>10</v>
      </c>
      <c r="O149">
        <f>IF(punkty_rekrutacyjne[[#This Row],[Mat]]=2,0,IF(punkty_rekrutacyjne[[#This Row],[Mat]]=3,4,IF(punkty_rekrutacyjne[[#This Row],[Mat]]=4,6,IF(punkty_rekrutacyjne[[#This Row],[Mat]]=5,8,10))))</f>
        <v>4</v>
      </c>
      <c r="P149">
        <f>IF(punkty_rekrutacyjne[[#This Row],[Biol]]=2,0,IF(punkty_rekrutacyjne[[#This Row],[Biol]]=3,4,IF(punkty_rekrutacyjne[[#This Row],[Biol]]=4,6,IF(punkty_rekrutacyjne[[#This Row],[Biol]]=5,8,10))))</f>
        <v>0</v>
      </c>
      <c r="Q149">
        <f>IF(punkty_rekrutacyjne[[#This Row],[Geog]]=2,0,IF(punkty_rekrutacyjne[[#This Row],[Geog]]=3,4,IF(punkty_rekrutacyjne[[#This Row],[Geog]]=4,6,IF(punkty_rekrutacyjne[[#This Row],[Geog]]=5,8,10))))</f>
        <v>8</v>
      </c>
      <c r="R149">
        <f>C149+IF(punkty_rekrutacyjne[[#This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45.7</v>
      </c>
      <c r="S149">
        <f>(punkty_rekrutacyjne[[#This Row],[JP]]+punkty_rekrutacyjne[[#This Row],[Mat]]+punkty_rekrutacyjne[[#This Row],[Biol]]+punkty_rekrutacyjne[[#This Row],[Geog]])/4</f>
        <v>4</v>
      </c>
      <c r="T149">
        <f>IF(punkty_rekrutacyjne[[#This Row],[Zachowanie]]&gt;4,IF(punkty_rekrutacyjne[[#This Row],[srednia z przedmiotow]]&gt;4,IF(punkty_rekrutacyjne[[#This Row],[Osiagniecia]]=0,1,0),0),0)</f>
        <v>0</v>
      </c>
      <c r="U149" s="2" t="str">
        <f>IF(punkty_rekrutacyjne[[#This Row],[dobry uczen]],punkty_rekrutacyjne[[#This Row],[Nazwisko]],"")</f>
        <v/>
      </c>
      <c r="V149" s="2" t="str">
        <f>IF(punkty_rekrutacyjne[[#This Row],[dobry uczen]],punkty_rekrutacyjne[[#This Row],[Imie]],"")</f>
        <v/>
      </c>
      <c r="W149" s="1">
        <f>IF(punkty_rekrutacyjne[[#This Row],[GHP]]=100,1,0)</f>
        <v>0</v>
      </c>
      <c r="X149" s="1">
        <f>IF(punkty_rekrutacyjne[[#This Row],[GHH]]=100,1,0)</f>
        <v>0</v>
      </c>
      <c r="Y149" s="1">
        <f>IF(punkty_rekrutacyjne[[#This Row],[GMM]]=100,1,0)</f>
        <v>0</v>
      </c>
      <c r="Z149" s="1">
        <f>IF(punkty_rekrutacyjne[[#This Row],[GMP]]=100,1,0)</f>
        <v>0</v>
      </c>
      <c r="AA149" s="1">
        <f>IF(punkty_rekrutacyjne[[#This Row],[GJP]]=100,1,0)</f>
        <v>0</v>
      </c>
      <c r="AB149" s="1">
        <f>IF(SUM(W149:AA149)&gt;2,1,0)</f>
        <v>0</v>
      </c>
      <c r="AC149" s="1">
        <f>C149+IF(punkty_rekrutacyjne[[#This Row],[Zachowanie]]=6,2,0)+SUM(punkty_rekrutacyjne[[#This Row],[p1]:[p4]])</f>
        <v>24</v>
      </c>
      <c r="AD149" s="1">
        <f>+(punkty_rekrutacyjne[[#This Row],[GHP]]+punkty_rekrutacyjne[[#This Row],[GHH]]+punkty_rekrutacyjne[[#This Row],[GMM]]+punkty_rekrutacyjne[[#This Row],[GMP]]+punkty_rekrutacyjne[[#This Row],[GJP]])/10</f>
        <v>21.7</v>
      </c>
      <c r="AE149" s="1">
        <f>IF(punkty_rekrutacyjne[[#This Row],[pkt 1]]&gt;punkty_rekrutacyjne[[#This Row],[pkt 2]],1,0)</f>
        <v>1</v>
      </c>
      <c r="AF149" s="1">
        <f>COUNTIF(punkty_rekrutacyjne[[#This Row],[GHP]:[GJP]],100)</f>
        <v>0</v>
      </c>
    </row>
    <row r="150" spans="1:32" x14ac:dyDescent="0.25">
      <c r="A150" s="1" t="s">
        <v>142</v>
      </c>
      <c r="B150" s="1" t="s">
        <v>130</v>
      </c>
      <c r="C150">
        <v>4</v>
      </c>
      <c r="D150">
        <v>4</v>
      </c>
      <c r="E150">
        <v>2</v>
      </c>
      <c r="F150">
        <v>6</v>
      </c>
      <c r="G150">
        <v>5</v>
      </c>
      <c r="H150">
        <v>2</v>
      </c>
      <c r="I150">
        <v>81</v>
      </c>
      <c r="J150">
        <v>5</v>
      </c>
      <c r="K150">
        <v>60</v>
      </c>
      <c r="L150">
        <v>2</v>
      </c>
      <c r="M150">
        <v>91</v>
      </c>
      <c r="N150">
        <f>IF(punkty_rekrutacyjne[[#This Row],[JP]]=2,0,IF(punkty_rekrutacyjne[[#This Row],[JP]]=3,4,IF(punkty_rekrutacyjne[[#This Row],[JP]]=4,6,IF(punkty_rekrutacyjne[[#This Row],[JP]]=5,8,10))))</f>
        <v>0</v>
      </c>
      <c r="O150">
        <f>IF(punkty_rekrutacyjne[[#This Row],[Mat]]=2,0,IF(punkty_rekrutacyjne[[#This Row],[Mat]]=3,4,IF(punkty_rekrutacyjne[[#This Row],[Mat]]=4,6,IF(punkty_rekrutacyjne[[#This Row],[Mat]]=5,8,10))))</f>
        <v>10</v>
      </c>
      <c r="P150">
        <f>IF(punkty_rekrutacyjne[[#This Row],[Biol]]=2,0,IF(punkty_rekrutacyjne[[#This Row],[Biol]]=3,4,IF(punkty_rekrutacyjne[[#This Row],[Biol]]=4,6,IF(punkty_rekrutacyjne[[#This Row],[Biol]]=5,8,10))))</f>
        <v>8</v>
      </c>
      <c r="Q150">
        <f>IF(punkty_rekrutacyjne[[#This Row],[Geog]]=2,0,IF(punkty_rekrutacyjne[[#This Row],[Geog]]=3,4,IF(punkty_rekrutacyjne[[#This Row],[Geog]]=4,6,IF(punkty_rekrutacyjne[[#This Row],[Geog]]=5,8,10))))</f>
        <v>0</v>
      </c>
      <c r="R150">
        <f>C150+IF(punkty_rekrutacyjne[[#This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45.9</v>
      </c>
      <c r="S150">
        <f>(punkty_rekrutacyjne[[#This Row],[JP]]+punkty_rekrutacyjne[[#This Row],[Mat]]+punkty_rekrutacyjne[[#This Row],[Biol]]+punkty_rekrutacyjne[[#This Row],[Geog]])/4</f>
        <v>3.75</v>
      </c>
      <c r="T150">
        <f>IF(punkty_rekrutacyjne[[#This Row],[Zachowanie]]&gt;4,IF(punkty_rekrutacyjne[[#This Row],[srednia z przedmiotow]]&gt;4,IF(punkty_rekrutacyjne[[#This Row],[Osiagniecia]]=0,1,0),0),0)</f>
        <v>0</v>
      </c>
      <c r="U150" s="2" t="str">
        <f>IF(punkty_rekrutacyjne[[#This Row],[dobry uczen]],punkty_rekrutacyjne[[#This Row],[Nazwisko]],"")</f>
        <v/>
      </c>
      <c r="V150" s="2" t="str">
        <f>IF(punkty_rekrutacyjne[[#This Row],[dobry uczen]],punkty_rekrutacyjne[[#This Row],[Imie]],"")</f>
        <v/>
      </c>
      <c r="W150" s="1">
        <f>IF(punkty_rekrutacyjne[[#This Row],[GHP]]=100,1,0)</f>
        <v>0</v>
      </c>
      <c r="X150" s="1">
        <f>IF(punkty_rekrutacyjne[[#This Row],[GHH]]=100,1,0)</f>
        <v>0</v>
      </c>
      <c r="Y150" s="1">
        <f>IF(punkty_rekrutacyjne[[#This Row],[GMM]]=100,1,0)</f>
        <v>0</v>
      </c>
      <c r="Z150" s="1">
        <f>IF(punkty_rekrutacyjne[[#This Row],[GMP]]=100,1,0)</f>
        <v>0</v>
      </c>
      <c r="AA150" s="1">
        <f>IF(punkty_rekrutacyjne[[#This Row],[GJP]]=100,1,0)</f>
        <v>0</v>
      </c>
      <c r="AB150" s="1">
        <f>IF(SUM(W150:AA150)&gt;2,1,0)</f>
        <v>0</v>
      </c>
      <c r="AC150" s="1">
        <f>C150+IF(punkty_rekrutacyjne[[#This Row],[Zachowanie]]=6,2,0)+SUM(punkty_rekrutacyjne[[#This Row],[p1]:[p4]])</f>
        <v>22</v>
      </c>
      <c r="AD150" s="1">
        <f>+(punkty_rekrutacyjne[[#This Row],[GHP]]+punkty_rekrutacyjne[[#This Row],[GHH]]+punkty_rekrutacyjne[[#This Row],[GMM]]+punkty_rekrutacyjne[[#This Row],[GMP]]+punkty_rekrutacyjne[[#This Row],[GJP]])/10</f>
        <v>23.9</v>
      </c>
      <c r="AE150" s="1">
        <f>IF(punkty_rekrutacyjne[[#This Row],[pkt 1]]&gt;punkty_rekrutacyjne[[#This Row],[pkt 2]],1,0)</f>
        <v>0</v>
      </c>
      <c r="AF150" s="1">
        <f>COUNTIF(punkty_rekrutacyjne[[#This Row],[GHP]:[GJP]],100)</f>
        <v>0</v>
      </c>
    </row>
    <row r="151" spans="1:32" x14ac:dyDescent="0.25">
      <c r="A151" s="1" t="s">
        <v>545</v>
      </c>
      <c r="B151" s="1" t="s">
        <v>253</v>
      </c>
      <c r="C151">
        <v>4</v>
      </c>
      <c r="D151">
        <v>3</v>
      </c>
      <c r="E151">
        <v>2</v>
      </c>
      <c r="F151">
        <v>4</v>
      </c>
      <c r="G151">
        <v>4</v>
      </c>
      <c r="H151">
        <v>5</v>
      </c>
      <c r="I151">
        <v>70</v>
      </c>
      <c r="J151">
        <v>34</v>
      </c>
      <c r="K151">
        <v>18</v>
      </c>
      <c r="L151">
        <v>27</v>
      </c>
      <c r="M151">
        <v>70</v>
      </c>
      <c r="N151">
        <f>IF(punkty_rekrutacyjne[[#This Row],[JP]]=2,0,IF(punkty_rekrutacyjne[[#This Row],[JP]]=3,4,IF(punkty_rekrutacyjne[[#This Row],[JP]]=4,6,IF(punkty_rekrutacyjne[[#This Row],[JP]]=5,8,10))))</f>
        <v>0</v>
      </c>
      <c r="O151">
        <f>IF(punkty_rekrutacyjne[[#This Row],[Mat]]=2,0,IF(punkty_rekrutacyjne[[#This Row],[Mat]]=3,4,IF(punkty_rekrutacyjne[[#This Row],[Mat]]=4,6,IF(punkty_rekrutacyjne[[#This Row],[Mat]]=5,8,10))))</f>
        <v>6</v>
      </c>
      <c r="P151">
        <f>IF(punkty_rekrutacyjne[[#This Row],[Biol]]=2,0,IF(punkty_rekrutacyjne[[#This Row],[Biol]]=3,4,IF(punkty_rekrutacyjne[[#This Row],[Biol]]=4,6,IF(punkty_rekrutacyjne[[#This Row],[Biol]]=5,8,10))))</f>
        <v>6</v>
      </c>
      <c r="Q151">
        <f>IF(punkty_rekrutacyjne[[#This Row],[Geog]]=2,0,IF(punkty_rekrutacyjne[[#This Row],[Geog]]=3,4,IF(punkty_rekrutacyjne[[#This Row],[Geog]]=4,6,IF(punkty_rekrutacyjne[[#This Row],[Geog]]=5,8,10))))</f>
        <v>8</v>
      </c>
      <c r="R151">
        <f>C151+IF(punkty_rekrutacyjne[[#This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45.9</v>
      </c>
      <c r="S151">
        <f>(punkty_rekrutacyjne[[#This Row],[JP]]+punkty_rekrutacyjne[[#This Row],[Mat]]+punkty_rekrutacyjne[[#This Row],[Biol]]+punkty_rekrutacyjne[[#This Row],[Geog]])/4</f>
        <v>3.75</v>
      </c>
      <c r="T151">
        <f>IF(punkty_rekrutacyjne[[#This Row],[Zachowanie]]&gt;4,IF(punkty_rekrutacyjne[[#This Row],[srednia z przedmiotow]]&gt;4,IF(punkty_rekrutacyjne[[#This Row],[Osiagniecia]]=0,1,0),0),0)</f>
        <v>0</v>
      </c>
      <c r="U151" s="2" t="str">
        <f>IF(punkty_rekrutacyjne[[#This Row],[dobry uczen]],punkty_rekrutacyjne[[#This Row],[Nazwisko]],"")</f>
        <v/>
      </c>
      <c r="V151" s="2" t="str">
        <f>IF(punkty_rekrutacyjne[[#This Row],[dobry uczen]],punkty_rekrutacyjne[[#This Row],[Imie]],"")</f>
        <v/>
      </c>
      <c r="W151" s="1">
        <f>IF(punkty_rekrutacyjne[[#This Row],[GHP]]=100,1,0)</f>
        <v>0</v>
      </c>
      <c r="X151" s="1">
        <f>IF(punkty_rekrutacyjne[[#This Row],[GHH]]=100,1,0)</f>
        <v>0</v>
      </c>
      <c r="Y151" s="1">
        <f>IF(punkty_rekrutacyjne[[#This Row],[GMM]]=100,1,0)</f>
        <v>0</v>
      </c>
      <c r="Z151" s="1">
        <f>IF(punkty_rekrutacyjne[[#This Row],[GMP]]=100,1,0)</f>
        <v>0</v>
      </c>
      <c r="AA151" s="1">
        <f>IF(punkty_rekrutacyjne[[#This Row],[GJP]]=100,1,0)</f>
        <v>0</v>
      </c>
      <c r="AB151" s="1">
        <f>IF(SUM(W151:AA151)&gt;2,1,0)</f>
        <v>0</v>
      </c>
      <c r="AC151" s="1">
        <f>C151+IF(punkty_rekrutacyjne[[#This Row],[Zachowanie]]=6,2,0)+SUM(punkty_rekrutacyjne[[#This Row],[p1]:[p4]])</f>
        <v>24</v>
      </c>
      <c r="AD151" s="1">
        <f>+(punkty_rekrutacyjne[[#This Row],[GHP]]+punkty_rekrutacyjne[[#This Row],[GHH]]+punkty_rekrutacyjne[[#This Row],[GMM]]+punkty_rekrutacyjne[[#This Row],[GMP]]+punkty_rekrutacyjne[[#This Row],[GJP]])/10</f>
        <v>21.9</v>
      </c>
      <c r="AE151" s="1">
        <f>IF(punkty_rekrutacyjne[[#This Row],[pkt 1]]&gt;punkty_rekrutacyjne[[#This Row],[pkt 2]],1,0)</f>
        <v>1</v>
      </c>
      <c r="AF151" s="1">
        <f>COUNTIF(punkty_rekrutacyjne[[#This Row],[GHP]:[GJP]],100)</f>
        <v>0</v>
      </c>
    </row>
    <row r="152" spans="1:32" x14ac:dyDescent="0.25">
      <c r="A152" s="1" t="s">
        <v>393</v>
      </c>
      <c r="B152" s="1" t="s">
        <v>251</v>
      </c>
      <c r="C152">
        <v>2</v>
      </c>
      <c r="D152">
        <v>5</v>
      </c>
      <c r="E152">
        <v>3</v>
      </c>
      <c r="F152">
        <v>6</v>
      </c>
      <c r="G152">
        <v>6</v>
      </c>
      <c r="H152">
        <v>2</v>
      </c>
      <c r="I152">
        <v>87</v>
      </c>
      <c r="J152">
        <v>23</v>
      </c>
      <c r="K152">
        <v>15</v>
      </c>
      <c r="L152">
        <v>44</v>
      </c>
      <c r="M152">
        <v>30</v>
      </c>
      <c r="N152">
        <f>IF(punkty_rekrutacyjne[[#This Row],[JP]]=2,0,IF(punkty_rekrutacyjne[[#This Row],[JP]]=3,4,IF(punkty_rekrutacyjne[[#This Row],[JP]]=4,6,IF(punkty_rekrutacyjne[[#This Row],[JP]]=5,8,10))))</f>
        <v>4</v>
      </c>
      <c r="O152">
        <f>IF(punkty_rekrutacyjne[[#This Row],[Mat]]=2,0,IF(punkty_rekrutacyjne[[#This Row],[Mat]]=3,4,IF(punkty_rekrutacyjne[[#This Row],[Mat]]=4,6,IF(punkty_rekrutacyjne[[#This Row],[Mat]]=5,8,10))))</f>
        <v>10</v>
      </c>
      <c r="P152">
        <f>IF(punkty_rekrutacyjne[[#This Row],[Biol]]=2,0,IF(punkty_rekrutacyjne[[#This Row],[Biol]]=3,4,IF(punkty_rekrutacyjne[[#This Row],[Biol]]=4,6,IF(punkty_rekrutacyjne[[#This Row],[Biol]]=5,8,10))))</f>
        <v>10</v>
      </c>
      <c r="Q152">
        <f>IF(punkty_rekrutacyjne[[#This Row],[Geog]]=2,0,IF(punkty_rekrutacyjne[[#This Row],[Geog]]=3,4,IF(punkty_rekrutacyjne[[#This Row],[Geog]]=4,6,IF(punkty_rekrutacyjne[[#This Row],[Geog]]=5,8,10))))</f>
        <v>0</v>
      </c>
      <c r="R152">
        <f>C152+IF(punkty_rekrutacyjne[[#This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45.9</v>
      </c>
      <c r="S152">
        <f>(punkty_rekrutacyjne[[#This Row],[JP]]+punkty_rekrutacyjne[[#This Row],[Mat]]+punkty_rekrutacyjne[[#This Row],[Biol]]+punkty_rekrutacyjne[[#This Row],[Geog]])/4</f>
        <v>4.25</v>
      </c>
      <c r="T152">
        <f>IF(punkty_rekrutacyjne[[#This Row],[Zachowanie]]&gt;4,IF(punkty_rekrutacyjne[[#This Row],[srednia z przedmiotow]]&gt;4,IF(punkty_rekrutacyjne[[#This Row],[Osiagniecia]]=0,1,0),0),0)</f>
        <v>0</v>
      </c>
      <c r="U152" s="2" t="str">
        <f>IF(punkty_rekrutacyjne[[#This Row],[dobry uczen]],punkty_rekrutacyjne[[#This Row],[Nazwisko]],"")</f>
        <v/>
      </c>
      <c r="V152" s="2" t="str">
        <f>IF(punkty_rekrutacyjne[[#This Row],[dobry uczen]],punkty_rekrutacyjne[[#This Row],[Imie]],"")</f>
        <v/>
      </c>
      <c r="W152" s="1">
        <f>IF(punkty_rekrutacyjne[[#This Row],[GHP]]=100,1,0)</f>
        <v>0</v>
      </c>
      <c r="X152" s="1">
        <f>IF(punkty_rekrutacyjne[[#This Row],[GHH]]=100,1,0)</f>
        <v>0</v>
      </c>
      <c r="Y152" s="1">
        <f>IF(punkty_rekrutacyjne[[#This Row],[GMM]]=100,1,0)</f>
        <v>0</v>
      </c>
      <c r="Z152" s="1">
        <f>IF(punkty_rekrutacyjne[[#This Row],[GMP]]=100,1,0)</f>
        <v>0</v>
      </c>
      <c r="AA152" s="1">
        <f>IF(punkty_rekrutacyjne[[#This Row],[GJP]]=100,1,0)</f>
        <v>0</v>
      </c>
      <c r="AB152" s="1">
        <f>IF(SUM(W152:AA152)&gt;2,1,0)</f>
        <v>0</v>
      </c>
      <c r="AC152" s="1">
        <f>C152+IF(punkty_rekrutacyjne[[#This Row],[Zachowanie]]=6,2,0)+SUM(punkty_rekrutacyjne[[#This Row],[p1]:[p4]])</f>
        <v>26</v>
      </c>
      <c r="AD152" s="1">
        <f>+(punkty_rekrutacyjne[[#This Row],[GHP]]+punkty_rekrutacyjne[[#This Row],[GHH]]+punkty_rekrutacyjne[[#This Row],[GMM]]+punkty_rekrutacyjne[[#This Row],[GMP]]+punkty_rekrutacyjne[[#This Row],[GJP]])/10</f>
        <v>19.899999999999999</v>
      </c>
      <c r="AE152" s="1">
        <f>IF(punkty_rekrutacyjne[[#This Row],[pkt 1]]&gt;punkty_rekrutacyjne[[#This Row],[pkt 2]],1,0)</f>
        <v>1</v>
      </c>
      <c r="AF152" s="1">
        <f>COUNTIF(punkty_rekrutacyjne[[#This Row],[GHP]:[GJP]],100)</f>
        <v>0</v>
      </c>
    </row>
    <row r="153" spans="1:32" x14ac:dyDescent="0.25">
      <c r="A153" s="1" t="s">
        <v>206</v>
      </c>
      <c r="B153" s="1" t="s">
        <v>155</v>
      </c>
      <c r="C153">
        <v>6</v>
      </c>
      <c r="D153">
        <v>4</v>
      </c>
      <c r="E153">
        <v>5</v>
      </c>
      <c r="F153">
        <v>3</v>
      </c>
      <c r="G153">
        <v>6</v>
      </c>
      <c r="H153">
        <v>2</v>
      </c>
      <c r="I153">
        <v>46</v>
      </c>
      <c r="J153">
        <v>75</v>
      </c>
      <c r="K153">
        <v>6</v>
      </c>
      <c r="L153">
        <v>45</v>
      </c>
      <c r="M153">
        <v>9</v>
      </c>
      <c r="N153">
        <f>IF(punkty_rekrutacyjne[[#This Row],[JP]]=2,0,IF(punkty_rekrutacyjne[[#This Row],[JP]]=3,4,IF(punkty_rekrutacyjne[[#This Row],[JP]]=4,6,IF(punkty_rekrutacyjne[[#This Row],[JP]]=5,8,10))))</f>
        <v>8</v>
      </c>
      <c r="O153">
        <f>IF(punkty_rekrutacyjne[[#This Row],[Mat]]=2,0,IF(punkty_rekrutacyjne[[#This Row],[Mat]]=3,4,IF(punkty_rekrutacyjne[[#This Row],[Mat]]=4,6,IF(punkty_rekrutacyjne[[#This Row],[Mat]]=5,8,10))))</f>
        <v>4</v>
      </c>
      <c r="P153">
        <f>IF(punkty_rekrutacyjne[[#This Row],[Biol]]=2,0,IF(punkty_rekrutacyjne[[#This Row],[Biol]]=3,4,IF(punkty_rekrutacyjne[[#This Row],[Biol]]=4,6,IF(punkty_rekrutacyjne[[#This Row],[Biol]]=5,8,10))))</f>
        <v>10</v>
      </c>
      <c r="Q153">
        <f>IF(punkty_rekrutacyjne[[#This Row],[Geog]]=2,0,IF(punkty_rekrutacyjne[[#This Row],[Geog]]=3,4,IF(punkty_rekrutacyjne[[#This Row],[Geog]]=4,6,IF(punkty_rekrutacyjne[[#This Row],[Geog]]=5,8,10))))</f>
        <v>0</v>
      </c>
      <c r="R153">
        <f>C153+IF(punkty_rekrutacyjne[[#This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46.1</v>
      </c>
      <c r="S153">
        <f>(punkty_rekrutacyjne[[#This Row],[JP]]+punkty_rekrutacyjne[[#This Row],[Mat]]+punkty_rekrutacyjne[[#This Row],[Biol]]+punkty_rekrutacyjne[[#This Row],[Geog]])/4</f>
        <v>4</v>
      </c>
      <c r="T153">
        <f>IF(punkty_rekrutacyjne[[#This Row],[Zachowanie]]&gt;4,IF(punkty_rekrutacyjne[[#This Row],[srednia z przedmiotow]]&gt;4,IF(punkty_rekrutacyjne[[#This Row],[Osiagniecia]]=0,1,0),0),0)</f>
        <v>0</v>
      </c>
      <c r="U153" s="2" t="str">
        <f>IF(punkty_rekrutacyjne[[#This Row],[dobry uczen]],punkty_rekrutacyjne[[#This Row],[Nazwisko]],"")</f>
        <v/>
      </c>
      <c r="V153" s="2" t="str">
        <f>IF(punkty_rekrutacyjne[[#This Row],[dobry uczen]],punkty_rekrutacyjne[[#This Row],[Imie]],"")</f>
        <v/>
      </c>
      <c r="W153" s="1">
        <f>IF(punkty_rekrutacyjne[[#This Row],[GHP]]=100,1,0)</f>
        <v>0</v>
      </c>
      <c r="X153" s="1">
        <f>IF(punkty_rekrutacyjne[[#This Row],[GHH]]=100,1,0)</f>
        <v>0</v>
      </c>
      <c r="Y153" s="1">
        <f>IF(punkty_rekrutacyjne[[#This Row],[GMM]]=100,1,0)</f>
        <v>0</v>
      </c>
      <c r="Z153" s="1">
        <f>IF(punkty_rekrutacyjne[[#This Row],[GMP]]=100,1,0)</f>
        <v>0</v>
      </c>
      <c r="AA153" s="1">
        <f>IF(punkty_rekrutacyjne[[#This Row],[GJP]]=100,1,0)</f>
        <v>0</v>
      </c>
      <c r="AB153" s="1">
        <f>IF(SUM(W153:AA153)&gt;2,1,0)</f>
        <v>0</v>
      </c>
      <c r="AC153" s="1">
        <f>C153+IF(punkty_rekrutacyjne[[#This Row],[Zachowanie]]=6,2,0)+SUM(punkty_rekrutacyjne[[#This Row],[p1]:[p4]])</f>
        <v>28</v>
      </c>
      <c r="AD153" s="1">
        <f>+(punkty_rekrutacyjne[[#This Row],[GHP]]+punkty_rekrutacyjne[[#This Row],[GHH]]+punkty_rekrutacyjne[[#This Row],[GMM]]+punkty_rekrutacyjne[[#This Row],[GMP]]+punkty_rekrutacyjne[[#This Row],[GJP]])/10</f>
        <v>18.100000000000001</v>
      </c>
      <c r="AE153" s="1">
        <f>IF(punkty_rekrutacyjne[[#This Row],[pkt 1]]&gt;punkty_rekrutacyjne[[#This Row],[pkt 2]],1,0)</f>
        <v>1</v>
      </c>
      <c r="AF153" s="1">
        <f>COUNTIF(punkty_rekrutacyjne[[#This Row],[GHP]:[GJP]],100)</f>
        <v>0</v>
      </c>
    </row>
    <row r="154" spans="1:32" x14ac:dyDescent="0.25">
      <c r="A154" s="1" t="s">
        <v>270</v>
      </c>
      <c r="B154" s="1" t="s">
        <v>210</v>
      </c>
      <c r="C154">
        <v>0</v>
      </c>
      <c r="D154">
        <v>4</v>
      </c>
      <c r="E154">
        <v>4</v>
      </c>
      <c r="F154">
        <v>6</v>
      </c>
      <c r="G154">
        <v>4</v>
      </c>
      <c r="H154">
        <v>4</v>
      </c>
      <c r="I154">
        <v>60</v>
      </c>
      <c r="J154">
        <v>36</v>
      </c>
      <c r="K154">
        <v>6</v>
      </c>
      <c r="L154">
        <v>48</v>
      </c>
      <c r="M154">
        <v>31</v>
      </c>
      <c r="N154">
        <f>IF(punkty_rekrutacyjne[[#This Row],[JP]]=2,0,IF(punkty_rekrutacyjne[[#This Row],[JP]]=3,4,IF(punkty_rekrutacyjne[[#This Row],[JP]]=4,6,IF(punkty_rekrutacyjne[[#This Row],[JP]]=5,8,10))))</f>
        <v>6</v>
      </c>
      <c r="O154">
        <f>IF(punkty_rekrutacyjne[[#This Row],[Mat]]=2,0,IF(punkty_rekrutacyjne[[#This Row],[Mat]]=3,4,IF(punkty_rekrutacyjne[[#This Row],[Mat]]=4,6,IF(punkty_rekrutacyjne[[#This Row],[Mat]]=5,8,10))))</f>
        <v>10</v>
      </c>
      <c r="P154">
        <f>IF(punkty_rekrutacyjne[[#This Row],[Biol]]=2,0,IF(punkty_rekrutacyjne[[#This Row],[Biol]]=3,4,IF(punkty_rekrutacyjne[[#This Row],[Biol]]=4,6,IF(punkty_rekrutacyjne[[#This Row],[Biol]]=5,8,10))))</f>
        <v>6</v>
      </c>
      <c r="Q154">
        <f>IF(punkty_rekrutacyjne[[#This Row],[Geog]]=2,0,IF(punkty_rekrutacyjne[[#This Row],[Geog]]=3,4,IF(punkty_rekrutacyjne[[#This Row],[Geog]]=4,6,IF(punkty_rekrutacyjne[[#This Row],[Geog]]=5,8,10))))</f>
        <v>6</v>
      </c>
      <c r="R154">
        <f>C154+IF(punkty_rekrutacyjne[[#This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46.1</v>
      </c>
      <c r="S154">
        <f>(punkty_rekrutacyjne[[#This Row],[JP]]+punkty_rekrutacyjne[[#This Row],[Mat]]+punkty_rekrutacyjne[[#This Row],[Biol]]+punkty_rekrutacyjne[[#This Row],[Geog]])/4</f>
        <v>4.5</v>
      </c>
      <c r="T154">
        <f>IF(punkty_rekrutacyjne[[#This Row],[Zachowanie]]&gt;4,IF(punkty_rekrutacyjne[[#This Row],[srednia z przedmiotow]]&gt;4,IF(punkty_rekrutacyjne[[#This Row],[Osiagniecia]]=0,1,0),0),0)</f>
        <v>0</v>
      </c>
      <c r="U154" s="2" t="str">
        <f>IF(punkty_rekrutacyjne[[#This Row],[dobry uczen]],punkty_rekrutacyjne[[#This Row],[Nazwisko]],"")</f>
        <v/>
      </c>
      <c r="V154" s="2" t="str">
        <f>IF(punkty_rekrutacyjne[[#This Row],[dobry uczen]],punkty_rekrutacyjne[[#This Row],[Imie]],"")</f>
        <v/>
      </c>
      <c r="W154" s="1">
        <f>IF(punkty_rekrutacyjne[[#This Row],[GHP]]=100,1,0)</f>
        <v>0</v>
      </c>
      <c r="X154" s="1">
        <f>IF(punkty_rekrutacyjne[[#This Row],[GHH]]=100,1,0)</f>
        <v>0</v>
      </c>
      <c r="Y154" s="1">
        <f>IF(punkty_rekrutacyjne[[#This Row],[GMM]]=100,1,0)</f>
        <v>0</v>
      </c>
      <c r="Z154" s="1">
        <f>IF(punkty_rekrutacyjne[[#This Row],[GMP]]=100,1,0)</f>
        <v>0</v>
      </c>
      <c r="AA154" s="1">
        <f>IF(punkty_rekrutacyjne[[#This Row],[GJP]]=100,1,0)</f>
        <v>0</v>
      </c>
      <c r="AB154" s="1">
        <f>IF(SUM(W154:AA154)&gt;2,1,0)</f>
        <v>0</v>
      </c>
      <c r="AC154" s="1">
        <f>C154+IF(punkty_rekrutacyjne[[#This Row],[Zachowanie]]=6,2,0)+SUM(punkty_rekrutacyjne[[#This Row],[p1]:[p4]])</f>
        <v>28</v>
      </c>
      <c r="AD154" s="1">
        <f>+(punkty_rekrutacyjne[[#This Row],[GHP]]+punkty_rekrutacyjne[[#This Row],[GHH]]+punkty_rekrutacyjne[[#This Row],[GMM]]+punkty_rekrutacyjne[[#This Row],[GMP]]+punkty_rekrutacyjne[[#This Row],[GJP]])/10</f>
        <v>18.100000000000001</v>
      </c>
      <c r="AE154" s="1">
        <f>IF(punkty_rekrutacyjne[[#This Row],[pkt 1]]&gt;punkty_rekrutacyjne[[#This Row],[pkt 2]],1,0)</f>
        <v>1</v>
      </c>
      <c r="AF154" s="1">
        <f>COUNTIF(punkty_rekrutacyjne[[#This Row],[GHP]:[GJP]],100)</f>
        <v>0</v>
      </c>
    </row>
    <row r="155" spans="1:32" x14ac:dyDescent="0.25">
      <c r="A155" s="1" t="s">
        <v>413</v>
      </c>
      <c r="B155" s="1" t="s">
        <v>414</v>
      </c>
      <c r="C155">
        <v>3</v>
      </c>
      <c r="D155">
        <v>4</v>
      </c>
      <c r="E155">
        <v>4</v>
      </c>
      <c r="F155">
        <v>4</v>
      </c>
      <c r="G155">
        <v>3</v>
      </c>
      <c r="H155">
        <v>3</v>
      </c>
      <c r="I155">
        <v>93</v>
      </c>
      <c r="J155">
        <v>12</v>
      </c>
      <c r="K155">
        <v>63</v>
      </c>
      <c r="L155">
        <v>3</v>
      </c>
      <c r="M155">
        <v>60</v>
      </c>
      <c r="N155">
        <f>IF(punkty_rekrutacyjne[[#This Row],[JP]]=2,0,IF(punkty_rekrutacyjne[[#This Row],[JP]]=3,4,IF(punkty_rekrutacyjne[[#This Row],[JP]]=4,6,IF(punkty_rekrutacyjne[[#This Row],[JP]]=5,8,10))))</f>
        <v>6</v>
      </c>
      <c r="O155">
        <f>IF(punkty_rekrutacyjne[[#This Row],[Mat]]=2,0,IF(punkty_rekrutacyjne[[#This Row],[Mat]]=3,4,IF(punkty_rekrutacyjne[[#This Row],[Mat]]=4,6,IF(punkty_rekrutacyjne[[#This Row],[Mat]]=5,8,10))))</f>
        <v>6</v>
      </c>
      <c r="P155">
        <f>IF(punkty_rekrutacyjne[[#This Row],[Biol]]=2,0,IF(punkty_rekrutacyjne[[#This Row],[Biol]]=3,4,IF(punkty_rekrutacyjne[[#This Row],[Biol]]=4,6,IF(punkty_rekrutacyjne[[#This Row],[Biol]]=5,8,10))))</f>
        <v>4</v>
      </c>
      <c r="Q155">
        <f>IF(punkty_rekrutacyjne[[#This Row],[Geog]]=2,0,IF(punkty_rekrutacyjne[[#This Row],[Geog]]=3,4,IF(punkty_rekrutacyjne[[#This Row],[Geog]]=4,6,IF(punkty_rekrutacyjne[[#This Row],[Geog]]=5,8,10))))</f>
        <v>4</v>
      </c>
      <c r="R155">
        <f>C155+IF(punkty_rekrutacyjne[[#This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46.1</v>
      </c>
      <c r="S155">
        <f>(punkty_rekrutacyjne[[#This Row],[JP]]+punkty_rekrutacyjne[[#This Row],[Mat]]+punkty_rekrutacyjne[[#This Row],[Biol]]+punkty_rekrutacyjne[[#This Row],[Geog]])/4</f>
        <v>3.5</v>
      </c>
      <c r="T155">
        <f>IF(punkty_rekrutacyjne[[#This Row],[Zachowanie]]&gt;4,IF(punkty_rekrutacyjne[[#This Row],[srednia z przedmiotow]]&gt;4,IF(punkty_rekrutacyjne[[#This Row],[Osiagniecia]]=0,1,0),0),0)</f>
        <v>0</v>
      </c>
      <c r="U155" s="2" t="str">
        <f>IF(punkty_rekrutacyjne[[#This Row],[dobry uczen]],punkty_rekrutacyjne[[#This Row],[Nazwisko]],"")</f>
        <v/>
      </c>
      <c r="V155" s="2" t="str">
        <f>IF(punkty_rekrutacyjne[[#This Row],[dobry uczen]],punkty_rekrutacyjne[[#This Row],[Imie]],"")</f>
        <v/>
      </c>
      <c r="W155" s="1">
        <f>IF(punkty_rekrutacyjne[[#This Row],[GHP]]=100,1,0)</f>
        <v>0</v>
      </c>
      <c r="X155" s="1">
        <f>IF(punkty_rekrutacyjne[[#This Row],[GHH]]=100,1,0)</f>
        <v>0</v>
      </c>
      <c r="Y155" s="1">
        <f>IF(punkty_rekrutacyjne[[#This Row],[GMM]]=100,1,0)</f>
        <v>0</v>
      </c>
      <c r="Z155" s="1">
        <f>IF(punkty_rekrutacyjne[[#This Row],[GMP]]=100,1,0)</f>
        <v>0</v>
      </c>
      <c r="AA155" s="1">
        <f>IF(punkty_rekrutacyjne[[#This Row],[GJP]]=100,1,0)</f>
        <v>0</v>
      </c>
      <c r="AB155" s="1">
        <f>IF(SUM(W155:AA155)&gt;2,1,0)</f>
        <v>0</v>
      </c>
      <c r="AC155" s="1">
        <f>C155+IF(punkty_rekrutacyjne[[#This Row],[Zachowanie]]=6,2,0)+SUM(punkty_rekrutacyjne[[#This Row],[p1]:[p4]])</f>
        <v>23</v>
      </c>
      <c r="AD155" s="1">
        <f>+(punkty_rekrutacyjne[[#This Row],[GHP]]+punkty_rekrutacyjne[[#This Row],[GHH]]+punkty_rekrutacyjne[[#This Row],[GMM]]+punkty_rekrutacyjne[[#This Row],[GMP]]+punkty_rekrutacyjne[[#This Row],[GJP]])/10</f>
        <v>23.1</v>
      </c>
      <c r="AE155" s="1">
        <f>IF(punkty_rekrutacyjne[[#This Row],[pkt 1]]&gt;punkty_rekrutacyjne[[#This Row],[pkt 2]],1,0)</f>
        <v>0</v>
      </c>
      <c r="AF155" s="1">
        <f>COUNTIF(punkty_rekrutacyjne[[#This Row],[GHP]:[GJP]],100)</f>
        <v>0</v>
      </c>
    </row>
    <row r="156" spans="1:32" x14ac:dyDescent="0.25">
      <c r="A156" s="1" t="s">
        <v>336</v>
      </c>
      <c r="B156" s="1" t="s">
        <v>210</v>
      </c>
      <c r="C156">
        <v>8</v>
      </c>
      <c r="D156">
        <v>5</v>
      </c>
      <c r="E156">
        <v>6</v>
      </c>
      <c r="F156">
        <v>4</v>
      </c>
      <c r="G156">
        <v>5</v>
      </c>
      <c r="H156">
        <v>4</v>
      </c>
      <c r="I156">
        <v>5</v>
      </c>
      <c r="J156">
        <v>48</v>
      </c>
      <c r="K156">
        <v>2</v>
      </c>
      <c r="L156">
        <v>12</v>
      </c>
      <c r="M156">
        <v>15</v>
      </c>
      <c r="N156">
        <f>IF(punkty_rekrutacyjne[[#This Row],[JP]]=2,0,IF(punkty_rekrutacyjne[[#This Row],[JP]]=3,4,IF(punkty_rekrutacyjne[[#This Row],[JP]]=4,6,IF(punkty_rekrutacyjne[[#This Row],[JP]]=5,8,10))))</f>
        <v>10</v>
      </c>
      <c r="O156">
        <f>IF(punkty_rekrutacyjne[[#This Row],[Mat]]=2,0,IF(punkty_rekrutacyjne[[#This Row],[Mat]]=3,4,IF(punkty_rekrutacyjne[[#This Row],[Mat]]=4,6,IF(punkty_rekrutacyjne[[#This Row],[Mat]]=5,8,10))))</f>
        <v>6</v>
      </c>
      <c r="P156">
        <f>IF(punkty_rekrutacyjne[[#This Row],[Biol]]=2,0,IF(punkty_rekrutacyjne[[#This Row],[Biol]]=3,4,IF(punkty_rekrutacyjne[[#This Row],[Biol]]=4,6,IF(punkty_rekrutacyjne[[#This Row],[Biol]]=5,8,10))))</f>
        <v>8</v>
      </c>
      <c r="Q156">
        <f>IF(punkty_rekrutacyjne[[#This Row],[Geog]]=2,0,IF(punkty_rekrutacyjne[[#This Row],[Geog]]=3,4,IF(punkty_rekrutacyjne[[#This Row],[Geog]]=4,6,IF(punkty_rekrutacyjne[[#This Row],[Geog]]=5,8,10))))</f>
        <v>6</v>
      </c>
      <c r="R156">
        <f>C156+IF(punkty_rekrutacyjne[[#This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46.2</v>
      </c>
      <c r="S156">
        <f>(punkty_rekrutacyjne[[#This Row],[JP]]+punkty_rekrutacyjne[[#This Row],[Mat]]+punkty_rekrutacyjne[[#This Row],[Biol]]+punkty_rekrutacyjne[[#This Row],[Geog]])/4</f>
        <v>4.75</v>
      </c>
      <c r="T156">
        <f>IF(punkty_rekrutacyjne[[#This Row],[Zachowanie]]&gt;4,IF(punkty_rekrutacyjne[[#This Row],[srednia z przedmiotow]]&gt;4,IF(punkty_rekrutacyjne[[#This Row],[Osiagniecia]]=0,1,0),0),0)</f>
        <v>0</v>
      </c>
      <c r="U156" s="2" t="str">
        <f>IF(punkty_rekrutacyjne[[#This Row],[dobry uczen]],punkty_rekrutacyjne[[#This Row],[Nazwisko]],"")</f>
        <v/>
      </c>
      <c r="V156" s="2" t="str">
        <f>IF(punkty_rekrutacyjne[[#This Row],[dobry uczen]],punkty_rekrutacyjne[[#This Row],[Imie]],"")</f>
        <v/>
      </c>
      <c r="W156" s="1">
        <f>IF(punkty_rekrutacyjne[[#This Row],[GHP]]=100,1,0)</f>
        <v>0</v>
      </c>
      <c r="X156" s="1">
        <f>IF(punkty_rekrutacyjne[[#This Row],[GHH]]=100,1,0)</f>
        <v>0</v>
      </c>
      <c r="Y156" s="1">
        <f>IF(punkty_rekrutacyjne[[#This Row],[GMM]]=100,1,0)</f>
        <v>0</v>
      </c>
      <c r="Z156" s="1">
        <f>IF(punkty_rekrutacyjne[[#This Row],[GMP]]=100,1,0)</f>
        <v>0</v>
      </c>
      <c r="AA156" s="1">
        <f>IF(punkty_rekrutacyjne[[#This Row],[GJP]]=100,1,0)</f>
        <v>0</v>
      </c>
      <c r="AB156" s="1">
        <f>IF(SUM(W156:AA156)&gt;2,1,0)</f>
        <v>0</v>
      </c>
      <c r="AC156" s="1">
        <f>C156+IF(punkty_rekrutacyjne[[#This Row],[Zachowanie]]=6,2,0)+SUM(punkty_rekrutacyjne[[#This Row],[p1]:[p4]])</f>
        <v>38</v>
      </c>
      <c r="AD156" s="1">
        <f>+(punkty_rekrutacyjne[[#This Row],[GHP]]+punkty_rekrutacyjne[[#This Row],[GHH]]+punkty_rekrutacyjne[[#This Row],[GMM]]+punkty_rekrutacyjne[[#This Row],[GMP]]+punkty_rekrutacyjne[[#This Row],[GJP]])/10</f>
        <v>8.1999999999999993</v>
      </c>
      <c r="AE156" s="1">
        <f>IF(punkty_rekrutacyjne[[#This Row],[pkt 1]]&gt;punkty_rekrutacyjne[[#This Row],[pkt 2]],1,0)</f>
        <v>1</v>
      </c>
      <c r="AF156" s="1">
        <f>COUNTIF(punkty_rekrutacyjne[[#This Row],[GHP]:[GJP]],100)</f>
        <v>0</v>
      </c>
    </row>
    <row r="157" spans="1:32" x14ac:dyDescent="0.25">
      <c r="A157" s="1" t="s">
        <v>490</v>
      </c>
      <c r="B157" s="1" t="s">
        <v>38</v>
      </c>
      <c r="C157">
        <v>2</v>
      </c>
      <c r="D157">
        <v>4</v>
      </c>
      <c r="E157">
        <v>3</v>
      </c>
      <c r="F157">
        <v>5</v>
      </c>
      <c r="G157">
        <v>2</v>
      </c>
      <c r="H157">
        <v>3</v>
      </c>
      <c r="I157">
        <v>96</v>
      </c>
      <c r="J157">
        <v>32</v>
      </c>
      <c r="K157">
        <v>73</v>
      </c>
      <c r="L157">
        <v>7</v>
      </c>
      <c r="M157">
        <v>74</v>
      </c>
      <c r="N157">
        <f>IF(punkty_rekrutacyjne[[#This Row],[JP]]=2,0,IF(punkty_rekrutacyjne[[#This Row],[JP]]=3,4,IF(punkty_rekrutacyjne[[#This Row],[JP]]=4,6,IF(punkty_rekrutacyjne[[#This Row],[JP]]=5,8,10))))</f>
        <v>4</v>
      </c>
      <c r="O157">
        <f>IF(punkty_rekrutacyjne[[#This Row],[Mat]]=2,0,IF(punkty_rekrutacyjne[[#This Row],[Mat]]=3,4,IF(punkty_rekrutacyjne[[#This Row],[Mat]]=4,6,IF(punkty_rekrutacyjne[[#This Row],[Mat]]=5,8,10))))</f>
        <v>8</v>
      </c>
      <c r="P157">
        <f>IF(punkty_rekrutacyjne[[#This Row],[Biol]]=2,0,IF(punkty_rekrutacyjne[[#This Row],[Biol]]=3,4,IF(punkty_rekrutacyjne[[#This Row],[Biol]]=4,6,IF(punkty_rekrutacyjne[[#This Row],[Biol]]=5,8,10))))</f>
        <v>0</v>
      </c>
      <c r="Q157">
        <f>IF(punkty_rekrutacyjne[[#This Row],[Geog]]=2,0,IF(punkty_rekrutacyjne[[#This Row],[Geog]]=3,4,IF(punkty_rekrutacyjne[[#This Row],[Geog]]=4,6,IF(punkty_rekrutacyjne[[#This Row],[Geog]]=5,8,10))))</f>
        <v>4</v>
      </c>
      <c r="R157">
        <f>C157+IF(punkty_rekrutacyjne[[#This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46.2</v>
      </c>
      <c r="S157">
        <f>(punkty_rekrutacyjne[[#This Row],[JP]]+punkty_rekrutacyjne[[#This Row],[Mat]]+punkty_rekrutacyjne[[#This Row],[Biol]]+punkty_rekrutacyjne[[#This Row],[Geog]])/4</f>
        <v>3.25</v>
      </c>
      <c r="T157">
        <f>IF(punkty_rekrutacyjne[[#This Row],[Zachowanie]]&gt;4,IF(punkty_rekrutacyjne[[#This Row],[srednia z przedmiotow]]&gt;4,IF(punkty_rekrutacyjne[[#This Row],[Osiagniecia]]=0,1,0),0),0)</f>
        <v>0</v>
      </c>
      <c r="U157" s="2" t="str">
        <f>IF(punkty_rekrutacyjne[[#This Row],[dobry uczen]],punkty_rekrutacyjne[[#This Row],[Nazwisko]],"")</f>
        <v/>
      </c>
      <c r="V157" s="2" t="str">
        <f>IF(punkty_rekrutacyjne[[#This Row],[dobry uczen]],punkty_rekrutacyjne[[#This Row],[Imie]],"")</f>
        <v/>
      </c>
      <c r="W157" s="1">
        <f>IF(punkty_rekrutacyjne[[#This Row],[GHP]]=100,1,0)</f>
        <v>0</v>
      </c>
      <c r="X157" s="1">
        <f>IF(punkty_rekrutacyjne[[#This Row],[GHH]]=100,1,0)</f>
        <v>0</v>
      </c>
      <c r="Y157" s="1">
        <f>IF(punkty_rekrutacyjne[[#This Row],[GMM]]=100,1,0)</f>
        <v>0</v>
      </c>
      <c r="Z157" s="1">
        <f>IF(punkty_rekrutacyjne[[#This Row],[GMP]]=100,1,0)</f>
        <v>0</v>
      </c>
      <c r="AA157" s="1">
        <f>IF(punkty_rekrutacyjne[[#This Row],[GJP]]=100,1,0)</f>
        <v>0</v>
      </c>
      <c r="AB157" s="1">
        <f>IF(SUM(W157:AA157)&gt;2,1,0)</f>
        <v>0</v>
      </c>
      <c r="AC157" s="1">
        <f>C157+IF(punkty_rekrutacyjne[[#This Row],[Zachowanie]]=6,2,0)+SUM(punkty_rekrutacyjne[[#This Row],[p1]:[p4]])</f>
        <v>18</v>
      </c>
      <c r="AD157" s="1">
        <f>+(punkty_rekrutacyjne[[#This Row],[GHP]]+punkty_rekrutacyjne[[#This Row],[GHH]]+punkty_rekrutacyjne[[#This Row],[GMM]]+punkty_rekrutacyjne[[#This Row],[GMP]]+punkty_rekrutacyjne[[#This Row],[GJP]])/10</f>
        <v>28.2</v>
      </c>
      <c r="AE157" s="1">
        <f>IF(punkty_rekrutacyjne[[#This Row],[pkt 1]]&gt;punkty_rekrutacyjne[[#This Row],[pkt 2]],1,0)</f>
        <v>0</v>
      </c>
      <c r="AF157" s="1">
        <f>COUNTIF(punkty_rekrutacyjne[[#This Row],[GHP]:[GJP]],100)</f>
        <v>0</v>
      </c>
    </row>
    <row r="158" spans="1:32" x14ac:dyDescent="0.25">
      <c r="A158" s="1" t="s">
        <v>359</v>
      </c>
      <c r="B158" s="1" t="s">
        <v>360</v>
      </c>
      <c r="C158">
        <v>7</v>
      </c>
      <c r="D158">
        <v>6</v>
      </c>
      <c r="E158">
        <v>2</v>
      </c>
      <c r="F158">
        <v>3</v>
      </c>
      <c r="G158">
        <v>2</v>
      </c>
      <c r="H158">
        <v>2</v>
      </c>
      <c r="I158">
        <v>91</v>
      </c>
      <c r="J158">
        <v>65</v>
      </c>
      <c r="K158">
        <v>12</v>
      </c>
      <c r="L158">
        <v>78</v>
      </c>
      <c r="M158">
        <v>87</v>
      </c>
      <c r="N158">
        <f>IF(punkty_rekrutacyjne[[#This Row],[JP]]=2,0,IF(punkty_rekrutacyjne[[#This Row],[JP]]=3,4,IF(punkty_rekrutacyjne[[#This Row],[JP]]=4,6,IF(punkty_rekrutacyjne[[#This Row],[JP]]=5,8,10))))</f>
        <v>0</v>
      </c>
      <c r="O158">
        <f>IF(punkty_rekrutacyjne[[#This Row],[Mat]]=2,0,IF(punkty_rekrutacyjne[[#This Row],[Mat]]=3,4,IF(punkty_rekrutacyjne[[#This Row],[Mat]]=4,6,IF(punkty_rekrutacyjne[[#This Row],[Mat]]=5,8,10))))</f>
        <v>4</v>
      </c>
      <c r="P158">
        <f>IF(punkty_rekrutacyjne[[#This Row],[Biol]]=2,0,IF(punkty_rekrutacyjne[[#This Row],[Biol]]=3,4,IF(punkty_rekrutacyjne[[#This Row],[Biol]]=4,6,IF(punkty_rekrutacyjne[[#This Row],[Biol]]=5,8,10))))</f>
        <v>0</v>
      </c>
      <c r="Q158">
        <f>IF(punkty_rekrutacyjne[[#This Row],[Geog]]=2,0,IF(punkty_rekrutacyjne[[#This Row],[Geog]]=3,4,IF(punkty_rekrutacyjne[[#This Row],[Geog]]=4,6,IF(punkty_rekrutacyjne[[#This Row],[Geog]]=5,8,10))))</f>
        <v>0</v>
      </c>
      <c r="R158">
        <f>C158+IF(punkty_rekrutacyjne[[#This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46.3</v>
      </c>
      <c r="S158">
        <f>(punkty_rekrutacyjne[[#This Row],[JP]]+punkty_rekrutacyjne[[#This Row],[Mat]]+punkty_rekrutacyjne[[#This Row],[Biol]]+punkty_rekrutacyjne[[#This Row],[Geog]])/4</f>
        <v>2.25</v>
      </c>
      <c r="T158">
        <f>IF(punkty_rekrutacyjne[[#This Row],[Zachowanie]]&gt;4,IF(punkty_rekrutacyjne[[#This Row],[srednia z przedmiotow]]&gt;4,IF(punkty_rekrutacyjne[[#This Row],[Osiagniecia]]=0,1,0),0),0)</f>
        <v>0</v>
      </c>
      <c r="U158" s="2" t="str">
        <f>IF(punkty_rekrutacyjne[[#This Row],[dobry uczen]],punkty_rekrutacyjne[[#This Row],[Nazwisko]],"")</f>
        <v/>
      </c>
      <c r="V158" s="2" t="str">
        <f>IF(punkty_rekrutacyjne[[#This Row],[dobry uczen]],punkty_rekrutacyjne[[#This Row],[Imie]],"")</f>
        <v/>
      </c>
      <c r="W158" s="1">
        <f>IF(punkty_rekrutacyjne[[#This Row],[GHP]]=100,1,0)</f>
        <v>0</v>
      </c>
      <c r="X158" s="1">
        <f>IF(punkty_rekrutacyjne[[#This Row],[GHH]]=100,1,0)</f>
        <v>0</v>
      </c>
      <c r="Y158" s="1">
        <f>IF(punkty_rekrutacyjne[[#This Row],[GMM]]=100,1,0)</f>
        <v>0</v>
      </c>
      <c r="Z158" s="1">
        <f>IF(punkty_rekrutacyjne[[#This Row],[GMP]]=100,1,0)</f>
        <v>0</v>
      </c>
      <c r="AA158" s="1">
        <f>IF(punkty_rekrutacyjne[[#This Row],[GJP]]=100,1,0)</f>
        <v>0</v>
      </c>
      <c r="AB158" s="1">
        <f>IF(SUM(W158:AA158)&gt;2,1,0)</f>
        <v>0</v>
      </c>
      <c r="AC158" s="1">
        <f>C158+IF(punkty_rekrutacyjne[[#This Row],[Zachowanie]]=6,2,0)+SUM(punkty_rekrutacyjne[[#This Row],[p1]:[p4]])</f>
        <v>13</v>
      </c>
      <c r="AD158" s="1">
        <f>+(punkty_rekrutacyjne[[#This Row],[GHP]]+punkty_rekrutacyjne[[#This Row],[GHH]]+punkty_rekrutacyjne[[#This Row],[GMM]]+punkty_rekrutacyjne[[#This Row],[GMP]]+punkty_rekrutacyjne[[#This Row],[GJP]])/10</f>
        <v>33.299999999999997</v>
      </c>
      <c r="AE158" s="1">
        <f>IF(punkty_rekrutacyjne[[#This Row],[pkt 1]]&gt;punkty_rekrutacyjne[[#This Row],[pkt 2]],1,0)</f>
        <v>0</v>
      </c>
      <c r="AF158" s="1">
        <f>COUNTIF(punkty_rekrutacyjne[[#This Row],[GHP]:[GJP]],100)</f>
        <v>0</v>
      </c>
    </row>
    <row r="159" spans="1:32" x14ac:dyDescent="0.25">
      <c r="A159" s="1" t="s">
        <v>297</v>
      </c>
      <c r="B159" s="1" t="s">
        <v>161</v>
      </c>
      <c r="C159">
        <v>3</v>
      </c>
      <c r="D159">
        <v>2</v>
      </c>
      <c r="E159">
        <v>3</v>
      </c>
      <c r="F159">
        <v>2</v>
      </c>
      <c r="G159">
        <v>5</v>
      </c>
      <c r="H159">
        <v>4</v>
      </c>
      <c r="I159">
        <v>85</v>
      </c>
      <c r="J159">
        <v>28</v>
      </c>
      <c r="K159">
        <v>36</v>
      </c>
      <c r="L159">
        <v>9</v>
      </c>
      <c r="M159">
        <v>95</v>
      </c>
      <c r="N159">
        <f>IF(punkty_rekrutacyjne[[#This Row],[JP]]=2,0,IF(punkty_rekrutacyjne[[#This Row],[JP]]=3,4,IF(punkty_rekrutacyjne[[#This Row],[JP]]=4,6,IF(punkty_rekrutacyjne[[#This Row],[JP]]=5,8,10))))</f>
        <v>4</v>
      </c>
      <c r="O159">
        <f>IF(punkty_rekrutacyjne[[#This Row],[Mat]]=2,0,IF(punkty_rekrutacyjne[[#This Row],[Mat]]=3,4,IF(punkty_rekrutacyjne[[#This Row],[Mat]]=4,6,IF(punkty_rekrutacyjne[[#This Row],[Mat]]=5,8,10))))</f>
        <v>0</v>
      </c>
      <c r="P159">
        <f>IF(punkty_rekrutacyjne[[#This Row],[Biol]]=2,0,IF(punkty_rekrutacyjne[[#This Row],[Biol]]=3,4,IF(punkty_rekrutacyjne[[#This Row],[Biol]]=4,6,IF(punkty_rekrutacyjne[[#This Row],[Biol]]=5,8,10))))</f>
        <v>8</v>
      </c>
      <c r="Q159">
        <f>IF(punkty_rekrutacyjne[[#This Row],[Geog]]=2,0,IF(punkty_rekrutacyjne[[#This Row],[Geog]]=3,4,IF(punkty_rekrutacyjne[[#This Row],[Geog]]=4,6,IF(punkty_rekrutacyjne[[#This Row],[Geog]]=5,8,10))))</f>
        <v>6</v>
      </c>
      <c r="R159">
        <f>C159+IF(punkty_rekrutacyjne[[#This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46.3</v>
      </c>
      <c r="S159">
        <f>(punkty_rekrutacyjne[[#This Row],[JP]]+punkty_rekrutacyjne[[#This Row],[Mat]]+punkty_rekrutacyjne[[#This Row],[Biol]]+punkty_rekrutacyjne[[#This Row],[Geog]])/4</f>
        <v>3.5</v>
      </c>
      <c r="T159">
        <f>IF(punkty_rekrutacyjne[[#This Row],[Zachowanie]]&gt;4,IF(punkty_rekrutacyjne[[#This Row],[srednia z przedmiotow]]&gt;4,IF(punkty_rekrutacyjne[[#This Row],[Osiagniecia]]=0,1,0),0),0)</f>
        <v>0</v>
      </c>
      <c r="U159" s="2" t="str">
        <f>IF(punkty_rekrutacyjne[[#This Row],[dobry uczen]],punkty_rekrutacyjne[[#This Row],[Nazwisko]],"")</f>
        <v/>
      </c>
      <c r="V159" s="2" t="str">
        <f>IF(punkty_rekrutacyjne[[#This Row],[dobry uczen]],punkty_rekrutacyjne[[#This Row],[Imie]],"")</f>
        <v/>
      </c>
      <c r="W159" s="1">
        <f>IF(punkty_rekrutacyjne[[#This Row],[GHP]]=100,1,0)</f>
        <v>0</v>
      </c>
      <c r="X159" s="1">
        <f>IF(punkty_rekrutacyjne[[#This Row],[GHH]]=100,1,0)</f>
        <v>0</v>
      </c>
      <c r="Y159" s="1">
        <f>IF(punkty_rekrutacyjne[[#This Row],[GMM]]=100,1,0)</f>
        <v>0</v>
      </c>
      <c r="Z159" s="1">
        <f>IF(punkty_rekrutacyjne[[#This Row],[GMP]]=100,1,0)</f>
        <v>0</v>
      </c>
      <c r="AA159" s="1">
        <f>IF(punkty_rekrutacyjne[[#This Row],[GJP]]=100,1,0)</f>
        <v>0</v>
      </c>
      <c r="AB159" s="1">
        <f>IF(SUM(W159:AA159)&gt;2,1,0)</f>
        <v>0</v>
      </c>
      <c r="AC159" s="1">
        <f>C159+IF(punkty_rekrutacyjne[[#This Row],[Zachowanie]]=6,2,0)+SUM(punkty_rekrutacyjne[[#This Row],[p1]:[p4]])</f>
        <v>21</v>
      </c>
      <c r="AD159" s="1">
        <f>+(punkty_rekrutacyjne[[#This Row],[GHP]]+punkty_rekrutacyjne[[#This Row],[GHH]]+punkty_rekrutacyjne[[#This Row],[GMM]]+punkty_rekrutacyjne[[#This Row],[GMP]]+punkty_rekrutacyjne[[#This Row],[GJP]])/10</f>
        <v>25.3</v>
      </c>
      <c r="AE159" s="1">
        <f>IF(punkty_rekrutacyjne[[#This Row],[pkt 1]]&gt;punkty_rekrutacyjne[[#This Row],[pkt 2]],1,0)</f>
        <v>0</v>
      </c>
      <c r="AF159" s="1">
        <f>COUNTIF(punkty_rekrutacyjne[[#This Row],[GHP]:[GJP]],100)</f>
        <v>0</v>
      </c>
    </row>
    <row r="160" spans="1:32" x14ac:dyDescent="0.25">
      <c r="A160" s="1" t="s">
        <v>207</v>
      </c>
      <c r="B160" s="1" t="s">
        <v>51</v>
      </c>
      <c r="C160">
        <v>8</v>
      </c>
      <c r="D160">
        <v>3</v>
      </c>
      <c r="E160">
        <v>6</v>
      </c>
      <c r="F160">
        <v>4</v>
      </c>
      <c r="G160">
        <v>5</v>
      </c>
      <c r="H160">
        <v>2</v>
      </c>
      <c r="I160">
        <v>8</v>
      </c>
      <c r="J160">
        <v>35</v>
      </c>
      <c r="K160">
        <v>65</v>
      </c>
      <c r="L160">
        <v>30</v>
      </c>
      <c r="M160">
        <v>5</v>
      </c>
      <c r="N160">
        <f>IF(punkty_rekrutacyjne[[#This Row],[JP]]=2,0,IF(punkty_rekrutacyjne[[#This Row],[JP]]=3,4,IF(punkty_rekrutacyjne[[#This Row],[JP]]=4,6,IF(punkty_rekrutacyjne[[#This Row],[JP]]=5,8,10))))</f>
        <v>10</v>
      </c>
      <c r="O160">
        <f>IF(punkty_rekrutacyjne[[#This Row],[Mat]]=2,0,IF(punkty_rekrutacyjne[[#This Row],[Mat]]=3,4,IF(punkty_rekrutacyjne[[#This Row],[Mat]]=4,6,IF(punkty_rekrutacyjne[[#This Row],[Mat]]=5,8,10))))</f>
        <v>6</v>
      </c>
      <c r="P160">
        <f>IF(punkty_rekrutacyjne[[#This Row],[Biol]]=2,0,IF(punkty_rekrutacyjne[[#This Row],[Biol]]=3,4,IF(punkty_rekrutacyjne[[#This Row],[Biol]]=4,6,IF(punkty_rekrutacyjne[[#This Row],[Biol]]=5,8,10))))</f>
        <v>8</v>
      </c>
      <c r="Q160">
        <f>IF(punkty_rekrutacyjne[[#This Row],[Geog]]=2,0,IF(punkty_rekrutacyjne[[#This Row],[Geog]]=3,4,IF(punkty_rekrutacyjne[[#This Row],[Geog]]=4,6,IF(punkty_rekrutacyjne[[#This Row],[Geog]]=5,8,10))))</f>
        <v>0</v>
      </c>
      <c r="R160">
        <f>C160+IF(punkty_rekrutacyjne[[#This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46.3</v>
      </c>
      <c r="S160">
        <f>(punkty_rekrutacyjne[[#This Row],[JP]]+punkty_rekrutacyjne[[#This Row],[Mat]]+punkty_rekrutacyjne[[#This Row],[Biol]]+punkty_rekrutacyjne[[#This Row],[Geog]])/4</f>
        <v>4.25</v>
      </c>
      <c r="T160">
        <f>IF(punkty_rekrutacyjne[[#This Row],[Zachowanie]]&gt;4,IF(punkty_rekrutacyjne[[#This Row],[srednia z przedmiotow]]&gt;4,IF(punkty_rekrutacyjne[[#This Row],[Osiagniecia]]=0,1,0),0),0)</f>
        <v>0</v>
      </c>
      <c r="U160" s="2" t="str">
        <f>IF(punkty_rekrutacyjne[[#This Row],[dobry uczen]],punkty_rekrutacyjne[[#This Row],[Nazwisko]],"")</f>
        <v/>
      </c>
      <c r="V160" s="2" t="str">
        <f>IF(punkty_rekrutacyjne[[#This Row],[dobry uczen]],punkty_rekrutacyjne[[#This Row],[Imie]],"")</f>
        <v/>
      </c>
      <c r="W160" s="1">
        <f>IF(punkty_rekrutacyjne[[#This Row],[GHP]]=100,1,0)</f>
        <v>0</v>
      </c>
      <c r="X160" s="1">
        <f>IF(punkty_rekrutacyjne[[#This Row],[GHH]]=100,1,0)</f>
        <v>0</v>
      </c>
      <c r="Y160" s="1">
        <f>IF(punkty_rekrutacyjne[[#This Row],[GMM]]=100,1,0)</f>
        <v>0</v>
      </c>
      <c r="Z160" s="1">
        <f>IF(punkty_rekrutacyjne[[#This Row],[GMP]]=100,1,0)</f>
        <v>0</v>
      </c>
      <c r="AA160" s="1">
        <f>IF(punkty_rekrutacyjne[[#This Row],[GJP]]=100,1,0)</f>
        <v>0</v>
      </c>
      <c r="AB160" s="1">
        <f>IF(SUM(W160:AA160)&gt;2,1,0)</f>
        <v>0</v>
      </c>
      <c r="AC160" s="1">
        <f>C160+IF(punkty_rekrutacyjne[[#This Row],[Zachowanie]]=6,2,0)+SUM(punkty_rekrutacyjne[[#This Row],[p1]:[p4]])</f>
        <v>32</v>
      </c>
      <c r="AD160" s="1">
        <f>+(punkty_rekrutacyjne[[#This Row],[GHP]]+punkty_rekrutacyjne[[#This Row],[GHH]]+punkty_rekrutacyjne[[#This Row],[GMM]]+punkty_rekrutacyjne[[#This Row],[GMP]]+punkty_rekrutacyjne[[#This Row],[GJP]])/10</f>
        <v>14.3</v>
      </c>
      <c r="AE160" s="1">
        <f>IF(punkty_rekrutacyjne[[#This Row],[pkt 1]]&gt;punkty_rekrutacyjne[[#This Row],[pkt 2]],1,0)</f>
        <v>1</v>
      </c>
      <c r="AF160" s="1">
        <f>COUNTIF(punkty_rekrutacyjne[[#This Row],[GHP]:[GJP]],100)</f>
        <v>0</v>
      </c>
    </row>
    <row r="161" spans="1:32" x14ac:dyDescent="0.25">
      <c r="A161" s="1" t="s">
        <v>356</v>
      </c>
      <c r="B161" s="1" t="s">
        <v>357</v>
      </c>
      <c r="C161">
        <v>2</v>
      </c>
      <c r="D161">
        <v>4</v>
      </c>
      <c r="E161">
        <v>2</v>
      </c>
      <c r="F161">
        <v>4</v>
      </c>
      <c r="G161">
        <v>3</v>
      </c>
      <c r="H161">
        <v>4</v>
      </c>
      <c r="I161">
        <v>65</v>
      </c>
      <c r="J161">
        <v>50</v>
      </c>
      <c r="K161">
        <v>15</v>
      </c>
      <c r="L161">
        <v>67</v>
      </c>
      <c r="M161">
        <v>88</v>
      </c>
      <c r="N161">
        <f>IF(punkty_rekrutacyjne[[#This Row],[JP]]=2,0,IF(punkty_rekrutacyjne[[#This Row],[JP]]=3,4,IF(punkty_rekrutacyjne[[#This Row],[JP]]=4,6,IF(punkty_rekrutacyjne[[#This Row],[JP]]=5,8,10))))</f>
        <v>0</v>
      </c>
      <c r="O161">
        <f>IF(punkty_rekrutacyjne[[#This Row],[Mat]]=2,0,IF(punkty_rekrutacyjne[[#This Row],[Mat]]=3,4,IF(punkty_rekrutacyjne[[#This Row],[Mat]]=4,6,IF(punkty_rekrutacyjne[[#This Row],[Mat]]=5,8,10))))</f>
        <v>6</v>
      </c>
      <c r="P161">
        <f>IF(punkty_rekrutacyjne[[#This Row],[Biol]]=2,0,IF(punkty_rekrutacyjne[[#This Row],[Biol]]=3,4,IF(punkty_rekrutacyjne[[#This Row],[Biol]]=4,6,IF(punkty_rekrutacyjne[[#This Row],[Biol]]=5,8,10))))</f>
        <v>4</v>
      </c>
      <c r="Q161">
        <f>IF(punkty_rekrutacyjne[[#This Row],[Geog]]=2,0,IF(punkty_rekrutacyjne[[#This Row],[Geog]]=3,4,IF(punkty_rekrutacyjne[[#This Row],[Geog]]=4,6,IF(punkty_rekrutacyjne[[#This Row],[Geog]]=5,8,10))))</f>
        <v>6</v>
      </c>
      <c r="R161">
        <f>C161+IF(punkty_rekrutacyjne[[#This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46.5</v>
      </c>
      <c r="S161">
        <f>(punkty_rekrutacyjne[[#This Row],[JP]]+punkty_rekrutacyjne[[#This Row],[Mat]]+punkty_rekrutacyjne[[#This Row],[Biol]]+punkty_rekrutacyjne[[#This Row],[Geog]])/4</f>
        <v>3.25</v>
      </c>
      <c r="T161">
        <f>IF(punkty_rekrutacyjne[[#This Row],[Zachowanie]]&gt;4,IF(punkty_rekrutacyjne[[#This Row],[srednia z przedmiotow]]&gt;4,IF(punkty_rekrutacyjne[[#This Row],[Osiagniecia]]=0,1,0),0),0)</f>
        <v>0</v>
      </c>
      <c r="U161" s="2" t="str">
        <f>IF(punkty_rekrutacyjne[[#This Row],[dobry uczen]],punkty_rekrutacyjne[[#This Row],[Nazwisko]],"")</f>
        <v/>
      </c>
      <c r="V161" s="2" t="str">
        <f>IF(punkty_rekrutacyjne[[#This Row],[dobry uczen]],punkty_rekrutacyjne[[#This Row],[Imie]],"")</f>
        <v/>
      </c>
      <c r="W161" s="1">
        <f>IF(punkty_rekrutacyjne[[#This Row],[GHP]]=100,1,0)</f>
        <v>0</v>
      </c>
      <c r="X161" s="1">
        <f>IF(punkty_rekrutacyjne[[#This Row],[GHH]]=100,1,0)</f>
        <v>0</v>
      </c>
      <c r="Y161" s="1">
        <f>IF(punkty_rekrutacyjne[[#This Row],[GMM]]=100,1,0)</f>
        <v>0</v>
      </c>
      <c r="Z161" s="1">
        <f>IF(punkty_rekrutacyjne[[#This Row],[GMP]]=100,1,0)</f>
        <v>0</v>
      </c>
      <c r="AA161" s="1">
        <f>IF(punkty_rekrutacyjne[[#This Row],[GJP]]=100,1,0)</f>
        <v>0</v>
      </c>
      <c r="AB161" s="1">
        <f>IF(SUM(W161:AA161)&gt;2,1,0)</f>
        <v>0</v>
      </c>
      <c r="AC161" s="1">
        <f>C161+IF(punkty_rekrutacyjne[[#This Row],[Zachowanie]]=6,2,0)+SUM(punkty_rekrutacyjne[[#This Row],[p1]:[p4]])</f>
        <v>18</v>
      </c>
      <c r="AD161" s="1">
        <f>+(punkty_rekrutacyjne[[#This Row],[GHP]]+punkty_rekrutacyjne[[#This Row],[GHH]]+punkty_rekrutacyjne[[#This Row],[GMM]]+punkty_rekrutacyjne[[#This Row],[GMP]]+punkty_rekrutacyjne[[#This Row],[GJP]])/10</f>
        <v>28.5</v>
      </c>
      <c r="AE161" s="1">
        <f>IF(punkty_rekrutacyjne[[#This Row],[pkt 1]]&gt;punkty_rekrutacyjne[[#This Row],[pkt 2]],1,0)</f>
        <v>0</v>
      </c>
      <c r="AF161" s="1">
        <f>COUNTIF(punkty_rekrutacyjne[[#This Row],[GHP]:[GJP]],100)</f>
        <v>0</v>
      </c>
    </row>
    <row r="162" spans="1:32" x14ac:dyDescent="0.25">
      <c r="A162" s="1" t="s">
        <v>457</v>
      </c>
      <c r="B162" s="1" t="s">
        <v>409</v>
      </c>
      <c r="C162">
        <v>0</v>
      </c>
      <c r="D162">
        <v>3</v>
      </c>
      <c r="E162">
        <v>6</v>
      </c>
      <c r="F162">
        <v>4</v>
      </c>
      <c r="G162">
        <v>6</v>
      </c>
      <c r="H162">
        <v>3</v>
      </c>
      <c r="I162">
        <v>13</v>
      </c>
      <c r="J162">
        <v>42</v>
      </c>
      <c r="K162">
        <v>23</v>
      </c>
      <c r="L162">
        <v>14</v>
      </c>
      <c r="M162">
        <v>73</v>
      </c>
      <c r="N162">
        <f>IF(punkty_rekrutacyjne[[#This Row],[JP]]=2,0,IF(punkty_rekrutacyjne[[#This Row],[JP]]=3,4,IF(punkty_rekrutacyjne[[#This Row],[JP]]=4,6,IF(punkty_rekrutacyjne[[#This Row],[JP]]=5,8,10))))</f>
        <v>10</v>
      </c>
      <c r="O162">
        <f>IF(punkty_rekrutacyjne[[#This Row],[Mat]]=2,0,IF(punkty_rekrutacyjne[[#This Row],[Mat]]=3,4,IF(punkty_rekrutacyjne[[#This Row],[Mat]]=4,6,IF(punkty_rekrutacyjne[[#This Row],[Mat]]=5,8,10))))</f>
        <v>6</v>
      </c>
      <c r="P162">
        <f>IF(punkty_rekrutacyjne[[#This Row],[Biol]]=2,0,IF(punkty_rekrutacyjne[[#This Row],[Biol]]=3,4,IF(punkty_rekrutacyjne[[#This Row],[Biol]]=4,6,IF(punkty_rekrutacyjne[[#This Row],[Biol]]=5,8,10))))</f>
        <v>10</v>
      </c>
      <c r="Q162">
        <f>IF(punkty_rekrutacyjne[[#This Row],[Geog]]=2,0,IF(punkty_rekrutacyjne[[#This Row],[Geog]]=3,4,IF(punkty_rekrutacyjne[[#This Row],[Geog]]=4,6,IF(punkty_rekrutacyjne[[#This Row],[Geog]]=5,8,10))))</f>
        <v>4</v>
      </c>
      <c r="R162">
        <f>C162+IF(punkty_rekrutacyjne[[#This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46.5</v>
      </c>
      <c r="S162">
        <f>(punkty_rekrutacyjne[[#This Row],[JP]]+punkty_rekrutacyjne[[#This Row],[Mat]]+punkty_rekrutacyjne[[#This Row],[Biol]]+punkty_rekrutacyjne[[#This Row],[Geog]])/4</f>
        <v>4.75</v>
      </c>
      <c r="T162">
        <f>IF(punkty_rekrutacyjne[[#This Row],[Zachowanie]]&gt;4,IF(punkty_rekrutacyjne[[#This Row],[srednia z przedmiotow]]&gt;4,IF(punkty_rekrutacyjne[[#This Row],[Osiagniecia]]=0,1,0),0),0)</f>
        <v>0</v>
      </c>
      <c r="U162" s="2" t="str">
        <f>IF(punkty_rekrutacyjne[[#This Row],[dobry uczen]],punkty_rekrutacyjne[[#This Row],[Nazwisko]],"")</f>
        <v/>
      </c>
      <c r="V162" s="2" t="str">
        <f>IF(punkty_rekrutacyjne[[#This Row],[dobry uczen]],punkty_rekrutacyjne[[#This Row],[Imie]],"")</f>
        <v/>
      </c>
      <c r="W162" s="1">
        <f>IF(punkty_rekrutacyjne[[#This Row],[GHP]]=100,1,0)</f>
        <v>0</v>
      </c>
      <c r="X162" s="1">
        <f>IF(punkty_rekrutacyjne[[#This Row],[GHH]]=100,1,0)</f>
        <v>0</v>
      </c>
      <c r="Y162" s="1">
        <f>IF(punkty_rekrutacyjne[[#This Row],[GMM]]=100,1,0)</f>
        <v>0</v>
      </c>
      <c r="Z162" s="1">
        <f>IF(punkty_rekrutacyjne[[#This Row],[GMP]]=100,1,0)</f>
        <v>0</v>
      </c>
      <c r="AA162" s="1">
        <f>IF(punkty_rekrutacyjne[[#This Row],[GJP]]=100,1,0)</f>
        <v>0</v>
      </c>
      <c r="AB162" s="1">
        <f>IF(SUM(W162:AA162)&gt;2,1,0)</f>
        <v>0</v>
      </c>
      <c r="AC162" s="1">
        <f>C162+IF(punkty_rekrutacyjne[[#This Row],[Zachowanie]]=6,2,0)+SUM(punkty_rekrutacyjne[[#This Row],[p1]:[p4]])</f>
        <v>30</v>
      </c>
      <c r="AD162" s="1">
        <f>+(punkty_rekrutacyjne[[#This Row],[GHP]]+punkty_rekrutacyjne[[#This Row],[GHH]]+punkty_rekrutacyjne[[#This Row],[GMM]]+punkty_rekrutacyjne[[#This Row],[GMP]]+punkty_rekrutacyjne[[#This Row],[GJP]])/10</f>
        <v>16.5</v>
      </c>
      <c r="AE162" s="1">
        <f>IF(punkty_rekrutacyjne[[#This Row],[pkt 1]]&gt;punkty_rekrutacyjne[[#This Row],[pkt 2]],1,0)</f>
        <v>1</v>
      </c>
      <c r="AF162" s="1">
        <f>COUNTIF(punkty_rekrutacyjne[[#This Row],[GHP]:[GJP]],100)</f>
        <v>0</v>
      </c>
    </row>
    <row r="163" spans="1:32" x14ac:dyDescent="0.25">
      <c r="A163" s="1" t="s">
        <v>632</v>
      </c>
      <c r="B163" s="1" t="s">
        <v>633</v>
      </c>
      <c r="C163">
        <v>0</v>
      </c>
      <c r="D163">
        <v>4</v>
      </c>
      <c r="E163">
        <v>6</v>
      </c>
      <c r="F163">
        <v>5</v>
      </c>
      <c r="G163">
        <v>2</v>
      </c>
      <c r="H163">
        <v>4</v>
      </c>
      <c r="I163">
        <v>72</v>
      </c>
      <c r="J163">
        <v>33</v>
      </c>
      <c r="K163">
        <v>40</v>
      </c>
      <c r="L163">
        <v>62</v>
      </c>
      <c r="M163">
        <v>19</v>
      </c>
      <c r="N163">
        <f>IF(punkty_rekrutacyjne[[#This Row],[JP]]=2,0,IF(punkty_rekrutacyjne[[#This Row],[JP]]=3,4,IF(punkty_rekrutacyjne[[#This Row],[JP]]=4,6,IF(punkty_rekrutacyjne[[#This Row],[JP]]=5,8,10))))</f>
        <v>10</v>
      </c>
      <c r="O163">
        <f>IF(punkty_rekrutacyjne[[#This Row],[Mat]]=2,0,IF(punkty_rekrutacyjne[[#This Row],[Mat]]=3,4,IF(punkty_rekrutacyjne[[#This Row],[Mat]]=4,6,IF(punkty_rekrutacyjne[[#This Row],[Mat]]=5,8,10))))</f>
        <v>8</v>
      </c>
      <c r="P163">
        <f>IF(punkty_rekrutacyjne[[#This Row],[Biol]]=2,0,IF(punkty_rekrutacyjne[[#This Row],[Biol]]=3,4,IF(punkty_rekrutacyjne[[#This Row],[Biol]]=4,6,IF(punkty_rekrutacyjne[[#This Row],[Biol]]=5,8,10))))</f>
        <v>0</v>
      </c>
      <c r="Q163">
        <f>IF(punkty_rekrutacyjne[[#This Row],[Geog]]=2,0,IF(punkty_rekrutacyjne[[#This Row],[Geog]]=3,4,IF(punkty_rekrutacyjne[[#This Row],[Geog]]=4,6,IF(punkty_rekrutacyjne[[#This Row],[Geog]]=5,8,10))))</f>
        <v>6</v>
      </c>
      <c r="R163">
        <f>C163+IF(punkty_rekrutacyjne[[#This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46.6</v>
      </c>
      <c r="S163">
        <f>(punkty_rekrutacyjne[[#This Row],[JP]]+punkty_rekrutacyjne[[#This Row],[Mat]]+punkty_rekrutacyjne[[#This Row],[Biol]]+punkty_rekrutacyjne[[#This Row],[Geog]])/4</f>
        <v>4.25</v>
      </c>
      <c r="T163">
        <f>IF(punkty_rekrutacyjne[[#This Row],[Zachowanie]]&gt;4,IF(punkty_rekrutacyjne[[#This Row],[srednia z przedmiotow]]&gt;4,IF(punkty_rekrutacyjne[[#This Row],[Osiagniecia]]=0,1,0),0),0)</f>
        <v>0</v>
      </c>
      <c r="U163" s="2" t="str">
        <f>IF(punkty_rekrutacyjne[[#This Row],[dobry uczen]],punkty_rekrutacyjne[[#This Row],[Nazwisko]],"")</f>
        <v/>
      </c>
      <c r="V163" s="2" t="str">
        <f>IF(punkty_rekrutacyjne[[#This Row],[dobry uczen]],punkty_rekrutacyjne[[#This Row],[Imie]],"")</f>
        <v/>
      </c>
      <c r="W163" s="1">
        <f>IF(punkty_rekrutacyjne[[#This Row],[GHP]]=100,1,0)</f>
        <v>0</v>
      </c>
      <c r="X163" s="1">
        <f>IF(punkty_rekrutacyjne[[#This Row],[GHH]]=100,1,0)</f>
        <v>0</v>
      </c>
      <c r="Y163" s="1">
        <f>IF(punkty_rekrutacyjne[[#This Row],[GMM]]=100,1,0)</f>
        <v>0</v>
      </c>
      <c r="Z163" s="1">
        <f>IF(punkty_rekrutacyjne[[#This Row],[GMP]]=100,1,0)</f>
        <v>0</v>
      </c>
      <c r="AA163" s="1">
        <f>IF(punkty_rekrutacyjne[[#This Row],[GJP]]=100,1,0)</f>
        <v>0</v>
      </c>
      <c r="AB163" s="1">
        <f>IF(SUM(W163:AA163)&gt;2,1,0)</f>
        <v>0</v>
      </c>
      <c r="AC163" s="1">
        <f>C163+IF(punkty_rekrutacyjne[[#This Row],[Zachowanie]]=6,2,0)+SUM(punkty_rekrutacyjne[[#This Row],[p1]:[p4]])</f>
        <v>24</v>
      </c>
      <c r="AD163" s="1">
        <f>+(punkty_rekrutacyjne[[#This Row],[GHP]]+punkty_rekrutacyjne[[#This Row],[GHH]]+punkty_rekrutacyjne[[#This Row],[GMM]]+punkty_rekrutacyjne[[#This Row],[GMP]]+punkty_rekrutacyjne[[#This Row],[GJP]])/10</f>
        <v>22.6</v>
      </c>
      <c r="AE163" s="1">
        <f>IF(punkty_rekrutacyjne[[#This Row],[pkt 1]]&gt;punkty_rekrutacyjne[[#This Row],[pkt 2]],1,0)</f>
        <v>1</v>
      </c>
      <c r="AF163" s="1">
        <f>COUNTIF(punkty_rekrutacyjne[[#This Row],[GHP]:[GJP]],100)</f>
        <v>0</v>
      </c>
    </row>
    <row r="164" spans="1:32" x14ac:dyDescent="0.25">
      <c r="A164" s="1" t="s">
        <v>560</v>
      </c>
      <c r="B164" s="1" t="s">
        <v>145</v>
      </c>
      <c r="C164">
        <v>4</v>
      </c>
      <c r="D164">
        <v>2</v>
      </c>
      <c r="E164">
        <v>4</v>
      </c>
      <c r="F164">
        <v>5</v>
      </c>
      <c r="G164">
        <v>5</v>
      </c>
      <c r="H164">
        <v>4</v>
      </c>
      <c r="I164">
        <v>52</v>
      </c>
      <c r="J164">
        <v>73</v>
      </c>
      <c r="K164">
        <v>12</v>
      </c>
      <c r="L164">
        <v>3</v>
      </c>
      <c r="M164">
        <v>7</v>
      </c>
      <c r="N164">
        <f>IF(punkty_rekrutacyjne[[#This Row],[JP]]=2,0,IF(punkty_rekrutacyjne[[#This Row],[JP]]=3,4,IF(punkty_rekrutacyjne[[#This Row],[JP]]=4,6,IF(punkty_rekrutacyjne[[#This Row],[JP]]=5,8,10))))</f>
        <v>6</v>
      </c>
      <c r="O164">
        <f>IF(punkty_rekrutacyjne[[#This Row],[Mat]]=2,0,IF(punkty_rekrutacyjne[[#This Row],[Mat]]=3,4,IF(punkty_rekrutacyjne[[#This Row],[Mat]]=4,6,IF(punkty_rekrutacyjne[[#This Row],[Mat]]=5,8,10))))</f>
        <v>8</v>
      </c>
      <c r="P164">
        <f>IF(punkty_rekrutacyjne[[#This Row],[Biol]]=2,0,IF(punkty_rekrutacyjne[[#This Row],[Biol]]=3,4,IF(punkty_rekrutacyjne[[#This Row],[Biol]]=4,6,IF(punkty_rekrutacyjne[[#This Row],[Biol]]=5,8,10))))</f>
        <v>8</v>
      </c>
      <c r="Q164">
        <f>IF(punkty_rekrutacyjne[[#This Row],[Geog]]=2,0,IF(punkty_rekrutacyjne[[#This Row],[Geog]]=3,4,IF(punkty_rekrutacyjne[[#This Row],[Geog]]=4,6,IF(punkty_rekrutacyjne[[#This Row],[Geog]]=5,8,10))))</f>
        <v>6</v>
      </c>
      <c r="R164">
        <f>C164+IF(punkty_rekrutacyjne[[#This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46.7</v>
      </c>
      <c r="S164">
        <f>(punkty_rekrutacyjne[[#This Row],[JP]]+punkty_rekrutacyjne[[#This Row],[Mat]]+punkty_rekrutacyjne[[#This Row],[Biol]]+punkty_rekrutacyjne[[#This Row],[Geog]])/4</f>
        <v>4.5</v>
      </c>
      <c r="T164">
        <f>IF(punkty_rekrutacyjne[[#This Row],[Zachowanie]]&gt;4,IF(punkty_rekrutacyjne[[#This Row],[srednia z przedmiotow]]&gt;4,IF(punkty_rekrutacyjne[[#This Row],[Osiagniecia]]=0,1,0),0),0)</f>
        <v>0</v>
      </c>
      <c r="U164" s="2" t="str">
        <f>IF(punkty_rekrutacyjne[[#This Row],[dobry uczen]],punkty_rekrutacyjne[[#This Row],[Nazwisko]],"")</f>
        <v/>
      </c>
      <c r="V164" s="2" t="str">
        <f>IF(punkty_rekrutacyjne[[#This Row],[dobry uczen]],punkty_rekrutacyjne[[#This Row],[Imie]],"")</f>
        <v/>
      </c>
      <c r="W164" s="1">
        <f>IF(punkty_rekrutacyjne[[#This Row],[GHP]]=100,1,0)</f>
        <v>0</v>
      </c>
      <c r="X164" s="1">
        <f>IF(punkty_rekrutacyjne[[#This Row],[GHH]]=100,1,0)</f>
        <v>0</v>
      </c>
      <c r="Y164" s="1">
        <f>IF(punkty_rekrutacyjne[[#This Row],[GMM]]=100,1,0)</f>
        <v>0</v>
      </c>
      <c r="Z164" s="1">
        <f>IF(punkty_rekrutacyjne[[#This Row],[GMP]]=100,1,0)</f>
        <v>0</v>
      </c>
      <c r="AA164" s="1">
        <f>IF(punkty_rekrutacyjne[[#This Row],[GJP]]=100,1,0)</f>
        <v>0</v>
      </c>
      <c r="AB164" s="1">
        <f>IF(SUM(W164:AA164)&gt;2,1,0)</f>
        <v>0</v>
      </c>
      <c r="AC164" s="1">
        <f>C164+IF(punkty_rekrutacyjne[[#This Row],[Zachowanie]]=6,2,0)+SUM(punkty_rekrutacyjne[[#This Row],[p1]:[p4]])</f>
        <v>32</v>
      </c>
      <c r="AD164" s="1">
        <f>+(punkty_rekrutacyjne[[#This Row],[GHP]]+punkty_rekrutacyjne[[#This Row],[GHH]]+punkty_rekrutacyjne[[#This Row],[GMM]]+punkty_rekrutacyjne[[#This Row],[GMP]]+punkty_rekrutacyjne[[#This Row],[GJP]])/10</f>
        <v>14.7</v>
      </c>
      <c r="AE164" s="1">
        <f>IF(punkty_rekrutacyjne[[#This Row],[pkt 1]]&gt;punkty_rekrutacyjne[[#This Row],[pkt 2]],1,0)</f>
        <v>1</v>
      </c>
      <c r="AF164" s="1">
        <f>COUNTIF(punkty_rekrutacyjne[[#This Row],[GHP]:[GJP]],100)</f>
        <v>0</v>
      </c>
    </row>
    <row r="165" spans="1:32" x14ac:dyDescent="0.25">
      <c r="A165" s="1" t="s">
        <v>596</v>
      </c>
      <c r="B165" s="1" t="s">
        <v>180</v>
      </c>
      <c r="C165">
        <v>4</v>
      </c>
      <c r="D165">
        <v>2</v>
      </c>
      <c r="E165">
        <v>2</v>
      </c>
      <c r="F165">
        <v>6</v>
      </c>
      <c r="G165">
        <v>4</v>
      </c>
      <c r="H165">
        <v>3</v>
      </c>
      <c r="I165">
        <v>47</v>
      </c>
      <c r="J165">
        <v>8</v>
      </c>
      <c r="K165">
        <v>77</v>
      </c>
      <c r="L165">
        <v>85</v>
      </c>
      <c r="M165">
        <v>10</v>
      </c>
      <c r="N165">
        <f>IF(punkty_rekrutacyjne[[#This Row],[JP]]=2,0,IF(punkty_rekrutacyjne[[#This Row],[JP]]=3,4,IF(punkty_rekrutacyjne[[#This Row],[JP]]=4,6,IF(punkty_rekrutacyjne[[#This Row],[JP]]=5,8,10))))</f>
        <v>0</v>
      </c>
      <c r="O165">
        <f>IF(punkty_rekrutacyjne[[#This Row],[Mat]]=2,0,IF(punkty_rekrutacyjne[[#This Row],[Mat]]=3,4,IF(punkty_rekrutacyjne[[#This Row],[Mat]]=4,6,IF(punkty_rekrutacyjne[[#This Row],[Mat]]=5,8,10))))</f>
        <v>10</v>
      </c>
      <c r="P165">
        <f>IF(punkty_rekrutacyjne[[#This Row],[Biol]]=2,0,IF(punkty_rekrutacyjne[[#This Row],[Biol]]=3,4,IF(punkty_rekrutacyjne[[#This Row],[Biol]]=4,6,IF(punkty_rekrutacyjne[[#This Row],[Biol]]=5,8,10))))</f>
        <v>6</v>
      </c>
      <c r="Q165">
        <f>IF(punkty_rekrutacyjne[[#This Row],[Geog]]=2,0,IF(punkty_rekrutacyjne[[#This Row],[Geog]]=3,4,IF(punkty_rekrutacyjne[[#This Row],[Geog]]=4,6,IF(punkty_rekrutacyjne[[#This Row],[Geog]]=5,8,10))))</f>
        <v>4</v>
      </c>
      <c r="R165">
        <f>C165+IF(punkty_rekrutacyjne[[#This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46.7</v>
      </c>
      <c r="S165">
        <f>(punkty_rekrutacyjne[[#This Row],[JP]]+punkty_rekrutacyjne[[#This Row],[Mat]]+punkty_rekrutacyjne[[#This Row],[Biol]]+punkty_rekrutacyjne[[#This Row],[Geog]])/4</f>
        <v>3.75</v>
      </c>
      <c r="T165">
        <f>IF(punkty_rekrutacyjne[[#This Row],[Zachowanie]]&gt;4,IF(punkty_rekrutacyjne[[#This Row],[srednia z przedmiotow]]&gt;4,IF(punkty_rekrutacyjne[[#This Row],[Osiagniecia]]=0,1,0),0),0)</f>
        <v>0</v>
      </c>
      <c r="U165" s="2" t="str">
        <f>IF(punkty_rekrutacyjne[[#This Row],[dobry uczen]],punkty_rekrutacyjne[[#This Row],[Nazwisko]],"")</f>
        <v/>
      </c>
      <c r="V165" s="2" t="str">
        <f>IF(punkty_rekrutacyjne[[#This Row],[dobry uczen]],punkty_rekrutacyjne[[#This Row],[Imie]],"")</f>
        <v/>
      </c>
      <c r="W165" s="1">
        <f>IF(punkty_rekrutacyjne[[#This Row],[GHP]]=100,1,0)</f>
        <v>0</v>
      </c>
      <c r="X165" s="1">
        <f>IF(punkty_rekrutacyjne[[#This Row],[GHH]]=100,1,0)</f>
        <v>0</v>
      </c>
      <c r="Y165" s="1">
        <f>IF(punkty_rekrutacyjne[[#This Row],[GMM]]=100,1,0)</f>
        <v>0</v>
      </c>
      <c r="Z165" s="1">
        <f>IF(punkty_rekrutacyjne[[#This Row],[GMP]]=100,1,0)</f>
        <v>0</v>
      </c>
      <c r="AA165" s="1">
        <f>IF(punkty_rekrutacyjne[[#This Row],[GJP]]=100,1,0)</f>
        <v>0</v>
      </c>
      <c r="AB165" s="1">
        <f>IF(SUM(W165:AA165)&gt;2,1,0)</f>
        <v>0</v>
      </c>
      <c r="AC165" s="1">
        <f>C165+IF(punkty_rekrutacyjne[[#This Row],[Zachowanie]]=6,2,0)+SUM(punkty_rekrutacyjne[[#This Row],[p1]:[p4]])</f>
        <v>24</v>
      </c>
      <c r="AD165" s="1">
        <f>+(punkty_rekrutacyjne[[#This Row],[GHP]]+punkty_rekrutacyjne[[#This Row],[GHH]]+punkty_rekrutacyjne[[#This Row],[GMM]]+punkty_rekrutacyjne[[#This Row],[GMP]]+punkty_rekrutacyjne[[#This Row],[GJP]])/10</f>
        <v>22.7</v>
      </c>
      <c r="AE165" s="1">
        <f>IF(punkty_rekrutacyjne[[#This Row],[pkt 1]]&gt;punkty_rekrutacyjne[[#This Row],[pkt 2]],1,0)</f>
        <v>1</v>
      </c>
      <c r="AF165" s="1">
        <f>COUNTIF(punkty_rekrutacyjne[[#This Row],[GHP]:[GJP]],100)</f>
        <v>0</v>
      </c>
    </row>
    <row r="166" spans="1:32" x14ac:dyDescent="0.25">
      <c r="A166" s="1" t="s">
        <v>449</v>
      </c>
      <c r="B166" s="1" t="s">
        <v>34</v>
      </c>
      <c r="C166">
        <v>5</v>
      </c>
      <c r="D166">
        <v>2</v>
      </c>
      <c r="E166">
        <v>3</v>
      </c>
      <c r="F166">
        <v>2</v>
      </c>
      <c r="G166">
        <v>4</v>
      </c>
      <c r="H166">
        <v>3</v>
      </c>
      <c r="I166">
        <v>53</v>
      </c>
      <c r="J166">
        <v>95</v>
      </c>
      <c r="K166">
        <v>23</v>
      </c>
      <c r="L166">
        <v>16</v>
      </c>
      <c r="M166">
        <v>90</v>
      </c>
      <c r="N166">
        <f>IF(punkty_rekrutacyjne[[#This Row],[JP]]=2,0,IF(punkty_rekrutacyjne[[#This Row],[JP]]=3,4,IF(punkty_rekrutacyjne[[#This Row],[JP]]=4,6,IF(punkty_rekrutacyjne[[#This Row],[JP]]=5,8,10))))</f>
        <v>4</v>
      </c>
      <c r="O166">
        <f>IF(punkty_rekrutacyjne[[#This Row],[Mat]]=2,0,IF(punkty_rekrutacyjne[[#This Row],[Mat]]=3,4,IF(punkty_rekrutacyjne[[#This Row],[Mat]]=4,6,IF(punkty_rekrutacyjne[[#This Row],[Mat]]=5,8,10))))</f>
        <v>0</v>
      </c>
      <c r="P166">
        <f>IF(punkty_rekrutacyjne[[#This Row],[Biol]]=2,0,IF(punkty_rekrutacyjne[[#This Row],[Biol]]=3,4,IF(punkty_rekrutacyjne[[#This Row],[Biol]]=4,6,IF(punkty_rekrutacyjne[[#This Row],[Biol]]=5,8,10))))</f>
        <v>6</v>
      </c>
      <c r="Q166">
        <f>IF(punkty_rekrutacyjne[[#This Row],[Geog]]=2,0,IF(punkty_rekrutacyjne[[#This Row],[Geog]]=3,4,IF(punkty_rekrutacyjne[[#This Row],[Geog]]=4,6,IF(punkty_rekrutacyjne[[#This Row],[Geog]]=5,8,10))))</f>
        <v>4</v>
      </c>
      <c r="R166">
        <f>C166+IF(punkty_rekrutacyjne[[#This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46.7</v>
      </c>
      <c r="S166">
        <f>(punkty_rekrutacyjne[[#This Row],[JP]]+punkty_rekrutacyjne[[#This Row],[Mat]]+punkty_rekrutacyjne[[#This Row],[Biol]]+punkty_rekrutacyjne[[#This Row],[Geog]])/4</f>
        <v>3</v>
      </c>
      <c r="T166">
        <f>IF(punkty_rekrutacyjne[[#This Row],[Zachowanie]]&gt;4,IF(punkty_rekrutacyjne[[#This Row],[srednia z przedmiotow]]&gt;4,IF(punkty_rekrutacyjne[[#This Row],[Osiagniecia]]=0,1,0),0),0)</f>
        <v>0</v>
      </c>
      <c r="U166" s="2" t="str">
        <f>IF(punkty_rekrutacyjne[[#This Row],[dobry uczen]],punkty_rekrutacyjne[[#This Row],[Nazwisko]],"")</f>
        <v/>
      </c>
      <c r="V166" s="2" t="str">
        <f>IF(punkty_rekrutacyjne[[#This Row],[dobry uczen]],punkty_rekrutacyjne[[#This Row],[Imie]],"")</f>
        <v/>
      </c>
      <c r="W166" s="1">
        <f>IF(punkty_rekrutacyjne[[#This Row],[GHP]]=100,1,0)</f>
        <v>0</v>
      </c>
      <c r="X166" s="1">
        <f>IF(punkty_rekrutacyjne[[#This Row],[GHH]]=100,1,0)</f>
        <v>0</v>
      </c>
      <c r="Y166" s="1">
        <f>IF(punkty_rekrutacyjne[[#This Row],[GMM]]=100,1,0)</f>
        <v>0</v>
      </c>
      <c r="Z166" s="1">
        <f>IF(punkty_rekrutacyjne[[#This Row],[GMP]]=100,1,0)</f>
        <v>0</v>
      </c>
      <c r="AA166" s="1">
        <f>IF(punkty_rekrutacyjne[[#This Row],[GJP]]=100,1,0)</f>
        <v>0</v>
      </c>
      <c r="AB166" s="1">
        <f>IF(SUM(W166:AA166)&gt;2,1,0)</f>
        <v>0</v>
      </c>
      <c r="AC166" s="1">
        <f>C166+IF(punkty_rekrutacyjne[[#This Row],[Zachowanie]]=6,2,0)+SUM(punkty_rekrutacyjne[[#This Row],[p1]:[p4]])</f>
        <v>19</v>
      </c>
      <c r="AD166" s="1">
        <f>+(punkty_rekrutacyjne[[#This Row],[GHP]]+punkty_rekrutacyjne[[#This Row],[GHH]]+punkty_rekrutacyjne[[#This Row],[GMM]]+punkty_rekrutacyjne[[#This Row],[GMP]]+punkty_rekrutacyjne[[#This Row],[GJP]])/10</f>
        <v>27.7</v>
      </c>
      <c r="AE166" s="1">
        <f>IF(punkty_rekrutacyjne[[#This Row],[pkt 1]]&gt;punkty_rekrutacyjne[[#This Row],[pkt 2]],1,0)</f>
        <v>0</v>
      </c>
      <c r="AF166" s="1">
        <f>COUNTIF(punkty_rekrutacyjne[[#This Row],[GHP]:[GJP]],100)</f>
        <v>0</v>
      </c>
    </row>
    <row r="167" spans="1:32" x14ac:dyDescent="0.25">
      <c r="A167" s="1" t="s">
        <v>411</v>
      </c>
      <c r="B167" s="1" t="s">
        <v>515</v>
      </c>
      <c r="C167">
        <v>0</v>
      </c>
      <c r="D167">
        <v>6</v>
      </c>
      <c r="E167">
        <v>6</v>
      </c>
      <c r="F167">
        <v>3</v>
      </c>
      <c r="G167">
        <v>4</v>
      </c>
      <c r="H167">
        <v>3</v>
      </c>
      <c r="I167">
        <v>86</v>
      </c>
      <c r="J167">
        <v>20</v>
      </c>
      <c r="K167">
        <v>40</v>
      </c>
      <c r="L167">
        <v>37</v>
      </c>
      <c r="M167">
        <v>24</v>
      </c>
      <c r="N167">
        <f>IF(punkty_rekrutacyjne[[#This Row],[JP]]=2,0,IF(punkty_rekrutacyjne[[#This Row],[JP]]=3,4,IF(punkty_rekrutacyjne[[#This Row],[JP]]=4,6,IF(punkty_rekrutacyjne[[#This Row],[JP]]=5,8,10))))</f>
        <v>10</v>
      </c>
      <c r="O167">
        <f>IF(punkty_rekrutacyjne[[#This Row],[Mat]]=2,0,IF(punkty_rekrutacyjne[[#This Row],[Mat]]=3,4,IF(punkty_rekrutacyjne[[#This Row],[Mat]]=4,6,IF(punkty_rekrutacyjne[[#This Row],[Mat]]=5,8,10))))</f>
        <v>4</v>
      </c>
      <c r="P167">
        <f>IF(punkty_rekrutacyjne[[#This Row],[Biol]]=2,0,IF(punkty_rekrutacyjne[[#This Row],[Biol]]=3,4,IF(punkty_rekrutacyjne[[#This Row],[Biol]]=4,6,IF(punkty_rekrutacyjne[[#This Row],[Biol]]=5,8,10))))</f>
        <v>6</v>
      </c>
      <c r="Q167">
        <f>IF(punkty_rekrutacyjne[[#This Row],[Geog]]=2,0,IF(punkty_rekrutacyjne[[#This Row],[Geog]]=3,4,IF(punkty_rekrutacyjne[[#This Row],[Geog]]=4,6,IF(punkty_rekrutacyjne[[#This Row],[Geog]]=5,8,10))))</f>
        <v>4</v>
      </c>
      <c r="R167">
        <f>C167+IF(punkty_rekrutacyjne[[#This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46.7</v>
      </c>
      <c r="S167">
        <f>(punkty_rekrutacyjne[[#This Row],[JP]]+punkty_rekrutacyjne[[#This Row],[Mat]]+punkty_rekrutacyjne[[#This Row],[Biol]]+punkty_rekrutacyjne[[#This Row],[Geog]])/4</f>
        <v>4</v>
      </c>
      <c r="T167">
        <f>IF(punkty_rekrutacyjne[[#This Row],[Zachowanie]]&gt;4,IF(punkty_rekrutacyjne[[#This Row],[srednia z przedmiotow]]&gt;4,IF(punkty_rekrutacyjne[[#This Row],[Osiagniecia]]=0,1,0),0),0)</f>
        <v>0</v>
      </c>
      <c r="U167" s="2" t="str">
        <f>IF(punkty_rekrutacyjne[[#This Row],[dobry uczen]],punkty_rekrutacyjne[[#This Row],[Nazwisko]],"")</f>
        <v/>
      </c>
      <c r="V167" s="2" t="str">
        <f>IF(punkty_rekrutacyjne[[#This Row],[dobry uczen]],punkty_rekrutacyjne[[#This Row],[Imie]],"")</f>
        <v/>
      </c>
      <c r="W167" s="1">
        <f>IF(punkty_rekrutacyjne[[#This Row],[GHP]]=100,1,0)</f>
        <v>0</v>
      </c>
      <c r="X167" s="1">
        <f>IF(punkty_rekrutacyjne[[#This Row],[GHH]]=100,1,0)</f>
        <v>0</v>
      </c>
      <c r="Y167" s="1">
        <f>IF(punkty_rekrutacyjne[[#This Row],[GMM]]=100,1,0)</f>
        <v>0</v>
      </c>
      <c r="Z167" s="1">
        <f>IF(punkty_rekrutacyjne[[#This Row],[GMP]]=100,1,0)</f>
        <v>0</v>
      </c>
      <c r="AA167" s="1">
        <f>IF(punkty_rekrutacyjne[[#This Row],[GJP]]=100,1,0)</f>
        <v>0</v>
      </c>
      <c r="AB167" s="1">
        <f>IF(SUM(W167:AA167)&gt;2,1,0)</f>
        <v>0</v>
      </c>
      <c r="AC167" s="1">
        <f>C167+IF(punkty_rekrutacyjne[[#This Row],[Zachowanie]]=6,2,0)+SUM(punkty_rekrutacyjne[[#This Row],[p1]:[p4]])</f>
        <v>26</v>
      </c>
      <c r="AD167" s="1">
        <f>+(punkty_rekrutacyjne[[#This Row],[GHP]]+punkty_rekrutacyjne[[#This Row],[GHH]]+punkty_rekrutacyjne[[#This Row],[GMM]]+punkty_rekrutacyjne[[#This Row],[GMP]]+punkty_rekrutacyjne[[#This Row],[GJP]])/10</f>
        <v>20.7</v>
      </c>
      <c r="AE167" s="1">
        <f>IF(punkty_rekrutacyjne[[#This Row],[pkt 1]]&gt;punkty_rekrutacyjne[[#This Row],[pkt 2]],1,0)</f>
        <v>1</v>
      </c>
      <c r="AF167" s="1">
        <f>COUNTIF(punkty_rekrutacyjne[[#This Row],[GHP]:[GJP]],100)</f>
        <v>0</v>
      </c>
    </row>
    <row r="168" spans="1:32" x14ac:dyDescent="0.25">
      <c r="A168" s="1" t="s">
        <v>668</v>
      </c>
      <c r="B168" s="1" t="s">
        <v>83</v>
      </c>
      <c r="C168">
        <v>6</v>
      </c>
      <c r="D168">
        <v>6</v>
      </c>
      <c r="E168">
        <v>5</v>
      </c>
      <c r="F168">
        <v>6</v>
      </c>
      <c r="G168">
        <v>2</v>
      </c>
      <c r="H168">
        <v>4</v>
      </c>
      <c r="I168">
        <v>22</v>
      </c>
      <c r="J168">
        <v>29</v>
      </c>
      <c r="K168">
        <v>31</v>
      </c>
      <c r="L168">
        <v>9</v>
      </c>
      <c r="M168">
        <v>56</v>
      </c>
      <c r="N168">
        <f>IF(punkty_rekrutacyjne[[#This Row],[JP]]=2,0,IF(punkty_rekrutacyjne[[#This Row],[JP]]=3,4,IF(punkty_rekrutacyjne[[#This Row],[JP]]=4,6,IF(punkty_rekrutacyjne[[#This Row],[JP]]=5,8,10))))</f>
        <v>8</v>
      </c>
      <c r="O168">
        <f>IF(punkty_rekrutacyjne[[#This Row],[Mat]]=2,0,IF(punkty_rekrutacyjne[[#This Row],[Mat]]=3,4,IF(punkty_rekrutacyjne[[#This Row],[Mat]]=4,6,IF(punkty_rekrutacyjne[[#This Row],[Mat]]=5,8,10))))</f>
        <v>10</v>
      </c>
      <c r="P168">
        <f>IF(punkty_rekrutacyjne[[#This Row],[Biol]]=2,0,IF(punkty_rekrutacyjne[[#This Row],[Biol]]=3,4,IF(punkty_rekrutacyjne[[#This Row],[Biol]]=4,6,IF(punkty_rekrutacyjne[[#This Row],[Biol]]=5,8,10))))</f>
        <v>0</v>
      </c>
      <c r="Q168">
        <f>IF(punkty_rekrutacyjne[[#This Row],[Geog]]=2,0,IF(punkty_rekrutacyjne[[#This Row],[Geog]]=3,4,IF(punkty_rekrutacyjne[[#This Row],[Geog]]=4,6,IF(punkty_rekrutacyjne[[#This Row],[Geog]]=5,8,10))))</f>
        <v>6</v>
      </c>
      <c r="R168">
        <f>C168+IF(punkty_rekrutacyjne[[#This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46.7</v>
      </c>
      <c r="S168">
        <f>(punkty_rekrutacyjne[[#This Row],[JP]]+punkty_rekrutacyjne[[#This Row],[Mat]]+punkty_rekrutacyjne[[#This Row],[Biol]]+punkty_rekrutacyjne[[#This Row],[Geog]])/4</f>
        <v>4.25</v>
      </c>
      <c r="T168">
        <f>IF(punkty_rekrutacyjne[[#This Row],[Zachowanie]]&gt;4,IF(punkty_rekrutacyjne[[#This Row],[srednia z przedmiotow]]&gt;4,IF(punkty_rekrutacyjne[[#This Row],[Osiagniecia]]=0,1,0),0),0)</f>
        <v>0</v>
      </c>
      <c r="U168" s="2" t="str">
        <f>IF(punkty_rekrutacyjne[[#This Row],[dobry uczen]],punkty_rekrutacyjne[[#This Row],[Nazwisko]],"")</f>
        <v/>
      </c>
      <c r="V168" s="2" t="str">
        <f>IF(punkty_rekrutacyjne[[#This Row],[dobry uczen]],punkty_rekrutacyjne[[#This Row],[Imie]],"")</f>
        <v/>
      </c>
      <c r="W168" s="1">
        <f>IF(punkty_rekrutacyjne[[#This Row],[GHP]]=100,1,0)</f>
        <v>0</v>
      </c>
      <c r="X168" s="1">
        <f>IF(punkty_rekrutacyjne[[#This Row],[GHH]]=100,1,0)</f>
        <v>0</v>
      </c>
      <c r="Y168" s="1">
        <f>IF(punkty_rekrutacyjne[[#This Row],[GMM]]=100,1,0)</f>
        <v>0</v>
      </c>
      <c r="Z168" s="1">
        <f>IF(punkty_rekrutacyjne[[#This Row],[GMP]]=100,1,0)</f>
        <v>0</v>
      </c>
      <c r="AA168" s="1">
        <f>IF(punkty_rekrutacyjne[[#This Row],[GJP]]=100,1,0)</f>
        <v>0</v>
      </c>
      <c r="AB168" s="1">
        <f>IF(SUM(W168:AA168)&gt;2,1,0)</f>
        <v>0</v>
      </c>
      <c r="AC168" s="1">
        <f>C168+IF(punkty_rekrutacyjne[[#This Row],[Zachowanie]]=6,2,0)+SUM(punkty_rekrutacyjne[[#This Row],[p1]:[p4]])</f>
        <v>32</v>
      </c>
      <c r="AD168" s="1">
        <f>+(punkty_rekrutacyjne[[#This Row],[GHP]]+punkty_rekrutacyjne[[#This Row],[GHH]]+punkty_rekrutacyjne[[#This Row],[GMM]]+punkty_rekrutacyjne[[#This Row],[GMP]]+punkty_rekrutacyjne[[#This Row],[GJP]])/10</f>
        <v>14.7</v>
      </c>
      <c r="AE168" s="1">
        <f>IF(punkty_rekrutacyjne[[#This Row],[pkt 1]]&gt;punkty_rekrutacyjne[[#This Row],[pkt 2]],1,0)</f>
        <v>1</v>
      </c>
      <c r="AF168" s="1">
        <f>COUNTIF(punkty_rekrutacyjne[[#This Row],[GHP]:[GJP]],100)</f>
        <v>0</v>
      </c>
    </row>
    <row r="169" spans="1:32" x14ac:dyDescent="0.25">
      <c r="A169" s="1" t="s">
        <v>111</v>
      </c>
      <c r="B169" s="1" t="s">
        <v>74</v>
      </c>
      <c r="C169">
        <v>5</v>
      </c>
      <c r="D169">
        <v>2</v>
      </c>
      <c r="E169">
        <v>4</v>
      </c>
      <c r="F169">
        <v>5</v>
      </c>
      <c r="G169">
        <v>5</v>
      </c>
      <c r="H169">
        <v>3</v>
      </c>
      <c r="I169">
        <v>39</v>
      </c>
      <c r="J169">
        <v>16</v>
      </c>
      <c r="K169">
        <v>8</v>
      </c>
      <c r="L169">
        <v>66</v>
      </c>
      <c r="M169">
        <v>29</v>
      </c>
      <c r="N169">
        <f>IF(punkty_rekrutacyjne[[#This Row],[JP]]=2,0,IF(punkty_rekrutacyjne[[#This Row],[JP]]=3,4,IF(punkty_rekrutacyjne[[#This Row],[JP]]=4,6,IF(punkty_rekrutacyjne[[#This Row],[JP]]=5,8,10))))</f>
        <v>6</v>
      </c>
      <c r="O169">
        <f>IF(punkty_rekrutacyjne[[#This Row],[Mat]]=2,0,IF(punkty_rekrutacyjne[[#This Row],[Mat]]=3,4,IF(punkty_rekrutacyjne[[#This Row],[Mat]]=4,6,IF(punkty_rekrutacyjne[[#This Row],[Mat]]=5,8,10))))</f>
        <v>8</v>
      </c>
      <c r="P169">
        <f>IF(punkty_rekrutacyjne[[#This Row],[Biol]]=2,0,IF(punkty_rekrutacyjne[[#This Row],[Biol]]=3,4,IF(punkty_rekrutacyjne[[#This Row],[Biol]]=4,6,IF(punkty_rekrutacyjne[[#This Row],[Biol]]=5,8,10))))</f>
        <v>8</v>
      </c>
      <c r="Q169">
        <f>IF(punkty_rekrutacyjne[[#This Row],[Geog]]=2,0,IF(punkty_rekrutacyjne[[#This Row],[Geog]]=3,4,IF(punkty_rekrutacyjne[[#This Row],[Geog]]=4,6,IF(punkty_rekrutacyjne[[#This Row],[Geog]]=5,8,10))))</f>
        <v>4</v>
      </c>
      <c r="R169">
        <f>C169+IF(punkty_rekrutacyjne[[#This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46.8</v>
      </c>
      <c r="S169">
        <f>(punkty_rekrutacyjne[[#This Row],[JP]]+punkty_rekrutacyjne[[#This Row],[Mat]]+punkty_rekrutacyjne[[#This Row],[Biol]]+punkty_rekrutacyjne[[#This Row],[Geog]])/4</f>
        <v>4.25</v>
      </c>
      <c r="T169">
        <f>IF(punkty_rekrutacyjne[[#This Row],[Zachowanie]]&gt;4,IF(punkty_rekrutacyjne[[#This Row],[srednia z przedmiotow]]&gt;4,IF(punkty_rekrutacyjne[[#This Row],[Osiagniecia]]=0,1,0),0),0)</f>
        <v>0</v>
      </c>
      <c r="U169" s="2" t="str">
        <f>IF(punkty_rekrutacyjne[[#This Row],[dobry uczen]],punkty_rekrutacyjne[[#This Row],[Nazwisko]],"")</f>
        <v/>
      </c>
      <c r="V169" s="2" t="str">
        <f>IF(punkty_rekrutacyjne[[#This Row],[dobry uczen]],punkty_rekrutacyjne[[#This Row],[Imie]],"")</f>
        <v/>
      </c>
      <c r="W169" s="1">
        <f>IF(punkty_rekrutacyjne[[#This Row],[GHP]]=100,1,0)</f>
        <v>0</v>
      </c>
      <c r="X169" s="1">
        <f>IF(punkty_rekrutacyjne[[#This Row],[GHH]]=100,1,0)</f>
        <v>0</v>
      </c>
      <c r="Y169" s="1">
        <f>IF(punkty_rekrutacyjne[[#This Row],[GMM]]=100,1,0)</f>
        <v>0</v>
      </c>
      <c r="Z169" s="1">
        <f>IF(punkty_rekrutacyjne[[#This Row],[GMP]]=100,1,0)</f>
        <v>0</v>
      </c>
      <c r="AA169" s="1">
        <f>IF(punkty_rekrutacyjne[[#This Row],[GJP]]=100,1,0)</f>
        <v>0</v>
      </c>
      <c r="AB169" s="1">
        <f>IF(SUM(W169:AA169)&gt;2,1,0)</f>
        <v>0</v>
      </c>
      <c r="AC169" s="1">
        <f>C169+IF(punkty_rekrutacyjne[[#This Row],[Zachowanie]]=6,2,0)+SUM(punkty_rekrutacyjne[[#This Row],[p1]:[p4]])</f>
        <v>31</v>
      </c>
      <c r="AD169" s="1">
        <f>+(punkty_rekrutacyjne[[#This Row],[GHP]]+punkty_rekrutacyjne[[#This Row],[GHH]]+punkty_rekrutacyjne[[#This Row],[GMM]]+punkty_rekrutacyjne[[#This Row],[GMP]]+punkty_rekrutacyjne[[#This Row],[GJP]])/10</f>
        <v>15.8</v>
      </c>
      <c r="AE169" s="1">
        <f>IF(punkty_rekrutacyjne[[#This Row],[pkt 1]]&gt;punkty_rekrutacyjne[[#This Row],[pkt 2]],1,0)</f>
        <v>1</v>
      </c>
      <c r="AF169" s="1">
        <f>COUNTIF(punkty_rekrutacyjne[[#This Row],[GHP]:[GJP]],100)</f>
        <v>0</v>
      </c>
    </row>
    <row r="170" spans="1:32" x14ac:dyDescent="0.25">
      <c r="A170" s="1" t="s">
        <v>446</v>
      </c>
      <c r="B170" s="1" t="s">
        <v>30</v>
      </c>
      <c r="C170">
        <v>3</v>
      </c>
      <c r="D170">
        <v>2</v>
      </c>
      <c r="E170">
        <v>5</v>
      </c>
      <c r="F170">
        <v>3</v>
      </c>
      <c r="G170">
        <v>3</v>
      </c>
      <c r="H170">
        <v>4</v>
      </c>
      <c r="I170">
        <v>95</v>
      </c>
      <c r="J170">
        <v>25</v>
      </c>
      <c r="K170">
        <v>48</v>
      </c>
      <c r="L170">
        <v>27</v>
      </c>
      <c r="M170">
        <v>23</v>
      </c>
      <c r="N170">
        <f>IF(punkty_rekrutacyjne[[#This Row],[JP]]=2,0,IF(punkty_rekrutacyjne[[#This Row],[JP]]=3,4,IF(punkty_rekrutacyjne[[#This Row],[JP]]=4,6,IF(punkty_rekrutacyjne[[#This Row],[JP]]=5,8,10))))</f>
        <v>8</v>
      </c>
      <c r="O170">
        <f>IF(punkty_rekrutacyjne[[#This Row],[Mat]]=2,0,IF(punkty_rekrutacyjne[[#This Row],[Mat]]=3,4,IF(punkty_rekrutacyjne[[#This Row],[Mat]]=4,6,IF(punkty_rekrutacyjne[[#This Row],[Mat]]=5,8,10))))</f>
        <v>4</v>
      </c>
      <c r="P170">
        <f>IF(punkty_rekrutacyjne[[#This Row],[Biol]]=2,0,IF(punkty_rekrutacyjne[[#This Row],[Biol]]=3,4,IF(punkty_rekrutacyjne[[#This Row],[Biol]]=4,6,IF(punkty_rekrutacyjne[[#This Row],[Biol]]=5,8,10))))</f>
        <v>4</v>
      </c>
      <c r="Q170">
        <f>IF(punkty_rekrutacyjne[[#This Row],[Geog]]=2,0,IF(punkty_rekrutacyjne[[#This Row],[Geog]]=3,4,IF(punkty_rekrutacyjne[[#This Row],[Geog]]=4,6,IF(punkty_rekrutacyjne[[#This Row],[Geog]]=5,8,10))))</f>
        <v>6</v>
      </c>
      <c r="R170">
        <f>C170+IF(punkty_rekrutacyjne[[#This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46.8</v>
      </c>
      <c r="S170">
        <f>(punkty_rekrutacyjne[[#This Row],[JP]]+punkty_rekrutacyjne[[#This Row],[Mat]]+punkty_rekrutacyjne[[#This Row],[Biol]]+punkty_rekrutacyjne[[#This Row],[Geog]])/4</f>
        <v>3.75</v>
      </c>
      <c r="T170">
        <f>IF(punkty_rekrutacyjne[[#This Row],[Zachowanie]]&gt;4,IF(punkty_rekrutacyjne[[#This Row],[srednia z przedmiotow]]&gt;4,IF(punkty_rekrutacyjne[[#This Row],[Osiagniecia]]=0,1,0),0),0)</f>
        <v>0</v>
      </c>
      <c r="U170" s="2" t="str">
        <f>IF(punkty_rekrutacyjne[[#This Row],[dobry uczen]],punkty_rekrutacyjne[[#This Row],[Nazwisko]],"")</f>
        <v/>
      </c>
      <c r="V170" s="2" t="str">
        <f>IF(punkty_rekrutacyjne[[#This Row],[dobry uczen]],punkty_rekrutacyjne[[#This Row],[Imie]],"")</f>
        <v/>
      </c>
      <c r="W170" s="1">
        <f>IF(punkty_rekrutacyjne[[#This Row],[GHP]]=100,1,0)</f>
        <v>0</v>
      </c>
      <c r="X170" s="1">
        <f>IF(punkty_rekrutacyjne[[#This Row],[GHH]]=100,1,0)</f>
        <v>0</v>
      </c>
      <c r="Y170" s="1">
        <f>IF(punkty_rekrutacyjne[[#This Row],[GMM]]=100,1,0)</f>
        <v>0</v>
      </c>
      <c r="Z170" s="1">
        <f>IF(punkty_rekrutacyjne[[#This Row],[GMP]]=100,1,0)</f>
        <v>0</v>
      </c>
      <c r="AA170" s="1">
        <f>IF(punkty_rekrutacyjne[[#This Row],[GJP]]=100,1,0)</f>
        <v>0</v>
      </c>
      <c r="AB170" s="1">
        <f>IF(SUM(W170:AA170)&gt;2,1,0)</f>
        <v>0</v>
      </c>
      <c r="AC170" s="1">
        <f>C170+IF(punkty_rekrutacyjne[[#This Row],[Zachowanie]]=6,2,0)+SUM(punkty_rekrutacyjne[[#This Row],[p1]:[p4]])</f>
        <v>25</v>
      </c>
      <c r="AD170" s="1">
        <f>+(punkty_rekrutacyjne[[#This Row],[GHP]]+punkty_rekrutacyjne[[#This Row],[GHH]]+punkty_rekrutacyjne[[#This Row],[GMM]]+punkty_rekrutacyjne[[#This Row],[GMP]]+punkty_rekrutacyjne[[#This Row],[GJP]])/10</f>
        <v>21.8</v>
      </c>
      <c r="AE170" s="1">
        <f>IF(punkty_rekrutacyjne[[#This Row],[pkt 1]]&gt;punkty_rekrutacyjne[[#This Row],[pkt 2]],1,0)</f>
        <v>1</v>
      </c>
      <c r="AF170" s="1">
        <f>COUNTIF(punkty_rekrutacyjne[[#This Row],[GHP]:[GJP]],100)</f>
        <v>0</v>
      </c>
    </row>
    <row r="171" spans="1:32" x14ac:dyDescent="0.25">
      <c r="A171" s="1" t="s">
        <v>461</v>
      </c>
      <c r="B171" s="1" t="s">
        <v>28</v>
      </c>
      <c r="C171">
        <v>2</v>
      </c>
      <c r="D171">
        <v>4</v>
      </c>
      <c r="E171">
        <v>5</v>
      </c>
      <c r="F171">
        <v>2</v>
      </c>
      <c r="G171">
        <v>5</v>
      </c>
      <c r="H171">
        <v>2</v>
      </c>
      <c r="I171">
        <v>26</v>
      </c>
      <c r="J171">
        <v>69</v>
      </c>
      <c r="K171">
        <v>46</v>
      </c>
      <c r="L171">
        <v>57</v>
      </c>
      <c r="M171">
        <v>91</v>
      </c>
      <c r="N171">
        <f>IF(punkty_rekrutacyjne[[#This Row],[JP]]=2,0,IF(punkty_rekrutacyjne[[#This Row],[JP]]=3,4,IF(punkty_rekrutacyjne[[#This Row],[JP]]=4,6,IF(punkty_rekrutacyjne[[#This Row],[JP]]=5,8,10))))</f>
        <v>8</v>
      </c>
      <c r="O171">
        <f>IF(punkty_rekrutacyjne[[#This Row],[Mat]]=2,0,IF(punkty_rekrutacyjne[[#This Row],[Mat]]=3,4,IF(punkty_rekrutacyjne[[#This Row],[Mat]]=4,6,IF(punkty_rekrutacyjne[[#This Row],[Mat]]=5,8,10))))</f>
        <v>0</v>
      </c>
      <c r="P171">
        <f>IF(punkty_rekrutacyjne[[#This Row],[Biol]]=2,0,IF(punkty_rekrutacyjne[[#This Row],[Biol]]=3,4,IF(punkty_rekrutacyjne[[#This Row],[Biol]]=4,6,IF(punkty_rekrutacyjne[[#This Row],[Biol]]=5,8,10))))</f>
        <v>8</v>
      </c>
      <c r="Q171">
        <f>IF(punkty_rekrutacyjne[[#This Row],[Geog]]=2,0,IF(punkty_rekrutacyjne[[#This Row],[Geog]]=3,4,IF(punkty_rekrutacyjne[[#This Row],[Geog]]=4,6,IF(punkty_rekrutacyjne[[#This Row],[Geog]]=5,8,10))))</f>
        <v>0</v>
      </c>
      <c r="R171">
        <f>C171+IF(punkty_rekrutacyjne[[#This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46.9</v>
      </c>
      <c r="S171">
        <f>(punkty_rekrutacyjne[[#This Row],[JP]]+punkty_rekrutacyjne[[#This Row],[Mat]]+punkty_rekrutacyjne[[#This Row],[Biol]]+punkty_rekrutacyjne[[#This Row],[Geog]])/4</f>
        <v>3.5</v>
      </c>
      <c r="T171">
        <f>IF(punkty_rekrutacyjne[[#This Row],[Zachowanie]]&gt;4,IF(punkty_rekrutacyjne[[#This Row],[srednia z przedmiotow]]&gt;4,IF(punkty_rekrutacyjne[[#This Row],[Osiagniecia]]=0,1,0),0),0)</f>
        <v>0</v>
      </c>
      <c r="U171" s="2" t="str">
        <f>IF(punkty_rekrutacyjne[[#This Row],[dobry uczen]],punkty_rekrutacyjne[[#This Row],[Nazwisko]],"")</f>
        <v/>
      </c>
      <c r="V171" s="2" t="str">
        <f>IF(punkty_rekrutacyjne[[#This Row],[dobry uczen]],punkty_rekrutacyjne[[#This Row],[Imie]],"")</f>
        <v/>
      </c>
      <c r="W171" s="1">
        <f>IF(punkty_rekrutacyjne[[#This Row],[GHP]]=100,1,0)</f>
        <v>0</v>
      </c>
      <c r="X171" s="1">
        <f>IF(punkty_rekrutacyjne[[#This Row],[GHH]]=100,1,0)</f>
        <v>0</v>
      </c>
      <c r="Y171" s="1">
        <f>IF(punkty_rekrutacyjne[[#This Row],[GMM]]=100,1,0)</f>
        <v>0</v>
      </c>
      <c r="Z171" s="1">
        <f>IF(punkty_rekrutacyjne[[#This Row],[GMP]]=100,1,0)</f>
        <v>0</v>
      </c>
      <c r="AA171" s="1">
        <f>IF(punkty_rekrutacyjne[[#This Row],[GJP]]=100,1,0)</f>
        <v>0</v>
      </c>
      <c r="AB171" s="1">
        <f>IF(SUM(W171:AA171)&gt;2,1,0)</f>
        <v>0</v>
      </c>
      <c r="AC171" s="1">
        <f>C171+IF(punkty_rekrutacyjne[[#This Row],[Zachowanie]]=6,2,0)+SUM(punkty_rekrutacyjne[[#This Row],[p1]:[p4]])</f>
        <v>18</v>
      </c>
      <c r="AD171" s="1">
        <f>+(punkty_rekrutacyjne[[#This Row],[GHP]]+punkty_rekrutacyjne[[#This Row],[GHH]]+punkty_rekrutacyjne[[#This Row],[GMM]]+punkty_rekrutacyjne[[#This Row],[GMP]]+punkty_rekrutacyjne[[#This Row],[GJP]])/10</f>
        <v>28.9</v>
      </c>
      <c r="AE171" s="1">
        <f>IF(punkty_rekrutacyjne[[#This Row],[pkt 1]]&gt;punkty_rekrutacyjne[[#This Row],[pkt 2]],1,0)</f>
        <v>0</v>
      </c>
      <c r="AF171" s="1">
        <f>COUNTIF(punkty_rekrutacyjne[[#This Row],[GHP]:[GJP]],100)</f>
        <v>0</v>
      </c>
    </row>
    <row r="172" spans="1:32" x14ac:dyDescent="0.25">
      <c r="A172" s="1" t="s">
        <v>525</v>
      </c>
      <c r="B172" s="1" t="s">
        <v>526</v>
      </c>
      <c r="C172">
        <v>5</v>
      </c>
      <c r="D172">
        <v>2</v>
      </c>
      <c r="E172">
        <v>5</v>
      </c>
      <c r="F172">
        <v>6</v>
      </c>
      <c r="G172">
        <v>3</v>
      </c>
      <c r="H172">
        <v>3</v>
      </c>
      <c r="I172">
        <v>23</v>
      </c>
      <c r="J172">
        <v>10</v>
      </c>
      <c r="K172">
        <v>99</v>
      </c>
      <c r="L172">
        <v>23</v>
      </c>
      <c r="M172">
        <v>4</v>
      </c>
      <c r="N172">
        <f>IF(punkty_rekrutacyjne[[#This Row],[JP]]=2,0,IF(punkty_rekrutacyjne[[#This Row],[JP]]=3,4,IF(punkty_rekrutacyjne[[#This Row],[JP]]=4,6,IF(punkty_rekrutacyjne[[#This Row],[JP]]=5,8,10))))</f>
        <v>8</v>
      </c>
      <c r="O172">
        <f>IF(punkty_rekrutacyjne[[#This Row],[Mat]]=2,0,IF(punkty_rekrutacyjne[[#This Row],[Mat]]=3,4,IF(punkty_rekrutacyjne[[#This Row],[Mat]]=4,6,IF(punkty_rekrutacyjne[[#This Row],[Mat]]=5,8,10))))</f>
        <v>10</v>
      </c>
      <c r="P172">
        <f>IF(punkty_rekrutacyjne[[#This Row],[Biol]]=2,0,IF(punkty_rekrutacyjne[[#This Row],[Biol]]=3,4,IF(punkty_rekrutacyjne[[#This Row],[Biol]]=4,6,IF(punkty_rekrutacyjne[[#This Row],[Biol]]=5,8,10))))</f>
        <v>4</v>
      </c>
      <c r="Q172">
        <f>IF(punkty_rekrutacyjne[[#This Row],[Geog]]=2,0,IF(punkty_rekrutacyjne[[#This Row],[Geog]]=3,4,IF(punkty_rekrutacyjne[[#This Row],[Geog]]=4,6,IF(punkty_rekrutacyjne[[#This Row],[Geog]]=5,8,10))))</f>
        <v>4</v>
      </c>
      <c r="R172">
        <f>C172+IF(punkty_rekrutacyjne[[#This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46.9</v>
      </c>
      <c r="S172">
        <f>(punkty_rekrutacyjne[[#This Row],[JP]]+punkty_rekrutacyjne[[#This Row],[Mat]]+punkty_rekrutacyjne[[#This Row],[Biol]]+punkty_rekrutacyjne[[#This Row],[Geog]])/4</f>
        <v>4.25</v>
      </c>
      <c r="T172">
        <f>IF(punkty_rekrutacyjne[[#This Row],[Zachowanie]]&gt;4,IF(punkty_rekrutacyjne[[#This Row],[srednia z przedmiotow]]&gt;4,IF(punkty_rekrutacyjne[[#This Row],[Osiagniecia]]=0,1,0),0),0)</f>
        <v>0</v>
      </c>
      <c r="U172" s="2" t="str">
        <f>IF(punkty_rekrutacyjne[[#This Row],[dobry uczen]],punkty_rekrutacyjne[[#This Row],[Nazwisko]],"")</f>
        <v/>
      </c>
      <c r="V172" s="2" t="str">
        <f>IF(punkty_rekrutacyjne[[#This Row],[dobry uczen]],punkty_rekrutacyjne[[#This Row],[Imie]],"")</f>
        <v/>
      </c>
      <c r="W172" s="1">
        <f>IF(punkty_rekrutacyjne[[#This Row],[GHP]]=100,1,0)</f>
        <v>0</v>
      </c>
      <c r="X172" s="1">
        <f>IF(punkty_rekrutacyjne[[#This Row],[GHH]]=100,1,0)</f>
        <v>0</v>
      </c>
      <c r="Y172" s="1">
        <f>IF(punkty_rekrutacyjne[[#This Row],[GMM]]=100,1,0)</f>
        <v>0</v>
      </c>
      <c r="Z172" s="1">
        <f>IF(punkty_rekrutacyjne[[#This Row],[GMP]]=100,1,0)</f>
        <v>0</v>
      </c>
      <c r="AA172" s="1">
        <f>IF(punkty_rekrutacyjne[[#This Row],[GJP]]=100,1,0)</f>
        <v>0</v>
      </c>
      <c r="AB172" s="1">
        <f>IF(SUM(W172:AA172)&gt;2,1,0)</f>
        <v>0</v>
      </c>
      <c r="AC172" s="1">
        <f>C172+IF(punkty_rekrutacyjne[[#This Row],[Zachowanie]]=6,2,0)+SUM(punkty_rekrutacyjne[[#This Row],[p1]:[p4]])</f>
        <v>31</v>
      </c>
      <c r="AD172" s="1">
        <f>+(punkty_rekrutacyjne[[#This Row],[GHP]]+punkty_rekrutacyjne[[#This Row],[GHH]]+punkty_rekrutacyjne[[#This Row],[GMM]]+punkty_rekrutacyjne[[#This Row],[GMP]]+punkty_rekrutacyjne[[#This Row],[GJP]])/10</f>
        <v>15.9</v>
      </c>
      <c r="AE172" s="1">
        <f>IF(punkty_rekrutacyjne[[#This Row],[pkt 1]]&gt;punkty_rekrutacyjne[[#This Row],[pkt 2]],1,0)</f>
        <v>1</v>
      </c>
      <c r="AF172" s="1">
        <f>COUNTIF(punkty_rekrutacyjne[[#This Row],[GHP]:[GJP]],100)</f>
        <v>0</v>
      </c>
    </row>
    <row r="173" spans="1:32" x14ac:dyDescent="0.25">
      <c r="A173" s="1" t="s">
        <v>634</v>
      </c>
      <c r="B173" s="1" t="s">
        <v>635</v>
      </c>
      <c r="C173">
        <v>0</v>
      </c>
      <c r="D173">
        <v>4</v>
      </c>
      <c r="E173">
        <v>2</v>
      </c>
      <c r="F173">
        <v>6</v>
      </c>
      <c r="G173">
        <v>2</v>
      </c>
      <c r="H173">
        <v>5</v>
      </c>
      <c r="I173">
        <v>57</v>
      </c>
      <c r="J173">
        <v>88</v>
      </c>
      <c r="K173">
        <v>53</v>
      </c>
      <c r="L173">
        <v>42</v>
      </c>
      <c r="M173">
        <v>49</v>
      </c>
      <c r="N173">
        <f>IF(punkty_rekrutacyjne[[#This Row],[JP]]=2,0,IF(punkty_rekrutacyjne[[#This Row],[JP]]=3,4,IF(punkty_rekrutacyjne[[#This Row],[JP]]=4,6,IF(punkty_rekrutacyjne[[#This Row],[JP]]=5,8,10))))</f>
        <v>0</v>
      </c>
      <c r="O173">
        <f>IF(punkty_rekrutacyjne[[#This Row],[Mat]]=2,0,IF(punkty_rekrutacyjne[[#This Row],[Mat]]=3,4,IF(punkty_rekrutacyjne[[#This Row],[Mat]]=4,6,IF(punkty_rekrutacyjne[[#This Row],[Mat]]=5,8,10))))</f>
        <v>10</v>
      </c>
      <c r="P173">
        <f>IF(punkty_rekrutacyjne[[#This Row],[Biol]]=2,0,IF(punkty_rekrutacyjne[[#This Row],[Biol]]=3,4,IF(punkty_rekrutacyjne[[#This Row],[Biol]]=4,6,IF(punkty_rekrutacyjne[[#This Row],[Biol]]=5,8,10))))</f>
        <v>0</v>
      </c>
      <c r="Q173">
        <f>IF(punkty_rekrutacyjne[[#This Row],[Geog]]=2,0,IF(punkty_rekrutacyjne[[#This Row],[Geog]]=3,4,IF(punkty_rekrutacyjne[[#This Row],[Geog]]=4,6,IF(punkty_rekrutacyjne[[#This Row],[Geog]]=5,8,10))))</f>
        <v>8</v>
      </c>
      <c r="R173">
        <f>C173+IF(punkty_rekrutacyjne[[#This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46.9</v>
      </c>
      <c r="S173">
        <f>(punkty_rekrutacyjne[[#This Row],[JP]]+punkty_rekrutacyjne[[#This Row],[Mat]]+punkty_rekrutacyjne[[#This Row],[Biol]]+punkty_rekrutacyjne[[#This Row],[Geog]])/4</f>
        <v>3.75</v>
      </c>
      <c r="T173">
        <f>IF(punkty_rekrutacyjne[[#This Row],[Zachowanie]]&gt;4,IF(punkty_rekrutacyjne[[#This Row],[srednia z przedmiotow]]&gt;4,IF(punkty_rekrutacyjne[[#This Row],[Osiagniecia]]=0,1,0),0),0)</f>
        <v>0</v>
      </c>
      <c r="U173" s="2" t="str">
        <f>IF(punkty_rekrutacyjne[[#This Row],[dobry uczen]],punkty_rekrutacyjne[[#This Row],[Nazwisko]],"")</f>
        <v/>
      </c>
      <c r="V173" s="2" t="str">
        <f>IF(punkty_rekrutacyjne[[#This Row],[dobry uczen]],punkty_rekrutacyjne[[#This Row],[Imie]],"")</f>
        <v/>
      </c>
      <c r="W173" s="1">
        <f>IF(punkty_rekrutacyjne[[#This Row],[GHP]]=100,1,0)</f>
        <v>0</v>
      </c>
      <c r="X173" s="1">
        <f>IF(punkty_rekrutacyjne[[#This Row],[GHH]]=100,1,0)</f>
        <v>0</v>
      </c>
      <c r="Y173" s="1">
        <f>IF(punkty_rekrutacyjne[[#This Row],[GMM]]=100,1,0)</f>
        <v>0</v>
      </c>
      <c r="Z173" s="1">
        <f>IF(punkty_rekrutacyjne[[#This Row],[GMP]]=100,1,0)</f>
        <v>0</v>
      </c>
      <c r="AA173" s="1">
        <f>IF(punkty_rekrutacyjne[[#This Row],[GJP]]=100,1,0)</f>
        <v>0</v>
      </c>
      <c r="AB173" s="1">
        <f>IF(SUM(W173:AA173)&gt;2,1,0)</f>
        <v>0</v>
      </c>
      <c r="AC173" s="1">
        <f>C173+IF(punkty_rekrutacyjne[[#This Row],[Zachowanie]]=6,2,0)+SUM(punkty_rekrutacyjne[[#This Row],[p1]:[p4]])</f>
        <v>18</v>
      </c>
      <c r="AD173" s="1">
        <f>+(punkty_rekrutacyjne[[#This Row],[GHP]]+punkty_rekrutacyjne[[#This Row],[GHH]]+punkty_rekrutacyjne[[#This Row],[GMM]]+punkty_rekrutacyjne[[#This Row],[GMP]]+punkty_rekrutacyjne[[#This Row],[GJP]])/10</f>
        <v>28.9</v>
      </c>
      <c r="AE173" s="1">
        <f>IF(punkty_rekrutacyjne[[#This Row],[pkt 1]]&gt;punkty_rekrutacyjne[[#This Row],[pkt 2]],1,0)</f>
        <v>0</v>
      </c>
      <c r="AF173" s="1">
        <f>COUNTIF(punkty_rekrutacyjne[[#This Row],[GHP]:[GJP]],100)</f>
        <v>0</v>
      </c>
    </row>
    <row r="174" spans="1:32" x14ac:dyDescent="0.25">
      <c r="A174" s="1" t="s">
        <v>441</v>
      </c>
      <c r="B174" s="1" t="s">
        <v>177</v>
      </c>
      <c r="C174">
        <v>2</v>
      </c>
      <c r="D174">
        <v>5</v>
      </c>
      <c r="E174">
        <v>6</v>
      </c>
      <c r="F174">
        <v>2</v>
      </c>
      <c r="G174">
        <v>5</v>
      </c>
      <c r="H174">
        <v>3</v>
      </c>
      <c r="I174">
        <v>44</v>
      </c>
      <c r="J174">
        <v>32</v>
      </c>
      <c r="K174">
        <v>4</v>
      </c>
      <c r="L174">
        <v>95</v>
      </c>
      <c r="M174">
        <v>55</v>
      </c>
      <c r="N174">
        <f>IF(punkty_rekrutacyjne[[#This Row],[JP]]=2,0,IF(punkty_rekrutacyjne[[#This Row],[JP]]=3,4,IF(punkty_rekrutacyjne[[#This Row],[JP]]=4,6,IF(punkty_rekrutacyjne[[#This Row],[JP]]=5,8,10))))</f>
        <v>10</v>
      </c>
      <c r="O174">
        <f>IF(punkty_rekrutacyjne[[#This Row],[Mat]]=2,0,IF(punkty_rekrutacyjne[[#This Row],[Mat]]=3,4,IF(punkty_rekrutacyjne[[#This Row],[Mat]]=4,6,IF(punkty_rekrutacyjne[[#This Row],[Mat]]=5,8,10))))</f>
        <v>0</v>
      </c>
      <c r="P174">
        <f>IF(punkty_rekrutacyjne[[#This Row],[Biol]]=2,0,IF(punkty_rekrutacyjne[[#This Row],[Biol]]=3,4,IF(punkty_rekrutacyjne[[#This Row],[Biol]]=4,6,IF(punkty_rekrutacyjne[[#This Row],[Biol]]=5,8,10))))</f>
        <v>8</v>
      </c>
      <c r="Q174">
        <f>IF(punkty_rekrutacyjne[[#This Row],[Geog]]=2,0,IF(punkty_rekrutacyjne[[#This Row],[Geog]]=3,4,IF(punkty_rekrutacyjne[[#This Row],[Geog]]=4,6,IF(punkty_rekrutacyjne[[#This Row],[Geog]]=5,8,10))))</f>
        <v>4</v>
      </c>
      <c r="R174">
        <f>C174+IF(punkty_rekrutacyjne[[#This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</v>
      </c>
      <c r="S174">
        <f>(punkty_rekrutacyjne[[#This Row],[JP]]+punkty_rekrutacyjne[[#This Row],[Mat]]+punkty_rekrutacyjne[[#This Row],[Biol]]+punkty_rekrutacyjne[[#This Row],[Geog]])/4</f>
        <v>4</v>
      </c>
      <c r="T174">
        <f>IF(punkty_rekrutacyjne[[#This Row],[Zachowanie]]&gt;4,IF(punkty_rekrutacyjne[[#This Row],[srednia z przedmiotow]]&gt;4,IF(punkty_rekrutacyjne[[#This Row],[Osiagniecia]]=0,1,0),0),0)</f>
        <v>0</v>
      </c>
      <c r="U174" s="2" t="str">
        <f>IF(punkty_rekrutacyjne[[#This Row],[dobry uczen]],punkty_rekrutacyjne[[#This Row],[Nazwisko]],"")</f>
        <v/>
      </c>
      <c r="V174" s="2" t="str">
        <f>IF(punkty_rekrutacyjne[[#This Row],[dobry uczen]],punkty_rekrutacyjne[[#This Row],[Imie]],"")</f>
        <v/>
      </c>
      <c r="W174" s="1">
        <f>IF(punkty_rekrutacyjne[[#This Row],[GHP]]=100,1,0)</f>
        <v>0</v>
      </c>
      <c r="X174" s="1">
        <f>IF(punkty_rekrutacyjne[[#This Row],[GHH]]=100,1,0)</f>
        <v>0</v>
      </c>
      <c r="Y174" s="1">
        <f>IF(punkty_rekrutacyjne[[#This Row],[GMM]]=100,1,0)</f>
        <v>0</v>
      </c>
      <c r="Z174" s="1">
        <f>IF(punkty_rekrutacyjne[[#This Row],[GMP]]=100,1,0)</f>
        <v>0</v>
      </c>
      <c r="AA174" s="1">
        <f>IF(punkty_rekrutacyjne[[#This Row],[GJP]]=100,1,0)</f>
        <v>0</v>
      </c>
      <c r="AB174" s="1">
        <f>IF(SUM(W174:AA174)&gt;2,1,0)</f>
        <v>0</v>
      </c>
      <c r="AC174" s="1">
        <f>C174+IF(punkty_rekrutacyjne[[#This Row],[Zachowanie]]=6,2,0)+SUM(punkty_rekrutacyjne[[#This Row],[p1]:[p4]])</f>
        <v>24</v>
      </c>
      <c r="AD174" s="1">
        <f>+(punkty_rekrutacyjne[[#This Row],[GHP]]+punkty_rekrutacyjne[[#This Row],[GHH]]+punkty_rekrutacyjne[[#This Row],[GMM]]+punkty_rekrutacyjne[[#This Row],[GMP]]+punkty_rekrutacyjne[[#This Row],[GJP]])/10</f>
        <v>23</v>
      </c>
      <c r="AE174" s="1">
        <f>IF(punkty_rekrutacyjne[[#This Row],[pkt 1]]&gt;punkty_rekrutacyjne[[#This Row],[pkt 2]],1,0)</f>
        <v>1</v>
      </c>
      <c r="AF174" s="1">
        <f>COUNTIF(punkty_rekrutacyjne[[#This Row],[GHP]:[GJP]],100)</f>
        <v>0</v>
      </c>
    </row>
    <row r="175" spans="1:32" x14ac:dyDescent="0.25">
      <c r="A175" s="1" t="s">
        <v>264</v>
      </c>
      <c r="B175" s="1" t="s">
        <v>246</v>
      </c>
      <c r="C175">
        <v>7</v>
      </c>
      <c r="D175">
        <v>2</v>
      </c>
      <c r="E175">
        <v>4</v>
      </c>
      <c r="F175">
        <v>3</v>
      </c>
      <c r="G175">
        <v>6</v>
      </c>
      <c r="H175">
        <v>3</v>
      </c>
      <c r="I175">
        <v>13</v>
      </c>
      <c r="J175">
        <v>89</v>
      </c>
      <c r="K175">
        <v>20</v>
      </c>
      <c r="L175">
        <v>2</v>
      </c>
      <c r="M175">
        <v>36</v>
      </c>
      <c r="N175">
        <f>IF(punkty_rekrutacyjne[[#This Row],[JP]]=2,0,IF(punkty_rekrutacyjne[[#This Row],[JP]]=3,4,IF(punkty_rekrutacyjne[[#This Row],[JP]]=4,6,IF(punkty_rekrutacyjne[[#This Row],[JP]]=5,8,10))))</f>
        <v>6</v>
      </c>
      <c r="O175">
        <f>IF(punkty_rekrutacyjne[[#This Row],[Mat]]=2,0,IF(punkty_rekrutacyjne[[#This Row],[Mat]]=3,4,IF(punkty_rekrutacyjne[[#This Row],[Mat]]=4,6,IF(punkty_rekrutacyjne[[#This Row],[Mat]]=5,8,10))))</f>
        <v>4</v>
      </c>
      <c r="P175">
        <f>IF(punkty_rekrutacyjne[[#This Row],[Biol]]=2,0,IF(punkty_rekrutacyjne[[#This Row],[Biol]]=3,4,IF(punkty_rekrutacyjne[[#This Row],[Biol]]=4,6,IF(punkty_rekrutacyjne[[#This Row],[Biol]]=5,8,10))))</f>
        <v>10</v>
      </c>
      <c r="Q175">
        <f>IF(punkty_rekrutacyjne[[#This Row],[Geog]]=2,0,IF(punkty_rekrutacyjne[[#This Row],[Geog]]=3,4,IF(punkty_rekrutacyjne[[#This Row],[Geog]]=4,6,IF(punkty_rekrutacyjne[[#This Row],[Geog]]=5,8,10))))</f>
        <v>4</v>
      </c>
      <c r="R175">
        <f>C175+IF(punkty_rekrutacyjne[[#This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</v>
      </c>
      <c r="S175">
        <f>(punkty_rekrutacyjne[[#This Row],[JP]]+punkty_rekrutacyjne[[#This Row],[Mat]]+punkty_rekrutacyjne[[#This Row],[Biol]]+punkty_rekrutacyjne[[#This Row],[Geog]])/4</f>
        <v>4</v>
      </c>
      <c r="T175">
        <f>IF(punkty_rekrutacyjne[[#This Row],[Zachowanie]]&gt;4,IF(punkty_rekrutacyjne[[#This Row],[srednia z przedmiotow]]&gt;4,IF(punkty_rekrutacyjne[[#This Row],[Osiagniecia]]=0,1,0),0),0)</f>
        <v>0</v>
      </c>
      <c r="U175" s="2" t="str">
        <f>IF(punkty_rekrutacyjne[[#This Row],[dobry uczen]],punkty_rekrutacyjne[[#This Row],[Nazwisko]],"")</f>
        <v/>
      </c>
      <c r="V175" s="2" t="str">
        <f>IF(punkty_rekrutacyjne[[#This Row],[dobry uczen]],punkty_rekrutacyjne[[#This Row],[Imie]],"")</f>
        <v/>
      </c>
      <c r="W175" s="1">
        <f>IF(punkty_rekrutacyjne[[#This Row],[GHP]]=100,1,0)</f>
        <v>0</v>
      </c>
      <c r="X175" s="1">
        <f>IF(punkty_rekrutacyjne[[#This Row],[GHH]]=100,1,0)</f>
        <v>0</v>
      </c>
      <c r="Y175" s="1">
        <f>IF(punkty_rekrutacyjne[[#This Row],[GMM]]=100,1,0)</f>
        <v>0</v>
      </c>
      <c r="Z175" s="1">
        <f>IF(punkty_rekrutacyjne[[#This Row],[GMP]]=100,1,0)</f>
        <v>0</v>
      </c>
      <c r="AA175" s="1">
        <f>IF(punkty_rekrutacyjne[[#This Row],[GJP]]=100,1,0)</f>
        <v>0</v>
      </c>
      <c r="AB175" s="1">
        <f>IF(SUM(W175:AA175)&gt;2,1,0)</f>
        <v>0</v>
      </c>
      <c r="AC175" s="1">
        <f>C175+IF(punkty_rekrutacyjne[[#This Row],[Zachowanie]]=6,2,0)+SUM(punkty_rekrutacyjne[[#This Row],[p1]:[p4]])</f>
        <v>31</v>
      </c>
      <c r="AD175" s="1">
        <f>+(punkty_rekrutacyjne[[#This Row],[GHP]]+punkty_rekrutacyjne[[#This Row],[GHH]]+punkty_rekrutacyjne[[#This Row],[GMM]]+punkty_rekrutacyjne[[#This Row],[GMP]]+punkty_rekrutacyjne[[#This Row],[GJP]])/10</f>
        <v>16</v>
      </c>
      <c r="AE175" s="1">
        <f>IF(punkty_rekrutacyjne[[#This Row],[pkt 1]]&gt;punkty_rekrutacyjne[[#This Row],[pkt 2]],1,0)</f>
        <v>1</v>
      </c>
      <c r="AF175" s="1">
        <f>COUNTIF(punkty_rekrutacyjne[[#This Row],[GHP]:[GJP]],100)</f>
        <v>0</v>
      </c>
    </row>
    <row r="176" spans="1:32" x14ac:dyDescent="0.25">
      <c r="A176" s="1" t="s">
        <v>346</v>
      </c>
      <c r="B176" s="1" t="s">
        <v>347</v>
      </c>
      <c r="C176">
        <v>4</v>
      </c>
      <c r="D176">
        <v>4</v>
      </c>
      <c r="E176">
        <v>5</v>
      </c>
      <c r="F176">
        <v>2</v>
      </c>
      <c r="G176">
        <v>3</v>
      </c>
      <c r="H176">
        <v>5</v>
      </c>
      <c r="I176">
        <v>80</v>
      </c>
      <c r="J176">
        <v>63</v>
      </c>
      <c r="K176">
        <v>36</v>
      </c>
      <c r="L176">
        <v>13</v>
      </c>
      <c r="M176">
        <v>38</v>
      </c>
      <c r="N176">
        <f>IF(punkty_rekrutacyjne[[#This Row],[JP]]=2,0,IF(punkty_rekrutacyjne[[#This Row],[JP]]=3,4,IF(punkty_rekrutacyjne[[#This Row],[JP]]=4,6,IF(punkty_rekrutacyjne[[#This Row],[JP]]=5,8,10))))</f>
        <v>8</v>
      </c>
      <c r="O176">
        <f>IF(punkty_rekrutacyjne[[#This Row],[Mat]]=2,0,IF(punkty_rekrutacyjne[[#This Row],[Mat]]=3,4,IF(punkty_rekrutacyjne[[#This Row],[Mat]]=4,6,IF(punkty_rekrutacyjne[[#This Row],[Mat]]=5,8,10))))</f>
        <v>0</v>
      </c>
      <c r="P176">
        <f>IF(punkty_rekrutacyjne[[#This Row],[Biol]]=2,0,IF(punkty_rekrutacyjne[[#This Row],[Biol]]=3,4,IF(punkty_rekrutacyjne[[#This Row],[Biol]]=4,6,IF(punkty_rekrutacyjne[[#This Row],[Biol]]=5,8,10))))</f>
        <v>4</v>
      </c>
      <c r="Q176">
        <f>IF(punkty_rekrutacyjne[[#This Row],[Geog]]=2,0,IF(punkty_rekrutacyjne[[#This Row],[Geog]]=3,4,IF(punkty_rekrutacyjne[[#This Row],[Geog]]=4,6,IF(punkty_rekrutacyjne[[#This Row],[Geog]]=5,8,10))))</f>
        <v>8</v>
      </c>
      <c r="R176">
        <f>C176+IF(punkty_rekrutacyjne[[#This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</v>
      </c>
      <c r="S176">
        <f>(punkty_rekrutacyjne[[#This Row],[JP]]+punkty_rekrutacyjne[[#This Row],[Mat]]+punkty_rekrutacyjne[[#This Row],[Biol]]+punkty_rekrutacyjne[[#This Row],[Geog]])/4</f>
        <v>3.75</v>
      </c>
      <c r="T176">
        <f>IF(punkty_rekrutacyjne[[#This Row],[Zachowanie]]&gt;4,IF(punkty_rekrutacyjne[[#This Row],[srednia z przedmiotow]]&gt;4,IF(punkty_rekrutacyjne[[#This Row],[Osiagniecia]]=0,1,0),0),0)</f>
        <v>0</v>
      </c>
      <c r="U176" s="2" t="str">
        <f>IF(punkty_rekrutacyjne[[#This Row],[dobry uczen]],punkty_rekrutacyjne[[#This Row],[Nazwisko]],"")</f>
        <v/>
      </c>
      <c r="V176" s="2" t="str">
        <f>IF(punkty_rekrutacyjne[[#This Row],[dobry uczen]],punkty_rekrutacyjne[[#This Row],[Imie]],"")</f>
        <v/>
      </c>
      <c r="W176" s="1">
        <f>IF(punkty_rekrutacyjne[[#This Row],[GHP]]=100,1,0)</f>
        <v>0</v>
      </c>
      <c r="X176" s="1">
        <f>IF(punkty_rekrutacyjne[[#This Row],[GHH]]=100,1,0)</f>
        <v>0</v>
      </c>
      <c r="Y176" s="1">
        <f>IF(punkty_rekrutacyjne[[#This Row],[GMM]]=100,1,0)</f>
        <v>0</v>
      </c>
      <c r="Z176" s="1">
        <f>IF(punkty_rekrutacyjne[[#This Row],[GMP]]=100,1,0)</f>
        <v>0</v>
      </c>
      <c r="AA176" s="1">
        <f>IF(punkty_rekrutacyjne[[#This Row],[GJP]]=100,1,0)</f>
        <v>0</v>
      </c>
      <c r="AB176" s="1">
        <f>IF(SUM(W176:AA176)&gt;2,1,0)</f>
        <v>0</v>
      </c>
      <c r="AC176" s="1">
        <f>C176+IF(punkty_rekrutacyjne[[#This Row],[Zachowanie]]=6,2,0)+SUM(punkty_rekrutacyjne[[#This Row],[p1]:[p4]])</f>
        <v>24</v>
      </c>
      <c r="AD176" s="1">
        <f>+(punkty_rekrutacyjne[[#This Row],[GHP]]+punkty_rekrutacyjne[[#This Row],[GHH]]+punkty_rekrutacyjne[[#This Row],[GMM]]+punkty_rekrutacyjne[[#This Row],[GMP]]+punkty_rekrutacyjne[[#This Row],[GJP]])/10</f>
        <v>23</v>
      </c>
      <c r="AE176" s="1">
        <f>IF(punkty_rekrutacyjne[[#This Row],[pkt 1]]&gt;punkty_rekrutacyjne[[#This Row],[pkt 2]],1,0)</f>
        <v>1</v>
      </c>
      <c r="AF176" s="1">
        <f>COUNTIF(punkty_rekrutacyjne[[#This Row],[GHP]:[GJP]],100)</f>
        <v>0</v>
      </c>
    </row>
    <row r="177" spans="1:32" x14ac:dyDescent="0.25">
      <c r="A177" s="1" t="s">
        <v>89</v>
      </c>
      <c r="B177" s="1" t="s">
        <v>90</v>
      </c>
      <c r="C177">
        <v>2</v>
      </c>
      <c r="D177">
        <v>3</v>
      </c>
      <c r="E177">
        <v>6</v>
      </c>
      <c r="F177">
        <v>3</v>
      </c>
      <c r="G177">
        <v>6</v>
      </c>
      <c r="H177">
        <v>3</v>
      </c>
      <c r="I177">
        <v>53</v>
      </c>
      <c r="J177">
        <v>50</v>
      </c>
      <c r="K177">
        <v>16</v>
      </c>
      <c r="L177">
        <v>44</v>
      </c>
      <c r="M177">
        <v>8</v>
      </c>
      <c r="N177">
        <f>IF(punkty_rekrutacyjne[[#This Row],[JP]]=2,0,IF(punkty_rekrutacyjne[[#This Row],[JP]]=3,4,IF(punkty_rekrutacyjne[[#This Row],[JP]]=4,6,IF(punkty_rekrutacyjne[[#This Row],[JP]]=5,8,10))))</f>
        <v>10</v>
      </c>
      <c r="O177">
        <f>IF(punkty_rekrutacyjne[[#This Row],[Mat]]=2,0,IF(punkty_rekrutacyjne[[#This Row],[Mat]]=3,4,IF(punkty_rekrutacyjne[[#This Row],[Mat]]=4,6,IF(punkty_rekrutacyjne[[#This Row],[Mat]]=5,8,10))))</f>
        <v>4</v>
      </c>
      <c r="P177">
        <f>IF(punkty_rekrutacyjne[[#This Row],[Biol]]=2,0,IF(punkty_rekrutacyjne[[#This Row],[Biol]]=3,4,IF(punkty_rekrutacyjne[[#This Row],[Biol]]=4,6,IF(punkty_rekrutacyjne[[#This Row],[Biol]]=5,8,10))))</f>
        <v>10</v>
      </c>
      <c r="Q177">
        <f>IF(punkty_rekrutacyjne[[#This Row],[Geog]]=2,0,IF(punkty_rekrutacyjne[[#This Row],[Geog]]=3,4,IF(punkty_rekrutacyjne[[#This Row],[Geog]]=4,6,IF(punkty_rekrutacyjne[[#This Row],[Geog]]=5,8,10))))</f>
        <v>4</v>
      </c>
      <c r="R177">
        <f>C177+IF(punkty_rekrutacyjne[[#This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47.1</v>
      </c>
      <c r="S177">
        <f>(punkty_rekrutacyjne[[#This Row],[JP]]+punkty_rekrutacyjne[[#This Row],[Mat]]+punkty_rekrutacyjne[[#This Row],[Biol]]+punkty_rekrutacyjne[[#This Row],[Geog]])/4</f>
        <v>4.5</v>
      </c>
      <c r="T177">
        <f>IF(punkty_rekrutacyjne[[#This Row],[Zachowanie]]&gt;4,IF(punkty_rekrutacyjne[[#This Row],[srednia z przedmiotow]]&gt;4,IF(punkty_rekrutacyjne[[#This Row],[Osiagniecia]]=0,1,0),0),0)</f>
        <v>0</v>
      </c>
      <c r="U177" s="2" t="str">
        <f>IF(punkty_rekrutacyjne[[#This Row],[dobry uczen]],punkty_rekrutacyjne[[#This Row],[Nazwisko]],"")</f>
        <v/>
      </c>
      <c r="V177" s="2" t="str">
        <f>IF(punkty_rekrutacyjne[[#This Row],[dobry uczen]],punkty_rekrutacyjne[[#This Row],[Imie]],"")</f>
        <v/>
      </c>
      <c r="W177" s="1">
        <f>IF(punkty_rekrutacyjne[[#This Row],[GHP]]=100,1,0)</f>
        <v>0</v>
      </c>
      <c r="X177" s="1">
        <f>IF(punkty_rekrutacyjne[[#This Row],[GHH]]=100,1,0)</f>
        <v>0</v>
      </c>
      <c r="Y177" s="1">
        <f>IF(punkty_rekrutacyjne[[#This Row],[GMM]]=100,1,0)</f>
        <v>0</v>
      </c>
      <c r="Z177" s="1">
        <f>IF(punkty_rekrutacyjne[[#This Row],[GMP]]=100,1,0)</f>
        <v>0</v>
      </c>
      <c r="AA177" s="1">
        <f>IF(punkty_rekrutacyjne[[#This Row],[GJP]]=100,1,0)</f>
        <v>0</v>
      </c>
      <c r="AB177" s="1">
        <f>IF(SUM(W177:AA177)&gt;2,1,0)</f>
        <v>0</v>
      </c>
      <c r="AC177" s="1">
        <f>C177+IF(punkty_rekrutacyjne[[#This Row],[Zachowanie]]=6,2,0)+SUM(punkty_rekrutacyjne[[#This Row],[p1]:[p4]])</f>
        <v>30</v>
      </c>
      <c r="AD177" s="1">
        <f>+(punkty_rekrutacyjne[[#This Row],[GHP]]+punkty_rekrutacyjne[[#This Row],[GHH]]+punkty_rekrutacyjne[[#This Row],[GMM]]+punkty_rekrutacyjne[[#This Row],[GMP]]+punkty_rekrutacyjne[[#This Row],[GJP]])/10</f>
        <v>17.100000000000001</v>
      </c>
      <c r="AE177" s="1">
        <f>IF(punkty_rekrutacyjne[[#This Row],[pkt 1]]&gt;punkty_rekrutacyjne[[#This Row],[pkt 2]],1,0)</f>
        <v>1</v>
      </c>
      <c r="AF177" s="1">
        <f>COUNTIF(punkty_rekrutacyjne[[#This Row],[GHP]:[GJP]],100)</f>
        <v>0</v>
      </c>
    </row>
    <row r="178" spans="1:32" x14ac:dyDescent="0.25">
      <c r="A178" s="1" t="s">
        <v>619</v>
      </c>
      <c r="B178" s="1" t="s">
        <v>620</v>
      </c>
      <c r="C178">
        <v>0</v>
      </c>
      <c r="D178">
        <v>3</v>
      </c>
      <c r="E178">
        <v>6</v>
      </c>
      <c r="F178">
        <v>2</v>
      </c>
      <c r="G178">
        <v>5</v>
      </c>
      <c r="H178">
        <v>2</v>
      </c>
      <c r="I178">
        <v>72</v>
      </c>
      <c r="J178">
        <v>53</v>
      </c>
      <c r="K178">
        <v>43</v>
      </c>
      <c r="L178">
        <v>72</v>
      </c>
      <c r="M178">
        <v>52</v>
      </c>
      <c r="N178">
        <f>IF(punkty_rekrutacyjne[[#This Row],[JP]]=2,0,IF(punkty_rekrutacyjne[[#This Row],[JP]]=3,4,IF(punkty_rekrutacyjne[[#This Row],[JP]]=4,6,IF(punkty_rekrutacyjne[[#This Row],[JP]]=5,8,10))))</f>
        <v>10</v>
      </c>
      <c r="O178">
        <f>IF(punkty_rekrutacyjne[[#This Row],[Mat]]=2,0,IF(punkty_rekrutacyjne[[#This Row],[Mat]]=3,4,IF(punkty_rekrutacyjne[[#This Row],[Mat]]=4,6,IF(punkty_rekrutacyjne[[#This Row],[Mat]]=5,8,10))))</f>
        <v>0</v>
      </c>
      <c r="P178">
        <f>IF(punkty_rekrutacyjne[[#This Row],[Biol]]=2,0,IF(punkty_rekrutacyjne[[#This Row],[Biol]]=3,4,IF(punkty_rekrutacyjne[[#This Row],[Biol]]=4,6,IF(punkty_rekrutacyjne[[#This Row],[Biol]]=5,8,10))))</f>
        <v>8</v>
      </c>
      <c r="Q178">
        <f>IF(punkty_rekrutacyjne[[#This Row],[Geog]]=2,0,IF(punkty_rekrutacyjne[[#This Row],[Geog]]=3,4,IF(punkty_rekrutacyjne[[#This Row],[Geog]]=4,6,IF(punkty_rekrutacyjne[[#This Row],[Geog]]=5,8,10))))</f>
        <v>0</v>
      </c>
      <c r="R178">
        <f>C178+IF(punkty_rekrutacyjne[[#This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47.2</v>
      </c>
      <c r="S178">
        <f>(punkty_rekrutacyjne[[#This Row],[JP]]+punkty_rekrutacyjne[[#This Row],[Mat]]+punkty_rekrutacyjne[[#This Row],[Biol]]+punkty_rekrutacyjne[[#This Row],[Geog]])/4</f>
        <v>3.75</v>
      </c>
      <c r="T178">
        <f>IF(punkty_rekrutacyjne[[#This Row],[Zachowanie]]&gt;4,IF(punkty_rekrutacyjne[[#This Row],[srednia z przedmiotow]]&gt;4,IF(punkty_rekrutacyjne[[#This Row],[Osiagniecia]]=0,1,0),0),0)</f>
        <v>0</v>
      </c>
      <c r="U178" s="2" t="str">
        <f>IF(punkty_rekrutacyjne[[#This Row],[dobry uczen]],punkty_rekrutacyjne[[#This Row],[Nazwisko]],"")</f>
        <v/>
      </c>
      <c r="V178" s="2" t="str">
        <f>IF(punkty_rekrutacyjne[[#This Row],[dobry uczen]],punkty_rekrutacyjne[[#This Row],[Imie]],"")</f>
        <v/>
      </c>
      <c r="W178" s="1">
        <f>IF(punkty_rekrutacyjne[[#This Row],[GHP]]=100,1,0)</f>
        <v>0</v>
      </c>
      <c r="X178" s="1">
        <f>IF(punkty_rekrutacyjne[[#This Row],[GHH]]=100,1,0)</f>
        <v>0</v>
      </c>
      <c r="Y178" s="1">
        <f>IF(punkty_rekrutacyjne[[#This Row],[GMM]]=100,1,0)</f>
        <v>0</v>
      </c>
      <c r="Z178" s="1">
        <f>IF(punkty_rekrutacyjne[[#This Row],[GMP]]=100,1,0)</f>
        <v>0</v>
      </c>
      <c r="AA178" s="1">
        <f>IF(punkty_rekrutacyjne[[#This Row],[GJP]]=100,1,0)</f>
        <v>0</v>
      </c>
      <c r="AB178" s="1">
        <f>IF(SUM(W178:AA178)&gt;2,1,0)</f>
        <v>0</v>
      </c>
      <c r="AC178" s="1">
        <f>C178+IF(punkty_rekrutacyjne[[#This Row],[Zachowanie]]=6,2,0)+SUM(punkty_rekrutacyjne[[#This Row],[p1]:[p4]])</f>
        <v>18</v>
      </c>
      <c r="AD178" s="1">
        <f>+(punkty_rekrutacyjne[[#This Row],[GHP]]+punkty_rekrutacyjne[[#This Row],[GHH]]+punkty_rekrutacyjne[[#This Row],[GMM]]+punkty_rekrutacyjne[[#This Row],[GMP]]+punkty_rekrutacyjne[[#This Row],[GJP]])/10</f>
        <v>29.2</v>
      </c>
      <c r="AE178" s="1">
        <f>IF(punkty_rekrutacyjne[[#This Row],[pkt 1]]&gt;punkty_rekrutacyjne[[#This Row],[pkt 2]],1,0)</f>
        <v>0</v>
      </c>
      <c r="AF178" s="1">
        <f>COUNTIF(punkty_rekrutacyjne[[#This Row],[GHP]:[GJP]],100)</f>
        <v>0</v>
      </c>
    </row>
    <row r="179" spans="1:32" x14ac:dyDescent="0.25">
      <c r="A179" s="1" t="s">
        <v>644</v>
      </c>
      <c r="B179" s="1" t="s">
        <v>145</v>
      </c>
      <c r="C179">
        <v>3</v>
      </c>
      <c r="D179">
        <v>4</v>
      </c>
      <c r="E179">
        <v>6</v>
      </c>
      <c r="F179">
        <v>4</v>
      </c>
      <c r="G179">
        <v>6</v>
      </c>
      <c r="H179">
        <v>2</v>
      </c>
      <c r="I179">
        <v>62</v>
      </c>
      <c r="J179">
        <v>31</v>
      </c>
      <c r="K179">
        <v>64</v>
      </c>
      <c r="L179">
        <v>1</v>
      </c>
      <c r="M179">
        <v>25</v>
      </c>
      <c r="N179">
        <f>IF(punkty_rekrutacyjne[[#This Row],[JP]]=2,0,IF(punkty_rekrutacyjne[[#This Row],[JP]]=3,4,IF(punkty_rekrutacyjne[[#This Row],[JP]]=4,6,IF(punkty_rekrutacyjne[[#This Row],[JP]]=5,8,10))))</f>
        <v>10</v>
      </c>
      <c r="O179">
        <f>IF(punkty_rekrutacyjne[[#This Row],[Mat]]=2,0,IF(punkty_rekrutacyjne[[#This Row],[Mat]]=3,4,IF(punkty_rekrutacyjne[[#This Row],[Mat]]=4,6,IF(punkty_rekrutacyjne[[#This Row],[Mat]]=5,8,10))))</f>
        <v>6</v>
      </c>
      <c r="P179">
        <f>IF(punkty_rekrutacyjne[[#This Row],[Biol]]=2,0,IF(punkty_rekrutacyjne[[#This Row],[Biol]]=3,4,IF(punkty_rekrutacyjne[[#This Row],[Biol]]=4,6,IF(punkty_rekrutacyjne[[#This Row],[Biol]]=5,8,10))))</f>
        <v>10</v>
      </c>
      <c r="Q179">
        <f>IF(punkty_rekrutacyjne[[#This Row],[Geog]]=2,0,IF(punkty_rekrutacyjne[[#This Row],[Geog]]=3,4,IF(punkty_rekrutacyjne[[#This Row],[Geog]]=4,6,IF(punkty_rekrutacyjne[[#This Row],[Geog]]=5,8,10))))</f>
        <v>0</v>
      </c>
      <c r="R179">
        <f>C179+IF(punkty_rekrutacyjne[[#This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47.3</v>
      </c>
      <c r="S179">
        <f>(punkty_rekrutacyjne[[#This Row],[JP]]+punkty_rekrutacyjne[[#This Row],[Mat]]+punkty_rekrutacyjne[[#This Row],[Biol]]+punkty_rekrutacyjne[[#This Row],[Geog]])/4</f>
        <v>4.5</v>
      </c>
      <c r="T179">
        <f>IF(punkty_rekrutacyjne[[#This Row],[Zachowanie]]&gt;4,IF(punkty_rekrutacyjne[[#This Row],[srednia z przedmiotow]]&gt;4,IF(punkty_rekrutacyjne[[#This Row],[Osiagniecia]]=0,1,0),0),0)</f>
        <v>0</v>
      </c>
      <c r="U179" s="2" t="str">
        <f>IF(punkty_rekrutacyjne[[#This Row],[dobry uczen]],punkty_rekrutacyjne[[#This Row],[Nazwisko]],"")</f>
        <v/>
      </c>
      <c r="V179" s="2" t="str">
        <f>IF(punkty_rekrutacyjne[[#This Row],[dobry uczen]],punkty_rekrutacyjne[[#This Row],[Imie]],"")</f>
        <v/>
      </c>
      <c r="W179" s="1">
        <f>IF(punkty_rekrutacyjne[[#This Row],[GHP]]=100,1,0)</f>
        <v>0</v>
      </c>
      <c r="X179" s="1">
        <f>IF(punkty_rekrutacyjne[[#This Row],[GHH]]=100,1,0)</f>
        <v>0</v>
      </c>
      <c r="Y179" s="1">
        <f>IF(punkty_rekrutacyjne[[#This Row],[GMM]]=100,1,0)</f>
        <v>0</v>
      </c>
      <c r="Z179" s="1">
        <f>IF(punkty_rekrutacyjne[[#This Row],[GMP]]=100,1,0)</f>
        <v>0</v>
      </c>
      <c r="AA179" s="1">
        <f>IF(punkty_rekrutacyjne[[#This Row],[GJP]]=100,1,0)</f>
        <v>0</v>
      </c>
      <c r="AB179" s="1">
        <f>IF(SUM(W179:AA179)&gt;2,1,0)</f>
        <v>0</v>
      </c>
      <c r="AC179" s="1">
        <f>C179+IF(punkty_rekrutacyjne[[#This Row],[Zachowanie]]=6,2,0)+SUM(punkty_rekrutacyjne[[#This Row],[p1]:[p4]])</f>
        <v>29</v>
      </c>
      <c r="AD179" s="1">
        <f>+(punkty_rekrutacyjne[[#This Row],[GHP]]+punkty_rekrutacyjne[[#This Row],[GHH]]+punkty_rekrutacyjne[[#This Row],[GMM]]+punkty_rekrutacyjne[[#This Row],[GMP]]+punkty_rekrutacyjne[[#This Row],[GJP]])/10</f>
        <v>18.3</v>
      </c>
      <c r="AE179" s="1">
        <f>IF(punkty_rekrutacyjne[[#This Row],[pkt 1]]&gt;punkty_rekrutacyjne[[#This Row],[pkt 2]],1,0)</f>
        <v>1</v>
      </c>
      <c r="AF179" s="1">
        <f>COUNTIF(punkty_rekrutacyjne[[#This Row],[GHP]:[GJP]],100)</f>
        <v>0</v>
      </c>
    </row>
    <row r="180" spans="1:32" x14ac:dyDescent="0.25">
      <c r="A180" s="1" t="s">
        <v>287</v>
      </c>
      <c r="B180" s="1" t="s">
        <v>288</v>
      </c>
      <c r="C180">
        <v>3</v>
      </c>
      <c r="D180">
        <v>4</v>
      </c>
      <c r="E180">
        <v>6</v>
      </c>
      <c r="F180">
        <v>3</v>
      </c>
      <c r="G180">
        <v>2</v>
      </c>
      <c r="H180">
        <v>2</v>
      </c>
      <c r="I180">
        <v>79</v>
      </c>
      <c r="J180">
        <v>70</v>
      </c>
      <c r="K180">
        <v>42</v>
      </c>
      <c r="L180">
        <v>36</v>
      </c>
      <c r="M180">
        <v>76</v>
      </c>
      <c r="N180">
        <f>IF(punkty_rekrutacyjne[[#This Row],[JP]]=2,0,IF(punkty_rekrutacyjne[[#This Row],[JP]]=3,4,IF(punkty_rekrutacyjne[[#This Row],[JP]]=4,6,IF(punkty_rekrutacyjne[[#This Row],[JP]]=5,8,10))))</f>
        <v>10</v>
      </c>
      <c r="O180">
        <f>IF(punkty_rekrutacyjne[[#This Row],[Mat]]=2,0,IF(punkty_rekrutacyjne[[#This Row],[Mat]]=3,4,IF(punkty_rekrutacyjne[[#This Row],[Mat]]=4,6,IF(punkty_rekrutacyjne[[#This Row],[Mat]]=5,8,10))))</f>
        <v>4</v>
      </c>
      <c r="P180">
        <f>IF(punkty_rekrutacyjne[[#This Row],[Biol]]=2,0,IF(punkty_rekrutacyjne[[#This Row],[Biol]]=3,4,IF(punkty_rekrutacyjne[[#This Row],[Biol]]=4,6,IF(punkty_rekrutacyjne[[#This Row],[Biol]]=5,8,10))))</f>
        <v>0</v>
      </c>
      <c r="Q180">
        <f>IF(punkty_rekrutacyjne[[#This Row],[Geog]]=2,0,IF(punkty_rekrutacyjne[[#This Row],[Geog]]=3,4,IF(punkty_rekrutacyjne[[#This Row],[Geog]]=4,6,IF(punkty_rekrutacyjne[[#This Row],[Geog]]=5,8,10))))</f>
        <v>0</v>
      </c>
      <c r="R180">
        <f>C180+IF(punkty_rekrutacyjne[[#This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47.3</v>
      </c>
      <c r="S180">
        <f>(punkty_rekrutacyjne[[#This Row],[JP]]+punkty_rekrutacyjne[[#This Row],[Mat]]+punkty_rekrutacyjne[[#This Row],[Biol]]+punkty_rekrutacyjne[[#This Row],[Geog]])/4</f>
        <v>3.25</v>
      </c>
      <c r="T180">
        <f>IF(punkty_rekrutacyjne[[#This Row],[Zachowanie]]&gt;4,IF(punkty_rekrutacyjne[[#This Row],[srednia z przedmiotow]]&gt;4,IF(punkty_rekrutacyjne[[#This Row],[Osiagniecia]]=0,1,0),0),0)</f>
        <v>0</v>
      </c>
      <c r="U180" s="2" t="str">
        <f>IF(punkty_rekrutacyjne[[#This Row],[dobry uczen]],punkty_rekrutacyjne[[#This Row],[Nazwisko]],"")</f>
        <v/>
      </c>
      <c r="V180" s="2" t="str">
        <f>IF(punkty_rekrutacyjne[[#This Row],[dobry uczen]],punkty_rekrutacyjne[[#This Row],[Imie]],"")</f>
        <v/>
      </c>
      <c r="W180" s="1">
        <f>IF(punkty_rekrutacyjne[[#This Row],[GHP]]=100,1,0)</f>
        <v>0</v>
      </c>
      <c r="X180" s="1">
        <f>IF(punkty_rekrutacyjne[[#This Row],[GHH]]=100,1,0)</f>
        <v>0</v>
      </c>
      <c r="Y180" s="1">
        <f>IF(punkty_rekrutacyjne[[#This Row],[GMM]]=100,1,0)</f>
        <v>0</v>
      </c>
      <c r="Z180" s="1">
        <f>IF(punkty_rekrutacyjne[[#This Row],[GMP]]=100,1,0)</f>
        <v>0</v>
      </c>
      <c r="AA180" s="1">
        <f>IF(punkty_rekrutacyjne[[#This Row],[GJP]]=100,1,0)</f>
        <v>0</v>
      </c>
      <c r="AB180" s="1">
        <f>IF(SUM(W180:AA180)&gt;2,1,0)</f>
        <v>0</v>
      </c>
      <c r="AC180" s="1">
        <f>C180+IF(punkty_rekrutacyjne[[#This Row],[Zachowanie]]=6,2,0)+SUM(punkty_rekrutacyjne[[#This Row],[p1]:[p4]])</f>
        <v>17</v>
      </c>
      <c r="AD180" s="1">
        <f>+(punkty_rekrutacyjne[[#This Row],[GHP]]+punkty_rekrutacyjne[[#This Row],[GHH]]+punkty_rekrutacyjne[[#This Row],[GMM]]+punkty_rekrutacyjne[[#This Row],[GMP]]+punkty_rekrutacyjne[[#This Row],[GJP]])/10</f>
        <v>30.3</v>
      </c>
      <c r="AE180" s="1">
        <f>IF(punkty_rekrutacyjne[[#This Row],[pkt 1]]&gt;punkty_rekrutacyjne[[#This Row],[pkt 2]],1,0)</f>
        <v>0</v>
      </c>
      <c r="AF180" s="1">
        <f>COUNTIF(punkty_rekrutacyjne[[#This Row],[GHP]:[GJP]],100)</f>
        <v>0</v>
      </c>
    </row>
    <row r="181" spans="1:32" x14ac:dyDescent="0.25">
      <c r="A181" s="1" t="s">
        <v>179</v>
      </c>
      <c r="B181" s="1" t="s">
        <v>180</v>
      </c>
      <c r="C181">
        <v>0</v>
      </c>
      <c r="D181">
        <v>5</v>
      </c>
      <c r="E181">
        <v>3</v>
      </c>
      <c r="F181">
        <v>5</v>
      </c>
      <c r="G181">
        <v>2</v>
      </c>
      <c r="H181">
        <v>5</v>
      </c>
      <c r="I181">
        <v>20</v>
      </c>
      <c r="J181">
        <v>51</v>
      </c>
      <c r="K181">
        <v>64</v>
      </c>
      <c r="L181">
        <v>67</v>
      </c>
      <c r="M181">
        <v>72</v>
      </c>
      <c r="N181">
        <f>IF(punkty_rekrutacyjne[[#This Row],[JP]]=2,0,IF(punkty_rekrutacyjne[[#This Row],[JP]]=3,4,IF(punkty_rekrutacyjne[[#This Row],[JP]]=4,6,IF(punkty_rekrutacyjne[[#This Row],[JP]]=5,8,10))))</f>
        <v>4</v>
      </c>
      <c r="O181">
        <f>IF(punkty_rekrutacyjne[[#This Row],[Mat]]=2,0,IF(punkty_rekrutacyjne[[#This Row],[Mat]]=3,4,IF(punkty_rekrutacyjne[[#This Row],[Mat]]=4,6,IF(punkty_rekrutacyjne[[#This Row],[Mat]]=5,8,10))))</f>
        <v>8</v>
      </c>
      <c r="P181">
        <f>IF(punkty_rekrutacyjne[[#This Row],[Biol]]=2,0,IF(punkty_rekrutacyjne[[#This Row],[Biol]]=3,4,IF(punkty_rekrutacyjne[[#This Row],[Biol]]=4,6,IF(punkty_rekrutacyjne[[#This Row],[Biol]]=5,8,10))))</f>
        <v>0</v>
      </c>
      <c r="Q181">
        <f>IF(punkty_rekrutacyjne[[#This Row],[Geog]]=2,0,IF(punkty_rekrutacyjne[[#This Row],[Geog]]=3,4,IF(punkty_rekrutacyjne[[#This Row],[Geog]]=4,6,IF(punkty_rekrutacyjne[[#This Row],[Geog]]=5,8,10))))</f>
        <v>8</v>
      </c>
      <c r="R181">
        <f>C181+IF(punkty_rekrutacyjne[[#This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47.4</v>
      </c>
      <c r="S181">
        <f>(punkty_rekrutacyjne[[#This Row],[JP]]+punkty_rekrutacyjne[[#This Row],[Mat]]+punkty_rekrutacyjne[[#This Row],[Biol]]+punkty_rekrutacyjne[[#This Row],[Geog]])/4</f>
        <v>3.75</v>
      </c>
      <c r="T181">
        <f>IF(punkty_rekrutacyjne[[#This Row],[Zachowanie]]&gt;4,IF(punkty_rekrutacyjne[[#This Row],[srednia z przedmiotow]]&gt;4,IF(punkty_rekrutacyjne[[#This Row],[Osiagniecia]]=0,1,0),0),0)</f>
        <v>0</v>
      </c>
      <c r="U181" s="2" t="str">
        <f>IF(punkty_rekrutacyjne[[#This Row],[dobry uczen]],punkty_rekrutacyjne[[#This Row],[Nazwisko]],"")</f>
        <v/>
      </c>
      <c r="V181" s="2" t="str">
        <f>IF(punkty_rekrutacyjne[[#This Row],[dobry uczen]],punkty_rekrutacyjne[[#This Row],[Imie]],"")</f>
        <v/>
      </c>
      <c r="W181" s="1">
        <f>IF(punkty_rekrutacyjne[[#This Row],[GHP]]=100,1,0)</f>
        <v>0</v>
      </c>
      <c r="X181" s="1">
        <f>IF(punkty_rekrutacyjne[[#This Row],[GHH]]=100,1,0)</f>
        <v>0</v>
      </c>
      <c r="Y181" s="1">
        <f>IF(punkty_rekrutacyjne[[#This Row],[GMM]]=100,1,0)</f>
        <v>0</v>
      </c>
      <c r="Z181" s="1">
        <f>IF(punkty_rekrutacyjne[[#This Row],[GMP]]=100,1,0)</f>
        <v>0</v>
      </c>
      <c r="AA181" s="1">
        <f>IF(punkty_rekrutacyjne[[#This Row],[GJP]]=100,1,0)</f>
        <v>0</v>
      </c>
      <c r="AB181" s="1">
        <f>IF(SUM(W181:AA181)&gt;2,1,0)</f>
        <v>0</v>
      </c>
      <c r="AC181" s="1">
        <f>C181+IF(punkty_rekrutacyjne[[#This Row],[Zachowanie]]=6,2,0)+SUM(punkty_rekrutacyjne[[#This Row],[p1]:[p4]])</f>
        <v>20</v>
      </c>
      <c r="AD181" s="1">
        <f>+(punkty_rekrutacyjne[[#This Row],[GHP]]+punkty_rekrutacyjne[[#This Row],[GHH]]+punkty_rekrutacyjne[[#This Row],[GMM]]+punkty_rekrutacyjne[[#This Row],[GMP]]+punkty_rekrutacyjne[[#This Row],[GJP]])/10</f>
        <v>27.4</v>
      </c>
      <c r="AE181" s="1">
        <f>IF(punkty_rekrutacyjne[[#This Row],[pkt 1]]&gt;punkty_rekrutacyjne[[#This Row],[pkt 2]],1,0)</f>
        <v>0</v>
      </c>
      <c r="AF181" s="1">
        <f>COUNTIF(punkty_rekrutacyjne[[#This Row],[GHP]:[GJP]],100)</f>
        <v>0</v>
      </c>
    </row>
    <row r="182" spans="1:32" x14ac:dyDescent="0.25">
      <c r="A182" s="1" t="s">
        <v>98</v>
      </c>
      <c r="B182" s="1" t="s">
        <v>99</v>
      </c>
      <c r="C182">
        <v>0</v>
      </c>
      <c r="D182">
        <v>3</v>
      </c>
      <c r="E182">
        <v>4</v>
      </c>
      <c r="F182">
        <v>6</v>
      </c>
      <c r="G182">
        <v>4</v>
      </c>
      <c r="H182">
        <v>4</v>
      </c>
      <c r="I182">
        <v>41</v>
      </c>
      <c r="J182">
        <v>88</v>
      </c>
      <c r="K182">
        <v>4</v>
      </c>
      <c r="L182">
        <v>24</v>
      </c>
      <c r="M182">
        <v>37</v>
      </c>
      <c r="N182">
        <f>IF(punkty_rekrutacyjne[[#This Row],[JP]]=2,0,IF(punkty_rekrutacyjne[[#This Row],[JP]]=3,4,IF(punkty_rekrutacyjne[[#This Row],[JP]]=4,6,IF(punkty_rekrutacyjne[[#This Row],[JP]]=5,8,10))))</f>
        <v>6</v>
      </c>
      <c r="O182">
        <f>IF(punkty_rekrutacyjne[[#This Row],[Mat]]=2,0,IF(punkty_rekrutacyjne[[#This Row],[Mat]]=3,4,IF(punkty_rekrutacyjne[[#This Row],[Mat]]=4,6,IF(punkty_rekrutacyjne[[#This Row],[Mat]]=5,8,10))))</f>
        <v>10</v>
      </c>
      <c r="P182">
        <f>IF(punkty_rekrutacyjne[[#This Row],[Biol]]=2,0,IF(punkty_rekrutacyjne[[#This Row],[Biol]]=3,4,IF(punkty_rekrutacyjne[[#This Row],[Biol]]=4,6,IF(punkty_rekrutacyjne[[#This Row],[Biol]]=5,8,10))))</f>
        <v>6</v>
      </c>
      <c r="Q182">
        <f>IF(punkty_rekrutacyjne[[#This Row],[Geog]]=2,0,IF(punkty_rekrutacyjne[[#This Row],[Geog]]=3,4,IF(punkty_rekrutacyjne[[#This Row],[Geog]]=4,6,IF(punkty_rekrutacyjne[[#This Row],[Geog]]=5,8,10))))</f>
        <v>6</v>
      </c>
      <c r="R182">
        <f>C182+IF(punkty_rekrutacyjne[[#This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47.4</v>
      </c>
      <c r="S182">
        <f>(punkty_rekrutacyjne[[#This Row],[JP]]+punkty_rekrutacyjne[[#This Row],[Mat]]+punkty_rekrutacyjne[[#This Row],[Biol]]+punkty_rekrutacyjne[[#This Row],[Geog]])/4</f>
        <v>4.5</v>
      </c>
      <c r="T182">
        <f>IF(punkty_rekrutacyjne[[#This Row],[Zachowanie]]&gt;4,IF(punkty_rekrutacyjne[[#This Row],[srednia z przedmiotow]]&gt;4,IF(punkty_rekrutacyjne[[#This Row],[Osiagniecia]]=0,1,0),0),0)</f>
        <v>0</v>
      </c>
      <c r="U182" s="2" t="str">
        <f>IF(punkty_rekrutacyjne[[#This Row],[dobry uczen]],punkty_rekrutacyjne[[#This Row],[Nazwisko]],"")</f>
        <v/>
      </c>
      <c r="V182" s="2" t="str">
        <f>IF(punkty_rekrutacyjne[[#This Row],[dobry uczen]],punkty_rekrutacyjne[[#This Row],[Imie]],"")</f>
        <v/>
      </c>
      <c r="W182" s="1">
        <f>IF(punkty_rekrutacyjne[[#This Row],[GHP]]=100,1,0)</f>
        <v>0</v>
      </c>
      <c r="X182" s="1">
        <f>IF(punkty_rekrutacyjne[[#This Row],[GHH]]=100,1,0)</f>
        <v>0</v>
      </c>
      <c r="Y182" s="1">
        <f>IF(punkty_rekrutacyjne[[#This Row],[GMM]]=100,1,0)</f>
        <v>0</v>
      </c>
      <c r="Z182" s="1">
        <f>IF(punkty_rekrutacyjne[[#This Row],[GMP]]=100,1,0)</f>
        <v>0</v>
      </c>
      <c r="AA182" s="1">
        <f>IF(punkty_rekrutacyjne[[#This Row],[GJP]]=100,1,0)</f>
        <v>0</v>
      </c>
      <c r="AB182" s="1">
        <f>IF(SUM(W182:AA182)&gt;2,1,0)</f>
        <v>0</v>
      </c>
      <c r="AC182" s="1">
        <f>C182+IF(punkty_rekrutacyjne[[#This Row],[Zachowanie]]=6,2,0)+SUM(punkty_rekrutacyjne[[#This Row],[p1]:[p4]])</f>
        <v>28</v>
      </c>
      <c r="AD182" s="1">
        <f>+(punkty_rekrutacyjne[[#This Row],[GHP]]+punkty_rekrutacyjne[[#This Row],[GHH]]+punkty_rekrutacyjne[[#This Row],[GMM]]+punkty_rekrutacyjne[[#This Row],[GMP]]+punkty_rekrutacyjne[[#This Row],[GJP]])/10</f>
        <v>19.399999999999999</v>
      </c>
      <c r="AE182" s="1">
        <f>IF(punkty_rekrutacyjne[[#This Row],[pkt 1]]&gt;punkty_rekrutacyjne[[#This Row],[pkt 2]],1,0)</f>
        <v>1</v>
      </c>
      <c r="AF182" s="1">
        <f>COUNTIF(punkty_rekrutacyjne[[#This Row],[GHP]:[GJP]],100)</f>
        <v>0</v>
      </c>
    </row>
    <row r="183" spans="1:32" x14ac:dyDescent="0.25">
      <c r="A183" s="1" t="s">
        <v>309</v>
      </c>
      <c r="B183" s="1" t="s">
        <v>239</v>
      </c>
      <c r="C183">
        <v>3</v>
      </c>
      <c r="D183">
        <v>4</v>
      </c>
      <c r="E183">
        <v>2</v>
      </c>
      <c r="F183">
        <v>2</v>
      </c>
      <c r="G183">
        <v>6</v>
      </c>
      <c r="H183">
        <v>4</v>
      </c>
      <c r="I183">
        <v>48</v>
      </c>
      <c r="J183">
        <v>56</v>
      </c>
      <c r="K183">
        <v>97</v>
      </c>
      <c r="L183">
        <v>34</v>
      </c>
      <c r="M183">
        <v>50</v>
      </c>
      <c r="N183">
        <f>IF(punkty_rekrutacyjne[[#This Row],[JP]]=2,0,IF(punkty_rekrutacyjne[[#This Row],[JP]]=3,4,IF(punkty_rekrutacyjne[[#This Row],[JP]]=4,6,IF(punkty_rekrutacyjne[[#This Row],[JP]]=5,8,10))))</f>
        <v>0</v>
      </c>
      <c r="O183">
        <f>IF(punkty_rekrutacyjne[[#This Row],[Mat]]=2,0,IF(punkty_rekrutacyjne[[#This Row],[Mat]]=3,4,IF(punkty_rekrutacyjne[[#This Row],[Mat]]=4,6,IF(punkty_rekrutacyjne[[#This Row],[Mat]]=5,8,10))))</f>
        <v>0</v>
      </c>
      <c r="P183">
        <f>IF(punkty_rekrutacyjne[[#This Row],[Biol]]=2,0,IF(punkty_rekrutacyjne[[#This Row],[Biol]]=3,4,IF(punkty_rekrutacyjne[[#This Row],[Biol]]=4,6,IF(punkty_rekrutacyjne[[#This Row],[Biol]]=5,8,10))))</f>
        <v>10</v>
      </c>
      <c r="Q183">
        <f>IF(punkty_rekrutacyjne[[#This Row],[Geog]]=2,0,IF(punkty_rekrutacyjne[[#This Row],[Geog]]=3,4,IF(punkty_rekrutacyjne[[#This Row],[Geog]]=4,6,IF(punkty_rekrutacyjne[[#This Row],[Geog]]=5,8,10))))</f>
        <v>6</v>
      </c>
      <c r="R183">
        <f>C183+IF(punkty_rekrutacyjne[[#This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47.5</v>
      </c>
      <c r="S183">
        <f>(punkty_rekrutacyjne[[#This Row],[JP]]+punkty_rekrutacyjne[[#This Row],[Mat]]+punkty_rekrutacyjne[[#This Row],[Biol]]+punkty_rekrutacyjne[[#This Row],[Geog]])/4</f>
        <v>3.5</v>
      </c>
      <c r="T183">
        <f>IF(punkty_rekrutacyjne[[#This Row],[Zachowanie]]&gt;4,IF(punkty_rekrutacyjne[[#This Row],[srednia z przedmiotow]]&gt;4,IF(punkty_rekrutacyjne[[#This Row],[Osiagniecia]]=0,1,0),0),0)</f>
        <v>0</v>
      </c>
      <c r="U183" s="2" t="str">
        <f>IF(punkty_rekrutacyjne[[#This Row],[dobry uczen]],punkty_rekrutacyjne[[#This Row],[Nazwisko]],"")</f>
        <v/>
      </c>
      <c r="V183" s="2" t="str">
        <f>IF(punkty_rekrutacyjne[[#This Row],[dobry uczen]],punkty_rekrutacyjne[[#This Row],[Imie]],"")</f>
        <v/>
      </c>
      <c r="W183" s="1">
        <f>IF(punkty_rekrutacyjne[[#This Row],[GHP]]=100,1,0)</f>
        <v>0</v>
      </c>
      <c r="X183" s="1">
        <f>IF(punkty_rekrutacyjne[[#This Row],[GHH]]=100,1,0)</f>
        <v>0</v>
      </c>
      <c r="Y183" s="1">
        <f>IF(punkty_rekrutacyjne[[#This Row],[GMM]]=100,1,0)</f>
        <v>0</v>
      </c>
      <c r="Z183" s="1">
        <f>IF(punkty_rekrutacyjne[[#This Row],[GMP]]=100,1,0)</f>
        <v>0</v>
      </c>
      <c r="AA183" s="1">
        <f>IF(punkty_rekrutacyjne[[#This Row],[GJP]]=100,1,0)</f>
        <v>0</v>
      </c>
      <c r="AB183" s="1">
        <f>IF(SUM(W183:AA183)&gt;2,1,0)</f>
        <v>0</v>
      </c>
      <c r="AC183" s="1">
        <f>C183+IF(punkty_rekrutacyjne[[#This Row],[Zachowanie]]=6,2,0)+SUM(punkty_rekrutacyjne[[#This Row],[p1]:[p4]])</f>
        <v>19</v>
      </c>
      <c r="AD183" s="1">
        <f>+(punkty_rekrutacyjne[[#This Row],[GHP]]+punkty_rekrutacyjne[[#This Row],[GHH]]+punkty_rekrutacyjne[[#This Row],[GMM]]+punkty_rekrutacyjne[[#This Row],[GMP]]+punkty_rekrutacyjne[[#This Row],[GJP]])/10</f>
        <v>28.5</v>
      </c>
      <c r="AE183" s="1">
        <f>IF(punkty_rekrutacyjne[[#This Row],[pkt 1]]&gt;punkty_rekrutacyjne[[#This Row],[pkt 2]],1,0)</f>
        <v>0</v>
      </c>
      <c r="AF183" s="1">
        <f>COUNTIF(punkty_rekrutacyjne[[#This Row],[GHP]:[GJP]],100)</f>
        <v>0</v>
      </c>
    </row>
    <row r="184" spans="1:32" x14ac:dyDescent="0.25">
      <c r="A184" s="1" t="s">
        <v>235</v>
      </c>
      <c r="B184" s="1" t="s">
        <v>101</v>
      </c>
      <c r="C184">
        <v>5</v>
      </c>
      <c r="D184">
        <v>4</v>
      </c>
      <c r="E184">
        <v>5</v>
      </c>
      <c r="F184">
        <v>2</v>
      </c>
      <c r="G184">
        <v>3</v>
      </c>
      <c r="H184">
        <v>2</v>
      </c>
      <c r="I184">
        <v>87</v>
      </c>
      <c r="J184">
        <v>45</v>
      </c>
      <c r="K184">
        <v>47</v>
      </c>
      <c r="L184">
        <v>75</v>
      </c>
      <c r="M184">
        <v>51</v>
      </c>
      <c r="N184">
        <f>IF(punkty_rekrutacyjne[[#This Row],[JP]]=2,0,IF(punkty_rekrutacyjne[[#This Row],[JP]]=3,4,IF(punkty_rekrutacyjne[[#This Row],[JP]]=4,6,IF(punkty_rekrutacyjne[[#This Row],[JP]]=5,8,10))))</f>
        <v>8</v>
      </c>
      <c r="O184">
        <f>IF(punkty_rekrutacyjne[[#This Row],[Mat]]=2,0,IF(punkty_rekrutacyjne[[#This Row],[Mat]]=3,4,IF(punkty_rekrutacyjne[[#This Row],[Mat]]=4,6,IF(punkty_rekrutacyjne[[#This Row],[Mat]]=5,8,10))))</f>
        <v>0</v>
      </c>
      <c r="P184">
        <f>IF(punkty_rekrutacyjne[[#This Row],[Biol]]=2,0,IF(punkty_rekrutacyjne[[#This Row],[Biol]]=3,4,IF(punkty_rekrutacyjne[[#This Row],[Biol]]=4,6,IF(punkty_rekrutacyjne[[#This Row],[Biol]]=5,8,10))))</f>
        <v>4</v>
      </c>
      <c r="Q184">
        <f>IF(punkty_rekrutacyjne[[#This Row],[Geog]]=2,0,IF(punkty_rekrutacyjne[[#This Row],[Geog]]=3,4,IF(punkty_rekrutacyjne[[#This Row],[Geog]]=4,6,IF(punkty_rekrutacyjne[[#This Row],[Geog]]=5,8,10))))</f>
        <v>0</v>
      </c>
      <c r="R184">
        <f>C184+IF(punkty_rekrutacyjne[[#This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47.5</v>
      </c>
      <c r="S184">
        <f>(punkty_rekrutacyjne[[#This Row],[JP]]+punkty_rekrutacyjne[[#This Row],[Mat]]+punkty_rekrutacyjne[[#This Row],[Biol]]+punkty_rekrutacyjne[[#This Row],[Geog]])/4</f>
        <v>3</v>
      </c>
      <c r="T184">
        <f>IF(punkty_rekrutacyjne[[#This Row],[Zachowanie]]&gt;4,IF(punkty_rekrutacyjne[[#This Row],[srednia z przedmiotow]]&gt;4,IF(punkty_rekrutacyjne[[#This Row],[Osiagniecia]]=0,1,0),0),0)</f>
        <v>0</v>
      </c>
      <c r="U184" s="2" t="str">
        <f>IF(punkty_rekrutacyjne[[#This Row],[dobry uczen]],punkty_rekrutacyjne[[#This Row],[Nazwisko]],"")</f>
        <v/>
      </c>
      <c r="V184" s="2" t="str">
        <f>IF(punkty_rekrutacyjne[[#This Row],[dobry uczen]],punkty_rekrutacyjne[[#This Row],[Imie]],"")</f>
        <v/>
      </c>
      <c r="W184" s="1">
        <f>IF(punkty_rekrutacyjne[[#This Row],[GHP]]=100,1,0)</f>
        <v>0</v>
      </c>
      <c r="X184" s="1">
        <f>IF(punkty_rekrutacyjne[[#This Row],[GHH]]=100,1,0)</f>
        <v>0</v>
      </c>
      <c r="Y184" s="1">
        <f>IF(punkty_rekrutacyjne[[#This Row],[GMM]]=100,1,0)</f>
        <v>0</v>
      </c>
      <c r="Z184" s="1">
        <f>IF(punkty_rekrutacyjne[[#This Row],[GMP]]=100,1,0)</f>
        <v>0</v>
      </c>
      <c r="AA184" s="1">
        <f>IF(punkty_rekrutacyjne[[#This Row],[GJP]]=100,1,0)</f>
        <v>0</v>
      </c>
      <c r="AB184" s="1">
        <f>IF(SUM(W184:AA184)&gt;2,1,0)</f>
        <v>0</v>
      </c>
      <c r="AC184" s="1">
        <f>C184+IF(punkty_rekrutacyjne[[#This Row],[Zachowanie]]=6,2,0)+SUM(punkty_rekrutacyjne[[#This Row],[p1]:[p4]])</f>
        <v>17</v>
      </c>
      <c r="AD184" s="1">
        <f>+(punkty_rekrutacyjne[[#This Row],[GHP]]+punkty_rekrutacyjne[[#This Row],[GHH]]+punkty_rekrutacyjne[[#This Row],[GMM]]+punkty_rekrutacyjne[[#This Row],[GMP]]+punkty_rekrutacyjne[[#This Row],[GJP]])/10</f>
        <v>30.5</v>
      </c>
      <c r="AE184" s="1">
        <f>IF(punkty_rekrutacyjne[[#This Row],[pkt 1]]&gt;punkty_rekrutacyjne[[#This Row],[pkt 2]],1,0)</f>
        <v>0</v>
      </c>
      <c r="AF184" s="1">
        <f>COUNTIF(punkty_rekrutacyjne[[#This Row],[GHP]:[GJP]],100)</f>
        <v>0</v>
      </c>
    </row>
    <row r="185" spans="1:32" x14ac:dyDescent="0.25">
      <c r="A185" s="1" t="s">
        <v>56</v>
      </c>
      <c r="B185" s="1" t="s">
        <v>38</v>
      </c>
      <c r="C185">
        <v>8</v>
      </c>
      <c r="D185">
        <v>6</v>
      </c>
      <c r="E185">
        <v>3</v>
      </c>
      <c r="F185">
        <v>4</v>
      </c>
      <c r="G185">
        <v>2</v>
      </c>
      <c r="H185">
        <v>4</v>
      </c>
      <c r="I185">
        <v>8</v>
      </c>
      <c r="J185">
        <v>78</v>
      </c>
      <c r="K185">
        <v>64</v>
      </c>
      <c r="L185">
        <v>10</v>
      </c>
      <c r="M185">
        <v>55</v>
      </c>
      <c r="N185">
        <f>IF(punkty_rekrutacyjne[[#This Row],[JP]]=2,0,IF(punkty_rekrutacyjne[[#This Row],[JP]]=3,4,IF(punkty_rekrutacyjne[[#This Row],[JP]]=4,6,IF(punkty_rekrutacyjne[[#This Row],[JP]]=5,8,10))))</f>
        <v>4</v>
      </c>
      <c r="O185">
        <f>IF(punkty_rekrutacyjne[[#This Row],[Mat]]=2,0,IF(punkty_rekrutacyjne[[#This Row],[Mat]]=3,4,IF(punkty_rekrutacyjne[[#This Row],[Mat]]=4,6,IF(punkty_rekrutacyjne[[#This Row],[Mat]]=5,8,10))))</f>
        <v>6</v>
      </c>
      <c r="P185">
        <f>IF(punkty_rekrutacyjne[[#This Row],[Biol]]=2,0,IF(punkty_rekrutacyjne[[#This Row],[Biol]]=3,4,IF(punkty_rekrutacyjne[[#This Row],[Biol]]=4,6,IF(punkty_rekrutacyjne[[#This Row],[Biol]]=5,8,10))))</f>
        <v>0</v>
      </c>
      <c r="Q185">
        <f>IF(punkty_rekrutacyjne[[#This Row],[Geog]]=2,0,IF(punkty_rekrutacyjne[[#This Row],[Geog]]=3,4,IF(punkty_rekrutacyjne[[#This Row],[Geog]]=4,6,IF(punkty_rekrutacyjne[[#This Row],[Geog]]=5,8,10))))</f>
        <v>6</v>
      </c>
      <c r="R185">
        <f>C185+IF(punkty_rekrutacyjne[[#This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47.5</v>
      </c>
      <c r="S185">
        <f>(punkty_rekrutacyjne[[#This Row],[JP]]+punkty_rekrutacyjne[[#This Row],[Mat]]+punkty_rekrutacyjne[[#This Row],[Biol]]+punkty_rekrutacyjne[[#This Row],[Geog]])/4</f>
        <v>3.25</v>
      </c>
      <c r="T185">
        <f>IF(punkty_rekrutacyjne[[#This Row],[Zachowanie]]&gt;4,IF(punkty_rekrutacyjne[[#This Row],[srednia z przedmiotow]]&gt;4,IF(punkty_rekrutacyjne[[#This Row],[Osiagniecia]]=0,1,0),0),0)</f>
        <v>0</v>
      </c>
      <c r="U185" s="2" t="str">
        <f>IF(punkty_rekrutacyjne[[#This Row],[dobry uczen]],punkty_rekrutacyjne[[#This Row],[Nazwisko]],"")</f>
        <v/>
      </c>
      <c r="V185" s="2" t="str">
        <f>IF(punkty_rekrutacyjne[[#This Row],[dobry uczen]],punkty_rekrutacyjne[[#This Row],[Imie]],"")</f>
        <v/>
      </c>
      <c r="W185" s="1">
        <f>IF(punkty_rekrutacyjne[[#This Row],[GHP]]=100,1,0)</f>
        <v>0</v>
      </c>
      <c r="X185" s="1">
        <f>IF(punkty_rekrutacyjne[[#This Row],[GHH]]=100,1,0)</f>
        <v>0</v>
      </c>
      <c r="Y185" s="1">
        <f>IF(punkty_rekrutacyjne[[#This Row],[GMM]]=100,1,0)</f>
        <v>0</v>
      </c>
      <c r="Z185" s="1">
        <f>IF(punkty_rekrutacyjne[[#This Row],[GMP]]=100,1,0)</f>
        <v>0</v>
      </c>
      <c r="AA185" s="1">
        <f>IF(punkty_rekrutacyjne[[#This Row],[GJP]]=100,1,0)</f>
        <v>0</v>
      </c>
      <c r="AB185" s="1">
        <f>IF(SUM(W185:AA185)&gt;2,1,0)</f>
        <v>0</v>
      </c>
      <c r="AC185" s="1">
        <f>C185+IF(punkty_rekrutacyjne[[#This Row],[Zachowanie]]=6,2,0)+SUM(punkty_rekrutacyjne[[#This Row],[p1]:[p4]])</f>
        <v>26</v>
      </c>
      <c r="AD185" s="1">
        <f>+(punkty_rekrutacyjne[[#This Row],[GHP]]+punkty_rekrutacyjne[[#This Row],[GHH]]+punkty_rekrutacyjne[[#This Row],[GMM]]+punkty_rekrutacyjne[[#This Row],[GMP]]+punkty_rekrutacyjne[[#This Row],[GJP]])/10</f>
        <v>21.5</v>
      </c>
      <c r="AE185" s="1">
        <f>IF(punkty_rekrutacyjne[[#This Row],[pkt 1]]&gt;punkty_rekrutacyjne[[#This Row],[pkt 2]],1,0)</f>
        <v>1</v>
      </c>
      <c r="AF185" s="1">
        <f>COUNTIF(punkty_rekrutacyjne[[#This Row],[GHP]:[GJP]],100)</f>
        <v>0</v>
      </c>
    </row>
    <row r="186" spans="1:32" x14ac:dyDescent="0.25">
      <c r="A186" s="1" t="s">
        <v>589</v>
      </c>
      <c r="B186" s="1" t="s">
        <v>590</v>
      </c>
      <c r="C186">
        <v>4</v>
      </c>
      <c r="D186">
        <v>2</v>
      </c>
      <c r="E186">
        <v>4</v>
      </c>
      <c r="F186">
        <v>4</v>
      </c>
      <c r="G186">
        <v>4</v>
      </c>
      <c r="H186">
        <v>3</v>
      </c>
      <c r="I186">
        <v>25</v>
      </c>
      <c r="J186">
        <v>86</v>
      </c>
      <c r="K186">
        <v>7</v>
      </c>
      <c r="L186">
        <v>3</v>
      </c>
      <c r="M186">
        <v>94</v>
      </c>
      <c r="N186">
        <f>IF(punkty_rekrutacyjne[[#This Row],[JP]]=2,0,IF(punkty_rekrutacyjne[[#This Row],[JP]]=3,4,IF(punkty_rekrutacyjne[[#This Row],[JP]]=4,6,IF(punkty_rekrutacyjne[[#This Row],[JP]]=5,8,10))))</f>
        <v>6</v>
      </c>
      <c r="O186">
        <f>IF(punkty_rekrutacyjne[[#This Row],[Mat]]=2,0,IF(punkty_rekrutacyjne[[#This Row],[Mat]]=3,4,IF(punkty_rekrutacyjne[[#This Row],[Mat]]=4,6,IF(punkty_rekrutacyjne[[#This Row],[Mat]]=5,8,10))))</f>
        <v>6</v>
      </c>
      <c r="P186">
        <f>IF(punkty_rekrutacyjne[[#This Row],[Biol]]=2,0,IF(punkty_rekrutacyjne[[#This Row],[Biol]]=3,4,IF(punkty_rekrutacyjne[[#This Row],[Biol]]=4,6,IF(punkty_rekrutacyjne[[#This Row],[Biol]]=5,8,10))))</f>
        <v>6</v>
      </c>
      <c r="Q186">
        <f>IF(punkty_rekrutacyjne[[#This Row],[Geog]]=2,0,IF(punkty_rekrutacyjne[[#This Row],[Geog]]=3,4,IF(punkty_rekrutacyjne[[#This Row],[Geog]]=4,6,IF(punkty_rekrutacyjne[[#This Row],[Geog]]=5,8,10))))</f>
        <v>4</v>
      </c>
      <c r="R186">
        <f>C186+IF(punkty_rekrutacyjne[[#This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47.5</v>
      </c>
      <c r="S186">
        <f>(punkty_rekrutacyjne[[#This Row],[JP]]+punkty_rekrutacyjne[[#This Row],[Mat]]+punkty_rekrutacyjne[[#This Row],[Biol]]+punkty_rekrutacyjne[[#This Row],[Geog]])/4</f>
        <v>3.75</v>
      </c>
      <c r="T186">
        <f>IF(punkty_rekrutacyjne[[#This Row],[Zachowanie]]&gt;4,IF(punkty_rekrutacyjne[[#This Row],[srednia z przedmiotow]]&gt;4,IF(punkty_rekrutacyjne[[#This Row],[Osiagniecia]]=0,1,0),0),0)</f>
        <v>0</v>
      </c>
      <c r="U186" s="2" t="str">
        <f>IF(punkty_rekrutacyjne[[#This Row],[dobry uczen]],punkty_rekrutacyjne[[#This Row],[Nazwisko]],"")</f>
        <v/>
      </c>
      <c r="V186" s="2" t="str">
        <f>IF(punkty_rekrutacyjne[[#This Row],[dobry uczen]],punkty_rekrutacyjne[[#This Row],[Imie]],"")</f>
        <v/>
      </c>
      <c r="W186" s="1">
        <f>IF(punkty_rekrutacyjne[[#This Row],[GHP]]=100,1,0)</f>
        <v>0</v>
      </c>
      <c r="X186" s="1">
        <f>IF(punkty_rekrutacyjne[[#This Row],[GHH]]=100,1,0)</f>
        <v>0</v>
      </c>
      <c r="Y186" s="1">
        <f>IF(punkty_rekrutacyjne[[#This Row],[GMM]]=100,1,0)</f>
        <v>0</v>
      </c>
      <c r="Z186" s="1">
        <f>IF(punkty_rekrutacyjne[[#This Row],[GMP]]=100,1,0)</f>
        <v>0</v>
      </c>
      <c r="AA186" s="1">
        <f>IF(punkty_rekrutacyjne[[#This Row],[GJP]]=100,1,0)</f>
        <v>0</v>
      </c>
      <c r="AB186" s="1">
        <f>IF(SUM(W186:AA186)&gt;2,1,0)</f>
        <v>0</v>
      </c>
      <c r="AC186" s="1">
        <f>C186+IF(punkty_rekrutacyjne[[#This Row],[Zachowanie]]=6,2,0)+SUM(punkty_rekrutacyjne[[#This Row],[p1]:[p4]])</f>
        <v>26</v>
      </c>
      <c r="AD186" s="1">
        <f>+(punkty_rekrutacyjne[[#This Row],[GHP]]+punkty_rekrutacyjne[[#This Row],[GHH]]+punkty_rekrutacyjne[[#This Row],[GMM]]+punkty_rekrutacyjne[[#This Row],[GMP]]+punkty_rekrutacyjne[[#This Row],[GJP]])/10</f>
        <v>21.5</v>
      </c>
      <c r="AE186" s="1">
        <f>IF(punkty_rekrutacyjne[[#This Row],[pkt 1]]&gt;punkty_rekrutacyjne[[#This Row],[pkt 2]],1,0)</f>
        <v>1</v>
      </c>
      <c r="AF186" s="1">
        <f>COUNTIF(punkty_rekrutacyjne[[#This Row],[GHP]:[GJP]],100)</f>
        <v>0</v>
      </c>
    </row>
    <row r="187" spans="1:32" x14ac:dyDescent="0.25">
      <c r="A187" s="1" t="s">
        <v>152</v>
      </c>
      <c r="B187" s="1" t="s">
        <v>153</v>
      </c>
      <c r="C187">
        <v>1</v>
      </c>
      <c r="D187">
        <v>5</v>
      </c>
      <c r="E187">
        <v>4</v>
      </c>
      <c r="F187">
        <v>2</v>
      </c>
      <c r="G187">
        <v>5</v>
      </c>
      <c r="H187">
        <v>6</v>
      </c>
      <c r="I187">
        <v>54</v>
      </c>
      <c r="J187">
        <v>50</v>
      </c>
      <c r="K187">
        <v>9</v>
      </c>
      <c r="L187">
        <v>59</v>
      </c>
      <c r="M187">
        <v>54</v>
      </c>
      <c r="N187">
        <f>IF(punkty_rekrutacyjne[[#This Row],[JP]]=2,0,IF(punkty_rekrutacyjne[[#This Row],[JP]]=3,4,IF(punkty_rekrutacyjne[[#This Row],[JP]]=4,6,IF(punkty_rekrutacyjne[[#This Row],[JP]]=5,8,10))))</f>
        <v>6</v>
      </c>
      <c r="O187">
        <f>IF(punkty_rekrutacyjne[[#This Row],[Mat]]=2,0,IF(punkty_rekrutacyjne[[#This Row],[Mat]]=3,4,IF(punkty_rekrutacyjne[[#This Row],[Mat]]=4,6,IF(punkty_rekrutacyjne[[#This Row],[Mat]]=5,8,10))))</f>
        <v>0</v>
      </c>
      <c r="P187">
        <f>IF(punkty_rekrutacyjne[[#This Row],[Biol]]=2,0,IF(punkty_rekrutacyjne[[#This Row],[Biol]]=3,4,IF(punkty_rekrutacyjne[[#This Row],[Biol]]=4,6,IF(punkty_rekrutacyjne[[#This Row],[Biol]]=5,8,10))))</f>
        <v>8</v>
      </c>
      <c r="Q187">
        <f>IF(punkty_rekrutacyjne[[#This Row],[Geog]]=2,0,IF(punkty_rekrutacyjne[[#This Row],[Geog]]=3,4,IF(punkty_rekrutacyjne[[#This Row],[Geog]]=4,6,IF(punkty_rekrutacyjne[[#This Row],[Geog]]=5,8,10))))</f>
        <v>10</v>
      </c>
      <c r="R187">
        <f>C187+IF(punkty_rekrutacyjne[[#This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47.6</v>
      </c>
      <c r="S187">
        <f>(punkty_rekrutacyjne[[#This Row],[JP]]+punkty_rekrutacyjne[[#This Row],[Mat]]+punkty_rekrutacyjne[[#This Row],[Biol]]+punkty_rekrutacyjne[[#This Row],[Geog]])/4</f>
        <v>4.25</v>
      </c>
      <c r="T187">
        <f>IF(punkty_rekrutacyjne[[#This Row],[Zachowanie]]&gt;4,IF(punkty_rekrutacyjne[[#This Row],[srednia z przedmiotow]]&gt;4,IF(punkty_rekrutacyjne[[#This Row],[Osiagniecia]]=0,1,0),0),0)</f>
        <v>0</v>
      </c>
      <c r="U187" s="2" t="str">
        <f>IF(punkty_rekrutacyjne[[#This Row],[dobry uczen]],punkty_rekrutacyjne[[#This Row],[Nazwisko]],"")</f>
        <v/>
      </c>
      <c r="V187" s="2" t="str">
        <f>IF(punkty_rekrutacyjne[[#This Row],[dobry uczen]],punkty_rekrutacyjne[[#This Row],[Imie]],"")</f>
        <v/>
      </c>
      <c r="W187" s="1">
        <f>IF(punkty_rekrutacyjne[[#This Row],[GHP]]=100,1,0)</f>
        <v>0</v>
      </c>
      <c r="X187" s="1">
        <f>IF(punkty_rekrutacyjne[[#This Row],[GHH]]=100,1,0)</f>
        <v>0</v>
      </c>
      <c r="Y187" s="1">
        <f>IF(punkty_rekrutacyjne[[#This Row],[GMM]]=100,1,0)</f>
        <v>0</v>
      </c>
      <c r="Z187" s="1">
        <f>IF(punkty_rekrutacyjne[[#This Row],[GMP]]=100,1,0)</f>
        <v>0</v>
      </c>
      <c r="AA187" s="1">
        <f>IF(punkty_rekrutacyjne[[#This Row],[GJP]]=100,1,0)</f>
        <v>0</v>
      </c>
      <c r="AB187" s="1">
        <f>IF(SUM(W187:AA187)&gt;2,1,0)</f>
        <v>0</v>
      </c>
      <c r="AC187" s="1">
        <f>C187+IF(punkty_rekrutacyjne[[#This Row],[Zachowanie]]=6,2,0)+SUM(punkty_rekrutacyjne[[#This Row],[p1]:[p4]])</f>
        <v>25</v>
      </c>
      <c r="AD187" s="1">
        <f>+(punkty_rekrutacyjne[[#This Row],[GHP]]+punkty_rekrutacyjne[[#This Row],[GHH]]+punkty_rekrutacyjne[[#This Row],[GMM]]+punkty_rekrutacyjne[[#This Row],[GMP]]+punkty_rekrutacyjne[[#This Row],[GJP]])/10</f>
        <v>22.6</v>
      </c>
      <c r="AE187" s="1">
        <f>IF(punkty_rekrutacyjne[[#This Row],[pkt 1]]&gt;punkty_rekrutacyjne[[#This Row],[pkt 2]],1,0)</f>
        <v>1</v>
      </c>
      <c r="AF187" s="1">
        <f>COUNTIF(punkty_rekrutacyjne[[#This Row],[GHP]:[GJP]],100)</f>
        <v>0</v>
      </c>
    </row>
    <row r="188" spans="1:32" x14ac:dyDescent="0.25">
      <c r="A188" s="1" t="s">
        <v>482</v>
      </c>
      <c r="B188" s="1" t="s">
        <v>311</v>
      </c>
      <c r="C188">
        <v>2</v>
      </c>
      <c r="D188">
        <v>2</v>
      </c>
      <c r="E188">
        <v>5</v>
      </c>
      <c r="F188">
        <v>2</v>
      </c>
      <c r="G188">
        <v>4</v>
      </c>
      <c r="H188">
        <v>4</v>
      </c>
      <c r="I188">
        <v>83</v>
      </c>
      <c r="J188">
        <v>28</v>
      </c>
      <c r="K188">
        <v>43</v>
      </c>
      <c r="L188">
        <v>19</v>
      </c>
      <c r="M188">
        <v>83</v>
      </c>
      <c r="N188">
        <f>IF(punkty_rekrutacyjne[[#This Row],[JP]]=2,0,IF(punkty_rekrutacyjne[[#This Row],[JP]]=3,4,IF(punkty_rekrutacyjne[[#This Row],[JP]]=4,6,IF(punkty_rekrutacyjne[[#This Row],[JP]]=5,8,10))))</f>
        <v>8</v>
      </c>
      <c r="O188">
        <f>IF(punkty_rekrutacyjne[[#This Row],[Mat]]=2,0,IF(punkty_rekrutacyjne[[#This Row],[Mat]]=3,4,IF(punkty_rekrutacyjne[[#This Row],[Mat]]=4,6,IF(punkty_rekrutacyjne[[#This Row],[Mat]]=5,8,10))))</f>
        <v>0</v>
      </c>
      <c r="P188">
        <f>IF(punkty_rekrutacyjne[[#This Row],[Biol]]=2,0,IF(punkty_rekrutacyjne[[#This Row],[Biol]]=3,4,IF(punkty_rekrutacyjne[[#This Row],[Biol]]=4,6,IF(punkty_rekrutacyjne[[#This Row],[Biol]]=5,8,10))))</f>
        <v>6</v>
      </c>
      <c r="Q188">
        <f>IF(punkty_rekrutacyjne[[#This Row],[Geog]]=2,0,IF(punkty_rekrutacyjne[[#This Row],[Geog]]=3,4,IF(punkty_rekrutacyjne[[#This Row],[Geog]]=4,6,IF(punkty_rekrutacyjne[[#This Row],[Geog]]=5,8,10))))</f>
        <v>6</v>
      </c>
      <c r="R188">
        <f>C188+IF(punkty_rekrutacyjne[[#This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47.6</v>
      </c>
      <c r="S188">
        <f>(punkty_rekrutacyjne[[#This Row],[JP]]+punkty_rekrutacyjne[[#This Row],[Mat]]+punkty_rekrutacyjne[[#This Row],[Biol]]+punkty_rekrutacyjne[[#This Row],[Geog]])/4</f>
        <v>3.75</v>
      </c>
      <c r="T188">
        <f>IF(punkty_rekrutacyjne[[#This Row],[Zachowanie]]&gt;4,IF(punkty_rekrutacyjne[[#This Row],[srednia z przedmiotow]]&gt;4,IF(punkty_rekrutacyjne[[#This Row],[Osiagniecia]]=0,1,0),0),0)</f>
        <v>0</v>
      </c>
      <c r="U188" s="2" t="str">
        <f>IF(punkty_rekrutacyjne[[#This Row],[dobry uczen]],punkty_rekrutacyjne[[#This Row],[Nazwisko]],"")</f>
        <v/>
      </c>
      <c r="V188" s="2" t="str">
        <f>IF(punkty_rekrutacyjne[[#This Row],[dobry uczen]],punkty_rekrutacyjne[[#This Row],[Imie]],"")</f>
        <v/>
      </c>
      <c r="W188" s="1">
        <f>IF(punkty_rekrutacyjne[[#This Row],[GHP]]=100,1,0)</f>
        <v>0</v>
      </c>
      <c r="X188" s="1">
        <f>IF(punkty_rekrutacyjne[[#This Row],[GHH]]=100,1,0)</f>
        <v>0</v>
      </c>
      <c r="Y188" s="1">
        <f>IF(punkty_rekrutacyjne[[#This Row],[GMM]]=100,1,0)</f>
        <v>0</v>
      </c>
      <c r="Z188" s="1">
        <f>IF(punkty_rekrutacyjne[[#This Row],[GMP]]=100,1,0)</f>
        <v>0</v>
      </c>
      <c r="AA188" s="1">
        <f>IF(punkty_rekrutacyjne[[#This Row],[GJP]]=100,1,0)</f>
        <v>0</v>
      </c>
      <c r="AB188" s="1">
        <f>IF(SUM(W188:AA188)&gt;2,1,0)</f>
        <v>0</v>
      </c>
      <c r="AC188" s="1">
        <f>C188+IF(punkty_rekrutacyjne[[#This Row],[Zachowanie]]=6,2,0)+SUM(punkty_rekrutacyjne[[#This Row],[p1]:[p4]])</f>
        <v>22</v>
      </c>
      <c r="AD188" s="1">
        <f>+(punkty_rekrutacyjne[[#This Row],[GHP]]+punkty_rekrutacyjne[[#This Row],[GHH]]+punkty_rekrutacyjne[[#This Row],[GMM]]+punkty_rekrutacyjne[[#This Row],[GMP]]+punkty_rekrutacyjne[[#This Row],[GJP]])/10</f>
        <v>25.6</v>
      </c>
      <c r="AE188" s="1">
        <f>IF(punkty_rekrutacyjne[[#This Row],[pkt 1]]&gt;punkty_rekrutacyjne[[#This Row],[pkt 2]],1,0)</f>
        <v>0</v>
      </c>
      <c r="AF188" s="1">
        <f>COUNTIF(punkty_rekrutacyjne[[#This Row],[GHP]:[GJP]],100)</f>
        <v>0</v>
      </c>
    </row>
    <row r="189" spans="1:32" x14ac:dyDescent="0.25">
      <c r="A189" s="1" t="s">
        <v>118</v>
      </c>
      <c r="B189" s="1" t="s">
        <v>119</v>
      </c>
      <c r="C189">
        <v>6</v>
      </c>
      <c r="D189">
        <v>6</v>
      </c>
      <c r="E189">
        <v>2</v>
      </c>
      <c r="F189">
        <v>3</v>
      </c>
      <c r="G189">
        <v>6</v>
      </c>
      <c r="H189">
        <v>5</v>
      </c>
      <c r="I189">
        <v>27</v>
      </c>
      <c r="J189">
        <v>6</v>
      </c>
      <c r="K189">
        <v>19</v>
      </c>
      <c r="L189">
        <v>61</v>
      </c>
      <c r="M189">
        <v>63</v>
      </c>
      <c r="N189">
        <f>IF(punkty_rekrutacyjne[[#This Row],[JP]]=2,0,IF(punkty_rekrutacyjne[[#This Row],[JP]]=3,4,IF(punkty_rekrutacyjne[[#This Row],[JP]]=4,6,IF(punkty_rekrutacyjne[[#This Row],[JP]]=5,8,10))))</f>
        <v>0</v>
      </c>
      <c r="O189">
        <f>IF(punkty_rekrutacyjne[[#This Row],[Mat]]=2,0,IF(punkty_rekrutacyjne[[#This Row],[Mat]]=3,4,IF(punkty_rekrutacyjne[[#This Row],[Mat]]=4,6,IF(punkty_rekrutacyjne[[#This Row],[Mat]]=5,8,10))))</f>
        <v>4</v>
      </c>
      <c r="P189">
        <f>IF(punkty_rekrutacyjne[[#This Row],[Biol]]=2,0,IF(punkty_rekrutacyjne[[#This Row],[Biol]]=3,4,IF(punkty_rekrutacyjne[[#This Row],[Biol]]=4,6,IF(punkty_rekrutacyjne[[#This Row],[Biol]]=5,8,10))))</f>
        <v>10</v>
      </c>
      <c r="Q189">
        <f>IF(punkty_rekrutacyjne[[#This Row],[Geog]]=2,0,IF(punkty_rekrutacyjne[[#This Row],[Geog]]=3,4,IF(punkty_rekrutacyjne[[#This Row],[Geog]]=4,6,IF(punkty_rekrutacyjne[[#This Row],[Geog]]=5,8,10))))</f>
        <v>8</v>
      </c>
      <c r="R189">
        <f>C189+IF(punkty_rekrutacyjne[[#This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47.6</v>
      </c>
      <c r="S189">
        <f>(punkty_rekrutacyjne[[#This Row],[JP]]+punkty_rekrutacyjne[[#This Row],[Mat]]+punkty_rekrutacyjne[[#This Row],[Biol]]+punkty_rekrutacyjne[[#This Row],[Geog]])/4</f>
        <v>4</v>
      </c>
      <c r="T189">
        <f>IF(punkty_rekrutacyjne[[#This Row],[Zachowanie]]&gt;4,IF(punkty_rekrutacyjne[[#This Row],[srednia z przedmiotow]]&gt;4,IF(punkty_rekrutacyjne[[#This Row],[Osiagniecia]]=0,1,0),0),0)</f>
        <v>0</v>
      </c>
      <c r="U189" s="2" t="str">
        <f>IF(punkty_rekrutacyjne[[#This Row],[dobry uczen]],punkty_rekrutacyjne[[#This Row],[Nazwisko]],"")</f>
        <v/>
      </c>
      <c r="V189" s="2" t="str">
        <f>IF(punkty_rekrutacyjne[[#This Row],[dobry uczen]],punkty_rekrutacyjne[[#This Row],[Imie]],"")</f>
        <v/>
      </c>
      <c r="W189" s="1">
        <f>IF(punkty_rekrutacyjne[[#This Row],[GHP]]=100,1,0)</f>
        <v>0</v>
      </c>
      <c r="X189" s="1">
        <f>IF(punkty_rekrutacyjne[[#This Row],[GHH]]=100,1,0)</f>
        <v>0</v>
      </c>
      <c r="Y189" s="1">
        <f>IF(punkty_rekrutacyjne[[#This Row],[GMM]]=100,1,0)</f>
        <v>0</v>
      </c>
      <c r="Z189" s="1">
        <f>IF(punkty_rekrutacyjne[[#This Row],[GMP]]=100,1,0)</f>
        <v>0</v>
      </c>
      <c r="AA189" s="1">
        <f>IF(punkty_rekrutacyjne[[#This Row],[GJP]]=100,1,0)</f>
        <v>0</v>
      </c>
      <c r="AB189" s="1">
        <f>IF(SUM(W189:AA189)&gt;2,1,0)</f>
        <v>0</v>
      </c>
      <c r="AC189" s="1">
        <f>C189+IF(punkty_rekrutacyjne[[#This Row],[Zachowanie]]=6,2,0)+SUM(punkty_rekrutacyjne[[#This Row],[p1]:[p4]])</f>
        <v>30</v>
      </c>
      <c r="AD189" s="1">
        <f>+(punkty_rekrutacyjne[[#This Row],[GHP]]+punkty_rekrutacyjne[[#This Row],[GHH]]+punkty_rekrutacyjne[[#This Row],[GMM]]+punkty_rekrutacyjne[[#This Row],[GMP]]+punkty_rekrutacyjne[[#This Row],[GJP]])/10</f>
        <v>17.600000000000001</v>
      </c>
      <c r="AE189" s="1">
        <f>IF(punkty_rekrutacyjne[[#This Row],[pkt 1]]&gt;punkty_rekrutacyjne[[#This Row],[pkt 2]],1,0)</f>
        <v>1</v>
      </c>
      <c r="AF189" s="1">
        <f>COUNTIF(punkty_rekrutacyjne[[#This Row],[GHP]:[GJP]],100)</f>
        <v>0</v>
      </c>
    </row>
    <row r="190" spans="1:32" x14ac:dyDescent="0.25">
      <c r="A190" s="1" t="s">
        <v>245</v>
      </c>
      <c r="B190" s="1" t="s">
        <v>246</v>
      </c>
      <c r="C190">
        <v>8</v>
      </c>
      <c r="D190">
        <v>5</v>
      </c>
      <c r="E190">
        <v>4</v>
      </c>
      <c r="F190">
        <v>2</v>
      </c>
      <c r="G190">
        <v>4</v>
      </c>
      <c r="H190">
        <v>2</v>
      </c>
      <c r="I190">
        <v>70</v>
      </c>
      <c r="J190">
        <v>4</v>
      </c>
      <c r="K190">
        <v>92</v>
      </c>
      <c r="L190">
        <v>91</v>
      </c>
      <c r="M190">
        <v>21</v>
      </c>
      <c r="N190">
        <f>IF(punkty_rekrutacyjne[[#This Row],[JP]]=2,0,IF(punkty_rekrutacyjne[[#This Row],[JP]]=3,4,IF(punkty_rekrutacyjne[[#This Row],[JP]]=4,6,IF(punkty_rekrutacyjne[[#This Row],[JP]]=5,8,10))))</f>
        <v>6</v>
      </c>
      <c r="O190">
        <f>IF(punkty_rekrutacyjne[[#This Row],[Mat]]=2,0,IF(punkty_rekrutacyjne[[#This Row],[Mat]]=3,4,IF(punkty_rekrutacyjne[[#This Row],[Mat]]=4,6,IF(punkty_rekrutacyjne[[#This Row],[Mat]]=5,8,10))))</f>
        <v>0</v>
      </c>
      <c r="P190">
        <f>IF(punkty_rekrutacyjne[[#This Row],[Biol]]=2,0,IF(punkty_rekrutacyjne[[#This Row],[Biol]]=3,4,IF(punkty_rekrutacyjne[[#This Row],[Biol]]=4,6,IF(punkty_rekrutacyjne[[#This Row],[Biol]]=5,8,10))))</f>
        <v>6</v>
      </c>
      <c r="Q190">
        <f>IF(punkty_rekrutacyjne[[#This Row],[Geog]]=2,0,IF(punkty_rekrutacyjne[[#This Row],[Geog]]=3,4,IF(punkty_rekrutacyjne[[#This Row],[Geog]]=4,6,IF(punkty_rekrutacyjne[[#This Row],[Geog]]=5,8,10))))</f>
        <v>0</v>
      </c>
      <c r="R190">
        <f>C190+IF(punkty_rekrutacyjne[[#This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47.8</v>
      </c>
      <c r="S190">
        <f>(punkty_rekrutacyjne[[#This Row],[JP]]+punkty_rekrutacyjne[[#This Row],[Mat]]+punkty_rekrutacyjne[[#This Row],[Biol]]+punkty_rekrutacyjne[[#This Row],[Geog]])/4</f>
        <v>3</v>
      </c>
      <c r="T190">
        <f>IF(punkty_rekrutacyjne[[#This Row],[Zachowanie]]&gt;4,IF(punkty_rekrutacyjne[[#This Row],[srednia z przedmiotow]]&gt;4,IF(punkty_rekrutacyjne[[#This Row],[Osiagniecia]]=0,1,0),0),0)</f>
        <v>0</v>
      </c>
      <c r="U190" s="2" t="str">
        <f>IF(punkty_rekrutacyjne[[#This Row],[dobry uczen]],punkty_rekrutacyjne[[#This Row],[Nazwisko]],"")</f>
        <v/>
      </c>
      <c r="V190" s="2" t="str">
        <f>IF(punkty_rekrutacyjne[[#This Row],[dobry uczen]],punkty_rekrutacyjne[[#This Row],[Imie]],"")</f>
        <v/>
      </c>
      <c r="W190" s="1">
        <f>IF(punkty_rekrutacyjne[[#This Row],[GHP]]=100,1,0)</f>
        <v>0</v>
      </c>
      <c r="X190" s="1">
        <f>IF(punkty_rekrutacyjne[[#This Row],[GHH]]=100,1,0)</f>
        <v>0</v>
      </c>
      <c r="Y190" s="1">
        <f>IF(punkty_rekrutacyjne[[#This Row],[GMM]]=100,1,0)</f>
        <v>0</v>
      </c>
      <c r="Z190" s="1">
        <f>IF(punkty_rekrutacyjne[[#This Row],[GMP]]=100,1,0)</f>
        <v>0</v>
      </c>
      <c r="AA190" s="1">
        <f>IF(punkty_rekrutacyjne[[#This Row],[GJP]]=100,1,0)</f>
        <v>0</v>
      </c>
      <c r="AB190" s="1">
        <f>IF(SUM(W190:AA190)&gt;2,1,0)</f>
        <v>0</v>
      </c>
      <c r="AC190" s="1">
        <f>C190+IF(punkty_rekrutacyjne[[#This Row],[Zachowanie]]=6,2,0)+SUM(punkty_rekrutacyjne[[#This Row],[p1]:[p4]])</f>
        <v>20</v>
      </c>
      <c r="AD190" s="1">
        <f>+(punkty_rekrutacyjne[[#This Row],[GHP]]+punkty_rekrutacyjne[[#This Row],[GHH]]+punkty_rekrutacyjne[[#This Row],[GMM]]+punkty_rekrutacyjne[[#This Row],[GMP]]+punkty_rekrutacyjne[[#This Row],[GJP]])/10</f>
        <v>27.8</v>
      </c>
      <c r="AE190" s="1">
        <f>IF(punkty_rekrutacyjne[[#This Row],[pkt 1]]&gt;punkty_rekrutacyjne[[#This Row],[pkt 2]],1,0)</f>
        <v>0</v>
      </c>
      <c r="AF190" s="1">
        <f>COUNTIF(punkty_rekrutacyjne[[#This Row],[GHP]:[GJP]],100)</f>
        <v>0</v>
      </c>
    </row>
    <row r="191" spans="1:32" x14ac:dyDescent="0.25">
      <c r="A191" s="1" t="s">
        <v>440</v>
      </c>
      <c r="B191" s="1" t="s">
        <v>251</v>
      </c>
      <c r="C191">
        <v>1</v>
      </c>
      <c r="D191">
        <v>6</v>
      </c>
      <c r="E191">
        <v>6</v>
      </c>
      <c r="F191">
        <v>5</v>
      </c>
      <c r="G191">
        <v>3</v>
      </c>
      <c r="H191">
        <v>6</v>
      </c>
      <c r="I191">
        <v>8</v>
      </c>
      <c r="J191">
        <v>17</v>
      </c>
      <c r="K191">
        <v>37</v>
      </c>
      <c r="L191">
        <v>10</v>
      </c>
      <c r="M191">
        <v>56</v>
      </c>
      <c r="N191">
        <f>IF(punkty_rekrutacyjne[[#This Row],[JP]]=2,0,IF(punkty_rekrutacyjne[[#This Row],[JP]]=3,4,IF(punkty_rekrutacyjne[[#This Row],[JP]]=4,6,IF(punkty_rekrutacyjne[[#This Row],[JP]]=5,8,10))))</f>
        <v>10</v>
      </c>
      <c r="O191">
        <f>IF(punkty_rekrutacyjne[[#This Row],[Mat]]=2,0,IF(punkty_rekrutacyjne[[#This Row],[Mat]]=3,4,IF(punkty_rekrutacyjne[[#This Row],[Mat]]=4,6,IF(punkty_rekrutacyjne[[#This Row],[Mat]]=5,8,10))))</f>
        <v>8</v>
      </c>
      <c r="P191">
        <f>IF(punkty_rekrutacyjne[[#This Row],[Biol]]=2,0,IF(punkty_rekrutacyjne[[#This Row],[Biol]]=3,4,IF(punkty_rekrutacyjne[[#This Row],[Biol]]=4,6,IF(punkty_rekrutacyjne[[#This Row],[Biol]]=5,8,10))))</f>
        <v>4</v>
      </c>
      <c r="Q191">
        <f>IF(punkty_rekrutacyjne[[#This Row],[Geog]]=2,0,IF(punkty_rekrutacyjne[[#This Row],[Geog]]=3,4,IF(punkty_rekrutacyjne[[#This Row],[Geog]]=4,6,IF(punkty_rekrutacyjne[[#This Row],[Geog]]=5,8,10))))</f>
        <v>10</v>
      </c>
      <c r="R191">
        <f>C191+IF(punkty_rekrutacyjne[[#This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47.8</v>
      </c>
      <c r="S191">
        <f>(punkty_rekrutacyjne[[#This Row],[JP]]+punkty_rekrutacyjne[[#This Row],[Mat]]+punkty_rekrutacyjne[[#This Row],[Biol]]+punkty_rekrutacyjne[[#This Row],[Geog]])/4</f>
        <v>5</v>
      </c>
      <c r="T191">
        <f>IF(punkty_rekrutacyjne[[#This Row],[Zachowanie]]&gt;4,IF(punkty_rekrutacyjne[[#This Row],[srednia z przedmiotow]]&gt;4,IF(punkty_rekrutacyjne[[#This Row],[Osiagniecia]]=0,1,0),0),0)</f>
        <v>0</v>
      </c>
      <c r="U191" s="2" t="str">
        <f>IF(punkty_rekrutacyjne[[#This Row],[dobry uczen]],punkty_rekrutacyjne[[#This Row],[Nazwisko]],"")</f>
        <v/>
      </c>
      <c r="V191" s="2" t="str">
        <f>IF(punkty_rekrutacyjne[[#This Row],[dobry uczen]],punkty_rekrutacyjne[[#This Row],[Imie]],"")</f>
        <v/>
      </c>
      <c r="W191" s="1">
        <f>IF(punkty_rekrutacyjne[[#This Row],[GHP]]=100,1,0)</f>
        <v>0</v>
      </c>
      <c r="X191" s="1">
        <f>IF(punkty_rekrutacyjne[[#This Row],[GHH]]=100,1,0)</f>
        <v>0</v>
      </c>
      <c r="Y191" s="1">
        <f>IF(punkty_rekrutacyjne[[#This Row],[GMM]]=100,1,0)</f>
        <v>0</v>
      </c>
      <c r="Z191" s="1">
        <f>IF(punkty_rekrutacyjne[[#This Row],[GMP]]=100,1,0)</f>
        <v>0</v>
      </c>
      <c r="AA191" s="1">
        <f>IF(punkty_rekrutacyjne[[#This Row],[GJP]]=100,1,0)</f>
        <v>0</v>
      </c>
      <c r="AB191" s="1">
        <f>IF(SUM(W191:AA191)&gt;2,1,0)</f>
        <v>0</v>
      </c>
      <c r="AC191" s="1">
        <f>C191+IF(punkty_rekrutacyjne[[#This Row],[Zachowanie]]=6,2,0)+SUM(punkty_rekrutacyjne[[#This Row],[p1]:[p4]])</f>
        <v>35</v>
      </c>
      <c r="AD191" s="1">
        <f>+(punkty_rekrutacyjne[[#This Row],[GHP]]+punkty_rekrutacyjne[[#This Row],[GHH]]+punkty_rekrutacyjne[[#This Row],[GMM]]+punkty_rekrutacyjne[[#This Row],[GMP]]+punkty_rekrutacyjne[[#This Row],[GJP]])/10</f>
        <v>12.8</v>
      </c>
      <c r="AE191" s="1">
        <f>IF(punkty_rekrutacyjne[[#This Row],[pkt 1]]&gt;punkty_rekrutacyjne[[#This Row],[pkt 2]],1,0)</f>
        <v>1</v>
      </c>
      <c r="AF191" s="1">
        <f>COUNTIF(punkty_rekrutacyjne[[#This Row],[GHP]:[GJP]],100)</f>
        <v>0</v>
      </c>
    </row>
    <row r="192" spans="1:32" x14ac:dyDescent="0.25">
      <c r="A192" s="1" t="s">
        <v>42</v>
      </c>
      <c r="B192" s="1" t="s">
        <v>43</v>
      </c>
      <c r="C192">
        <v>2</v>
      </c>
      <c r="D192">
        <v>5</v>
      </c>
      <c r="E192">
        <v>3</v>
      </c>
      <c r="F192">
        <v>5</v>
      </c>
      <c r="G192">
        <v>6</v>
      </c>
      <c r="H192">
        <v>3</v>
      </c>
      <c r="I192">
        <v>47</v>
      </c>
      <c r="J192">
        <v>30</v>
      </c>
      <c r="K192">
        <v>2</v>
      </c>
      <c r="L192">
        <v>45</v>
      </c>
      <c r="M192">
        <v>76</v>
      </c>
      <c r="N192">
        <f>IF(punkty_rekrutacyjne[[#This Row],[JP]]=2,0,IF(punkty_rekrutacyjne[[#This Row],[JP]]=3,4,IF(punkty_rekrutacyjne[[#This Row],[JP]]=4,6,IF(punkty_rekrutacyjne[[#This Row],[JP]]=5,8,10))))</f>
        <v>4</v>
      </c>
      <c r="O192">
        <f>IF(punkty_rekrutacyjne[[#This Row],[Mat]]=2,0,IF(punkty_rekrutacyjne[[#This Row],[Mat]]=3,4,IF(punkty_rekrutacyjne[[#This Row],[Mat]]=4,6,IF(punkty_rekrutacyjne[[#This Row],[Mat]]=5,8,10))))</f>
        <v>8</v>
      </c>
      <c r="P192">
        <f>IF(punkty_rekrutacyjne[[#This Row],[Biol]]=2,0,IF(punkty_rekrutacyjne[[#This Row],[Biol]]=3,4,IF(punkty_rekrutacyjne[[#This Row],[Biol]]=4,6,IF(punkty_rekrutacyjne[[#This Row],[Biol]]=5,8,10))))</f>
        <v>10</v>
      </c>
      <c r="Q192">
        <f>IF(punkty_rekrutacyjne[[#This Row],[Geog]]=2,0,IF(punkty_rekrutacyjne[[#This Row],[Geog]]=3,4,IF(punkty_rekrutacyjne[[#This Row],[Geog]]=4,6,IF(punkty_rekrutacyjne[[#This Row],[Geog]]=5,8,10))))</f>
        <v>4</v>
      </c>
      <c r="R192">
        <f>C192+IF(punkty_rekrutacyjne[[#This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</v>
      </c>
      <c r="S192">
        <f>(punkty_rekrutacyjne[[#This Row],[JP]]+punkty_rekrutacyjne[[#This Row],[Mat]]+punkty_rekrutacyjne[[#This Row],[Biol]]+punkty_rekrutacyjne[[#This Row],[Geog]])/4</f>
        <v>4.25</v>
      </c>
      <c r="T192">
        <f>IF(punkty_rekrutacyjne[[#This Row],[Zachowanie]]&gt;4,IF(punkty_rekrutacyjne[[#This Row],[srednia z przedmiotow]]&gt;4,IF(punkty_rekrutacyjne[[#This Row],[Osiagniecia]]=0,1,0),0),0)</f>
        <v>0</v>
      </c>
      <c r="U192" s="2" t="str">
        <f>IF(punkty_rekrutacyjne[[#This Row],[dobry uczen]],punkty_rekrutacyjne[[#This Row],[Nazwisko]],"")</f>
        <v/>
      </c>
      <c r="V192" s="2" t="str">
        <f>IF(punkty_rekrutacyjne[[#This Row],[dobry uczen]],punkty_rekrutacyjne[[#This Row],[Imie]],"")</f>
        <v/>
      </c>
      <c r="W192" s="1">
        <f>IF(punkty_rekrutacyjne[[#This Row],[GHP]]=100,1,0)</f>
        <v>0</v>
      </c>
      <c r="X192" s="1">
        <f>IF(punkty_rekrutacyjne[[#This Row],[GHH]]=100,1,0)</f>
        <v>0</v>
      </c>
      <c r="Y192" s="1">
        <f>IF(punkty_rekrutacyjne[[#This Row],[GMM]]=100,1,0)</f>
        <v>0</v>
      </c>
      <c r="Z192" s="1">
        <f>IF(punkty_rekrutacyjne[[#This Row],[GMP]]=100,1,0)</f>
        <v>0</v>
      </c>
      <c r="AA192" s="1">
        <f>IF(punkty_rekrutacyjne[[#This Row],[GJP]]=100,1,0)</f>
        <v>0</v>
      </c>
      <c r="AB192" s="1">
        <f>IF(SUM(W192:AA192)&gt;2,1,0)</f>
        <v>0</v>
      </c>
      <c r="AC192" s="1">
        <f>C192+IF(punkty_rekrutacyjne[[#This Row],[Zachowanie]]=6,2,0)+SUM(punkty_rekrutacyjne[[#This Row],[p1]:[p4]])</f>
        <v>28</v>
      </c>
      <c r="AD192" s="1">
        <f>+(punkty_rekrutacyjne[[#This Row],[GHP]]+punkty_rekrutacyjne[[#This Row],[GHH]]+punkty_rekrutacyjne[[#This Row],[GMM]]+punkty_rekrutacyjne[[#This Row],[GMP]]+punkty_rekrutacyjne[[#This Row],[GJP]])/10</f>
        <v>20</v>
      </c>
      <c r="AE192" s="1">
        <f>IF(punkty_rekrutacyjne[[#This Row],[pkt 1]]&gt;punkty_rekrutacyjne[[#This Row],[pkt 2]],1,0)</f>
        <v>1</v>
      </c>
      <c r="AF192" s="1">
        <f>COUNTIF(punkty_rekrutacyjne[[#This Row],[GHP]:[GJP]],100)</f>
        <v>0</v>
      </c>
    </row>
    <row r="193" spans="1:32" x14ac:dyDescent="0.25">
      <c r="A193" s="1" t="s">
        <v>296</v>
      </c>
      <c r="B193" s="1" t="s">
        <v>222</v>
      </c>
      <c r="C193">
        <v>7</v>
      </c>
      <c r="D193">
        <v>2</v>
      </c>
      <c r="E193">
        <v>2</v>
      </c>
      <c r="F193">
        <v>6</v>
      </c>
      <c r="G193">
        <v>5</v>
      </c>
      <c r="H193">
        <v>3</v>
      </c>
      <c r="I193">
        <v>45</v>
      </c>
      <c r="J193">
        <v>81</v>
      </c>
      <c r="K193">
        <v>28</v>
      </c>
      <c r="L193">
        <v>11</v>
      </c>
      <c r="M193">
        <v>25</v>
      </c>
      <c r="N193">
        <f>IF(punkty_rekrutacyjne[[#This Row],[JP]]=2,0,IF(punkty_rekrutacyjne[[#This Row],[JP]]=3,4,IF(punkty_rekrutacyjne[[#This Row],[JP]]=4,6,IF(punkty_rekrutacyjne[[#This Row],[JP]]=5,8,10))))</f>
        <v>0</v>
      </c>
      <c r="O193">
        <f>IF(punkty_rekrutacyjne[[#This Row],[Mat]]=2,0,IF(punkty_rekrutacyjne[[#This Row],[Mat]]=3,4,IF(punkty_rekrutacyjne[[#This Row],[Mat]]=4,6,IF(punkty_rekrutacyjne[[#This Row],[Mat]]=5,8,10))))</f>
        <v>10</v>
      </c>
      <c r="P193">
        <f>IF(punkty_rekrutacyjne[[#This Row],[Biol]]=2,0,IF(punkty_rekrutacyjne[[#This Row],[Biol]]=3,4,IF(punkty_rekrutacyjne[[#This Row],[Biol]]=4,6,IF(punkty_rekrutacyjne[[#This Row],[Biol]]=5,8,10))))</f>
        <v>8</v>
      </c>
      <c r="Q193">
        <f>IF(punkty_rekrutacyjne[[#This Row],[Geog]]=2,0,IF(punkty_rekrutacyjne[[#This Row],[Geog]]=3,4,IF(punkty_rekrutacyjne[[#This Row],[Geog]]=4,6,IF(punkty_rekrutacyjne[[#This Row],[Geog]]=5,8,10))))</f>
        <v>4</v>
      </c>
      <c r="R193">
        <f>C193+IF(punkty_rekrutacyjne[[#This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</v>
      </c>
      <c r="S193">
        <f>(punkty_rekrutacyjne[[#This Row],[JP]]+punkty_rekrutacyjne[[#This Row],[Mat]]+punkty_rekrutacyjne[[#This Row],[Biol]]+punkty_rekrutacyjne[[#This Row],[Geog]])/4</f>
        <v>4</v>
      </c>
      <c r="T193">
        <f>IF(punkty_rekrutacyjne[[#This Row],[Zachowanie]]&gt;4,IF(punkty_rekrutacyjne[[#This Row],[srednia z przedmiotow]]&gt;4,IF(punkty_rekrutacyjne[[#This Row],[Osiagniecia]]=0,1,0),0),0)</f>
        <v>0</v>
      </c>
      <c r="U193" s="2" t="str">
        <f>IF(punkty_rekrutacyjne[[#This Row],[dobry uczen]],punkty_rekrutacyjne[[#This Row],[Nazwisko]],"")</f>
        <v/>
      </c>
      <c r="V193" s="2" t="str">
        <f>IF(punkty_rekrutacyjne[[#This Row],[dobry uczen]],punkty_rekrutacyjne[[#This Row],[Imie]],"")</f>
        <v/>
      </c>
      <c r="W193" s="1">
        <f>IF(punkty_rekrutacyjne[[#This Row],[GHP]]=100,1,0)</f>
        <v>0</v>
      </c>
      <c r="X193" s="1">
        <f>IF(punkty_rekrutacyjne[[#This Row],[GHH]]=100,1,0)</f>
        <v>0</v>
      </c>
      <c r="Y193" s="1">
        <f>IF(punkty_rekrutacyjne[[#This Row],[GMM]]=100,1,0)</f>
        <v>0</v>
      </c>
      <c r="Z193" s="1">
        <f>IF(punkty_rekrutacyjne[[#This Row],[GMP]]=100,1,0)</f>
        <v>0</v>
      </c>
      <c r="AA193" s="1">
        <f>IF(punkty_rekrutacyjne[[#This Row],[GJP]]=100,1,0)</f>
        <v>0</v>
      </c>
      <c r="AB193" s="1">
        <f>IF(SUM(W193:AA193)&gt;2,1,0)</f>
        <v>0</v>
      </c>
      <c r="AC193" s="1">
        <f>C193+IF(punkty_rekrutacyjne[[#This Row],[Zachowanie]]=6,2,0)+SUM(punkty_rekrutacyjne[[#This Row],[p1]:[p4]])</f>
        <v>29</v>
      </c>
      <c r="AD193" s="1">
        <f>+(punkty_rekrutacyjne[[#This Row],[GHP]]+punkty_rekrutacyjne[[#This Row],[GHH]]+punkty_rekrutacyjne[[#This Row],[GMM]]+punkty_rekrutacyjne[[#This Row],[GMP]]+punkty_rekrutacyjne[[#This Row],[GJP]])/10</f>
        <v>19</v>
      </c>
      <c r="AE193" s="1">
        <f>IF(punkty_rekrutacyjne[[#This Row],[pkt 1]]&gt;punkty_rekrutacyjne[[#This Row],[pkt 2]],1,0)</f>
        <v>1</v>
      </c>
      <c r="AF193" s="1">
        <f>COUNTIF(punkty_rekrutacyjne[[#This Row],[GHP]:[GJP]],100)</f>
        <v>0</v>
      </c>
    </row>
    <row r="194" spans="1:32" x14ac:dyDescent="0.25">
      <c r="A194" s="1" t="s">
        <v>209</v>
      </c>
      <c r="B194" s="1" t="s">
        <v>210</v>
      </c>
      <c r="C194">
        <v>8</v>
      </c>
      <c r="D194">
        <v>3</v>
      </c>
      <c r="E194">
        <v>2</v>
      </c>
      <c r="F194">
        <v>3</v>
      </c>
      <c r="G194">
        <v>5</v>
      </c>
      <c r="H194">
        <v>5</v>
      </c>
      <c r="I194">
        <v>31</v>
      </c>
      <c r="J194">
        <v>75</v>
      </c>
      <c r="K194">
        <v>10</v>
      </c>
      <c r="L194">
        <v>37</v>
      </c>
      <c r="M194">
        <v>48</v>
      </c>
      <c r="N194">
        <f>IF(punkty_rekrutacyjne[[#This Row],[JP]]=2,0,IF(punkty_rekrutacyjne[[#This Row],[JP]]=3,4,IF(punkty_rekrutacyjne[[#This Row],[JP]]=4,6,IF(punkty_rekrutacyjne[[#This Row],[JP]]=5,8,10))))</f>
        <v>0</v>
      </c>
      <c r="O194">
        <f>IF(punkty_rekrutacyjne[[#This Row],[Mat]]=2,0,IF(punkty_rekrutacyjne[[#This Row],[Mat]]=3,4,IF(punkty_rekrutacyjne[[#This Row],[Mat]]=4,6,IF(punkty_rekrutacyjne[[#This Row],[Mat]]=5,8,10))))</f>
        <v>4</v>
      </c>
      <c r="P194">
        <f>IF(punkty_rekrutacyjne[[#This Row],[Biol]]=2,0,IF(punkty_rekrutacyjne[[#This Row],[Biol]]=3,4,IF(punkty_rekrutacyjne[[#This Row],[Biol]]=4,6,IF(punkty_rekrutacyjne[[#This Row],[Biol]]=5,8,10))))</f>
        <v>8</v>
      </c>
      <c r="Q194">
        <f>IF(punkty_rekrutacyjne[[#This Row],[Geog]]=2,0,IF(punkty_rekrutacyjne[[#This Row],[Geog]]=3,4,IF(punkty_rekrutacyjne[[#This Row],[Geog]]=4,6,IF(punkty_rekrutacyjne[[#This Row],[Geog]]=5,8,10))))</f>
        <v>8</v>
      </c>
      <c r="R194">
        <f>C194+IF(punkty_rekrutacyjne[[#This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48.1</v>
      </c>
      <c r="S194">
        <f>(punkty_rekrutacyjne[[#This Row],[JP]]+punkty_rekrutacyjne[[#This Row],[Mat]]+punkty_rekrutacyjne[[#This Row],[Biol]]+punkty_rekrutacyjne[[#This Row],[Geog]])/4</f>
        <v>3.75</v>
      </c>
      <c r="T194">
        <f>IF(punkty_rekrutacyjne[[#This Row],[Zachowanie]]&gt;4,IF(punkty_rekrutacyjne[[#This Row],[srednia z przedmiotow]]&gt;4,IF(punkty_rekrutacyjne[[#This Row],[Osiagniecia]]=0,1,0),0),0)</f>
        <v>0</v>
      </c>
      <c r="U194" s="2" t="str">
        <f>IF(punkty_rekrutacyjne[[#This Row],[dobry uczen]],punkty_rekrutacyjne[[#This Row],[Nazwisko]],"")</f>
        <v/>
      </c>
      <c r="V194" s="2" t="str">
        <f>IF(punkty_rekrutacyjne[[#This Row],[dobry uczen]],punkty_rekrutacyjne[[#This Row],[Imie]],"")</f>
        <v/>
      </c>
      <c r="W194" s="1">
        <f>IF(punkty_rekrutacyjne[[#This Row],[GHP]]=100,1,0)</f>
        <v>0</v>
      </c>
      <c r="X194" s="1">
        <f>IF(punkty_rekrutacyjne[[#This Row],[GHH]]=100,1,0)</f>
        <v>0</v>
      </c>
      <c r="Y194" s="1">
        <f>IF(punkty_rekrutacyjne[[#This Row],[GMM]]=100,1,0)</f>
        <v>0</v>
      </c>
      <c r="Z194" s="1">
        <f>IF(punkty_rekrutacyjne[[#This Row],[GMP]]=100,1,0)</f>
        <v>0</v>
      </c>
      <c r="AA194" s="1">
        <f>IF(punkty_rekrutacyjne[[#This Row],[GJP]]=100,1,0)</f>
        <v>0</v>
      </c>
      <c r="AB194" s="1">
        <f>IF(SUM(W194:AA194)&gt;2,1,0)</f>
        <v>0</v>
      </c>
      <c r="AC194" s="1">
        <f>C194+IF(punkty_rekrutacyjne[[#This Row],[Zachowanie]]=6,2,0)+SUM(punkty_rekrutacyjne[[#This Row],[p1]:[p4]])</f>
        <v>28</v>
      </c>
      <c r="AD194" s="1">
        <f>+(punkty_rekrutacyjne[[#This Row],[GHP]]+punkty_rekrutacyjne[[#This Row],[GHH]]+punkty_rekrutacyjne[[#This Row],[GMM]]+punkty_rekrutacyjne[[#This Row],[GMP]]+punkty_rekrutacyjne[[#This Row],[GJP]])/10</f>
        <v>20.100000000000001</v>
      </c>
      <c r="AE194" s="1">
        <f>IF(punkty_rekrutacyjne[[#This Row],[pkt 1]]&gt;punkty_rekrutacyjne[[#This Row],[pkt 2]],1,0)</f>
        <v>1</v>
      </c>
      <c r="AF194" s="1">
        <f>COUNTIF(punkty_rekrutacyjne[[#This Row],[GHP]:[GJP]],100)</f>
        <v>0</v>
      </c>
    </row>
    <row r="195" spans="1:32" x14ac:dyDescent="0.25">
      <c r="A195" s="1" t="s">
        <v>574</v>
      </c>
      <c r="B195" s="1" t="s">
        <v>575</v>
      </c>
      <c r="C195">
        <v>4</v>
      </c>
      <c r="D195">
        <v>2</v>
      </c>
      <c r="E195">
        <v>5</v>
      </c>
      <c r="F195">
        <v>2</v>
      </c>
      <c r="G195">
        <v>5</v>
      </c>
      <c r="H195">
        <v>4</v>
      </c>
      <c r="I195">
        <v>74</v>
      </c>
      <c r="J195">
        <v>85</v>
      </c>
      <c r="K195">
        <v>21</v>
      </c>
      <c r="L195">
        <v>33</v>
      </c>
      <c r="M195">
        <v>9</v>
      </c>
      <c r="N195">
        <f>IF(punkty_rekrutacyjne[[#This Row],[JP]]=2,0,IF(punkty_rekrutacyjne[[#This Row],[JP]]=3,4,IF(punkty_rekrutacyjne[[#This Row],[JP]]=4,6,IF(punkty_rekrutacyjne[[#This Row],[JP]]=5,8,10))))</f>
        <v>8</v>
      </c>
      <c r="O195">
        <f>IF(punkty_rekrutacyjne[[#This Row],[Mat]]=2,0,IF(punkty_rekrutacyjne[[#This Row],[Mat]]=3,4,IF(punkty_rekrutacyjne[[#This Row],[Mat]]=4,6,IF(punkty_rekrutacyjne[[#This Row],[Mat]]=5,8,10))))</f>
        <v>0</v>
      </c>
      <c r="P195">
        <f>IF(punkty_rekrutacyjne[[#This Row],[Biol]]=2,0,IF(punkty_rekrutacyjne[[#This Row],[Biol]]=3,4,IF(punkty_rekrutacyjne[[#This Row],[Biol]]=4,6,IF(punkty_rekrutacyjne[[#This Row],[Biol]]=5,8,10))))</f>
        <v>8</v>
      </c>
      <c r="Q195">
        <f>IF(punkty_rekrutacyjne[[#This Row],[Geog]]=2,0,IF(punkty_rekrutacyjne[[#This Row],[Geog]]=3,4,IF(punkty_rekrutacyjne[[#This Row],[Geog]]=4,6,IF(punkty_rekrutacyjne[[#This Row],[Geog]]=5,8,10))))</f>
        <v>6</v>
      </c>
      <c r="R195">
        <f>C195+IF(punkty_rekrutacyjne[[#This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48.2</v>
      </c>
      <c r="S195">
        <f>(punkty_rekrutacyjne[[#This Row],[JP]]+punkty_rekrutacyjne[[#This Row],[Mat]]+punkty_rekrutacyjne[[#This Row],[Biol]]+punkty_rekrutacyjne[[#This Row],[Geog]])/4</f>
        <v>4</v>
      </c>
      <c r="T195">
        <f>IF(punkty_rekrutacyjne[[#This Row],[Zachowanie]]&gt;4,IF(punkty_rekrutacyjne[[#This Row],[srednia z przedmiotow]]&gt;4,IF(punkty_rekrutacyjne[[#This Row],[Osiagniecia]]=0,1,0),0),0)</f>
        <v>0</v>
      </c>
      <c r="U195" s="2" t="str">
        <f>IF(punkty_rekrutacyjne[[#This Row],[dobry uczen]],punkty_rekrutacyjne[[#This Row],[Nazwisko]],"")</f>
        <v/>
      </c>
      <c r="V195" s="2" t="str">
        <f>IF(punkty_rekrutacyjne[[#This Row],[dobry uczen]],punkty_rekrutacyjne[[#This Row],[Imie]],"")</f>
        <v/>
      </c>
      <c r="W195" s="1">
        <f>IF(punkty_rekrutacyjne[[#This Row],[GHP]]=100,1,0)</f>
        <v>0</v>
      </c>
      <c r="X195" s="1">
        <f>IF(punkty_rekrutacyjne[[#This Row],[GHH]]=100,1,0)</f>
        <v>0</v>
      </c>
      <c r="Y195" s="1">
        <f>IF(punkty_rekrutacyjne[[#This Row],[GMM]]=100,1,0)</f>
        <v>0</v>
      </c>
      <c r="Z195" s="1">
        <f>IF(punkty_rekrutacyjne[[#This Row],[GMP]]=100,1,0)</f>
        <v>0</v>
      </c>
      <c r="AA195" s="1">
        <f>IF(punkty_rekrutacyjne[[#This Row],[GJP]]=100,1,0)</f>
        <v>0</v>
      </c>
      <c r="AB195" s="1">
        <f>IF(SUM(W195:AA195)&gt;2,1,0)</f>
        <v>0</v>
      </c>
      <c r="AC195" s="1">
        <f>C195+IF(punkty_rekrutacyjne[[#This Row],[Zachowanie]]=6,2,0)+SUM(punkty_rekrutacyjne[[#This Row],[p1]:[p4]])</f>
        <v>26</v>
      </c>
      <c r="AD195" s="1">
        <f>+(punkty_rekrutacyjne[[#This Row],[GHP]]+punkty_rekrutacyjne[[#This Row],[GHH]]+punkty_rekrutacyjne[[#This Row],[GMM]]+punkty_rekrutacyjne[[#This Row],[GMP]]+punkty_rekrutacyjne[[#This Row],[GJP]])/10</f>
        <v>22.2</v>
      </c>
      <c r="AE195" s="1">
        <f>IF(punkty_rekrutacyjne[[#This Row],[pkt 1]]&gt;punkty_rekrutacyjne[[#This Row],[pkt 2]],1,0)</f>
        <v>1</v>
      </c>
      <c r="AF195" s="1">
        <f>COUNTIF(punkty_rekrutacyjne[[#This Row],[GHP]:[GJP]],100)</f>
        <v>0</v>
      </c>
    </row>
    <row r="196" spans="1:32" x14ac:dyDescent="0.25">
      <c r="A196" s="1" t="s">
        <v>214</v>
      </c>
      <c r="B196" s="1" t="s">
        <v>197</v>
      </c>
      <c r="C196">
        <v>7</v>
      </c>
      <c r="D196">
        <v>6</v>
      </c>
      <c r="E196">
        <v>4</v>
      </c>
      <c r="F196">
        <v>2</v>
      </c>
      <c r="G196">
        <v>2</v>
      </c>
      <c r="H196">
        <v>3</v>
      </c>
      <c r="I196">
        <v>89</v>
      </c>
      <c r="J196">
        <v>29</v>
      </c>
      <c r="K196">
        <v>58</v>
      </c>
      <c r="L196">
        <v>19</v>
      </c>
      <c r="M196">
        <v>97</v>
      </c>
      <c r="N196">
        <f>IF(punkty_rekrutacyjne[[#This Row],[JP]]=2,0,IF(punkty_rekrutacyjne[[#This Row],[JP]]=3,4,IF(punkty_rekrutacyjne[[#This Row],[JP]]=4,6,IF(punkty_rekrutacyjne[[#This Row],[JP]]=5,8,10))))</f>
        <v>6</v>
      </c>
      <c r="O196">
        <f>IF(punkty_rekrutacyjne[[#This Row],[Mat]]=2,0,IF(punkty_rekrutacyjne[[#This Row],[Mat]]=3,4,IF(punkty_rekrutacyjne[[#This Row],[Mat]]=4,6,IF(punkty_rekrutacyjne[[#This Row],[Mat]]=5,8,10))))</f>
        <v>0</v>
      </c>
      <c r="P196">
        <f>IF(punkty_rekrutacyjne[[#This Row],[Biol]]=2,0,IF(punkty_rekrutacyjne[[#This Row],[Biol]]=3,4,IF(punkty_rekrutacyjne[[#This Row],[Biol]]=4,6,IF(punkty_rekrutacyjne[[#This Row],[Biol]]=5,8,10))))</f>
        <v>0</v>
      </c>
      <c r="Q196">
        <f>IF(punkty_rekrutacyjne[[#This Row],[Geog]]=2,0,IF(punkty_rekrutacyjne[[#This Row],[Geog]]=3,4,IF(punkty_rekrutacyjne[[#This Row],[Geog]]=4,6,IF(punkty_rekrutacyjne[[#This Row],[Geog]]=5,8,10))))</f>
        <v>4</v>
      </c>
      <c r="R196">
        <f>C196+IF(punkty_rekrutacyjne[[#This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48.2</v>
      </c>
      <c r="S196">
        <f>(punkty_rekrutacyjne[[#This Row],[JP]]+punkty_rekrutacyjne[[#This Row],[Mat]]+punkty_rekrutacyjne[[#This Row],[Biol]]+punkty_rekrutacyjne[[#This Row],[Geog]])/4</f>
        <v>2.75</v>
      </c>
      <c r="T196">
        <f>IF(punkty_rekrutacyjne[[#This Row],[Zachowanie]]&gt;4,IF(punkty_rekrutacyjne[[#This Row],[srednia z przedmiotow]]&gt;4,IF(punkty_rekrutacyjne[[#This Row],[Osiagniecia]]=0,1,0),0),0)</f>
        <v>0</v>
      </c>
      <c r="U196" s="2" t="str">
        <f>IF(punkty_rekrutacyjne[[#This Row],[dobry uczen]],punkty_rekrutacyjne[[#This Row],[Nazwisko]],"")</f>
        <v/>
      </c>
      <c r="V196" s="2" t="str">
        <f>IF(punkty_rekrutacyjne[[#This Row],[dobry uczen]],punkty_rekrutacyjne[[#This Row],[Imie]],"")</f>
        <v/>
      </c>
      <c r="W196" s="1">
        <f>IF(punkty_rekrutacyjne[[#This Row],[GHP]]=100,1,0)</f>
        <v>0</v>
      </c>
      <c r="X196" s="1">
        <f>IF(punkty_rekrutacyjne[[#This Row],[GHH]]=100,1,0)</f>
        <v>0</v>
      </c>
      <c r="Y196" s="1">
        <f>IF(punkty_rekrutacyjne[[#This Row],[GMM]]=100,1,0)</f>
        <v>0</v>
      </c>
      <c r="Z196" s="1">
        <f>IF(punkty_rekrutacyjne[[#This Row],[GMP]]=100,1,0)</f>
        <v>0</v>
      </c>
      <c r="AA196" s="1">
        <f>IF(punkty_rekrutacyjne[[#This Row],[GJP]]=100,1,0)</f>
        <v>0</v>
      </c>
      <c r="AB196" s="1">
        <f>IF(SUM(W196:AA196)&gt;2,1,0)</f>
        <v>0</v>
      </c>
      <c r="AC196" s="1">
        <f>C196+IF(punkty_rekrutacyjne[[#This Row],[Zachowanie]]=6,2,0)+SUM(punkty_rekrutacyjne[[#This Row],[p1]:[p4]])</f>
        <v>19</v>
      </c>
      <c r="AD196" s="1">
        <f>+(punkty_rekrutacyjne[[#This Row],[GHP]]+punkty_rekrutacyjne[[#This Row],[GHH]]+punkty_rekrutacyjne[[#This Row],[GMM]]+punkty_rekrutacyjne[[#This Row],[GMP]]+punkty_rekrutacyjne[[#This Row],[GJP]])/10</f>
        <v>29.2</v>
      </c>
      <c r="AE196" s="1">
        <f>IF(punkty_rekrutacyjne[[#This Row],[pkt 1]]&gt;punkty_rekrutacyjne[[#This Row],[pkt 2]],1,0)</f>
        <v>0</v>
      </c>
      <c r="AF196" s="1">
        <f>COUNTIF(punkty_rekrutacyjne[[#This Row],[GHP]:[GJP]],100)</f>
        <v>0</v>
      </c>
    </row>
    <row r="197" spans="1:32" x14ac:dyDescent="0.25">
      <c r="A197" s="1" t="s">
        <v>398</v>
      </c>
      <c r="B197" s="1" t="s">
        <v>399</v>
      </c>
      <c r="C197">
        <v>0</v>
      </c>
      <c r="D197">
        <v>5</v>
      </c>
      <c r="E197">
        <v>3</v>
      </c>
      <c r="F197">
        <v>3</v>
      </c>
      <c r="G197">
        <v>2</v>
      </c>
      <c r="H197">
        <v>2</v>
      </c>
      <c r="I197">
        <v>92</v>
      </c>
      <c r="J197">
        <v>79</v>
      </c>
      <c r="K197">
        <v>94</v>
      </c>
      <c r="L197">
        <v>42</v>
      </c>
      <c r="M197">
        <v>95</v>
      </c>
      <c r="N197">
        <f>IF(punkty_rekrutacyjne[[#This Row],[JP]]=2,0,IF(punkty_rekrutacyjne[[#This Row],[JP]]=3,4,IF(punkty_rekrutacyjne[[#This Row],[JP]]=4,6,IF(punkty_rekrutacyjne[[#This Row],[JP]]=5,8,10))))</f>
        <v>4</v>
      </c>
      <c r="O197">
        <f>IF(punkty_rekrutacyjne[[#This Row],[Mat]]=2,0,IF(punkty_rekrutacyjne[[#This Row],[Mat]]=3,4,IF(punkty_rekrutacyjne[[#This Row],[Mat]]=4,6,IF(punkty_rekrutacyjne[[#This Row],[Mat]]=5,8,10))))</f>
        <v>4</v>
      </c>
      <c r="P197">
        <f>IF(punkty_rekrutacyjne[[#This Row],[Biol]]=2,0,IF(punkty_rekrutacyjne[[#This Row],[Biol]]=3,4,IF(punkty_rekrutacyjne[[#This Row],[Biol]]=4,6,IF(punkty_rekrutacyjne[[#This Row],[Biol]]=5,8,10))))</f>
        <v>0</v>
      </c>
      <c r="Q197">
        <f>IF(punkty_rekrutacyjne[[#This Row],[Geog]]=2,0,IF(punkty_rekrutacyjne[[#This Row],[Geog]]=3,4,IF(punkty_rekrutacyjne[[#This Row],[Geog]]=4,6,IF(punkty_rekrutacyjne[[#This Row],[Geog]]=5,8,10))))</f>
        <v>0</v>
      </c>
      <c r="R197">
        <f>C197+IF(punkty_rekrutacyjne[[#This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48.2</v>
      </c>
      <c r="S197">
        <f>(punkty_rekrutacyjne[[#This Row],[JP]]+punkty_rekrutacyjne[[#This Row],[Mat]]+punkty_rekrutacyjne[[#This Row],[Biol]]+punkty_rekrutacyjne[[#This Row],[Geog]])/4</f>
        <v>2.5</v>
      </c>
      <c r="T197">
        <f>IF(punkty_rekrutacyjne[[#This Row],[Zachowanie]]&gt;4,IF(punkty_rekrutacyjne[[#This Row],[srednia z przedmiotow]]&gt;4,IF(punkty_rekrutacyjne[[#This Row],[Osiagniecia]]=0,1,0),0),0)</f>
        <v>0</v>
      </c>
      <c r="U197" s="2" t="str">
        <f>IF(punkty_rekrutacyjne[[#This Row],[dobry uczen]],punkty_rekrutacyjne[[#This Row],[Nazwisko]],"")</f>
        <v/>
      </c>
      <c r="V197" s="2" t="str">
        <f>IF(punkty_rekrutacyjne[[#This Row],[dobry uczen]],punkty_rekrutacyjne[[#This Row],[Imie]],"")</f>
        <v/>
      </c>
      <c r="W197" s="1">
        <f>IF(punkty_rekrutacyjne[[#This Row],[GHP]]=100,1,0)</f>
        <v>0</v>
      </c>
      <c r="X197" s="1">
        <f>IF(punkty_rekrutacyjne[[#This Row],[GHH]]=100,1,0)</f>
        <v>0</v>
      </c>
      <c r="Y197" s="1">
        <f>IF(punkty_rekrutacyjne[[#This Row],[GMM]]=100,1,0)</f>
        <v>0</v>
      </c>
      <c r="Z197" s="1">
        <f>IF(punkty_rekrutacyjne[[#This Row],[GMP]]=100,1,0)</f>
        <v>0</v>
      </c>
      <c r="AA197" s="1">
        <f>IF(punkty_rekrutacyjne[[#This Row],[GJP]]=100,1,0)</f>
        <v>0</v>
      </c>
      <c r="AB197" s="1">
        <f>IF(SUM(W197:AA197)&gt;2,1,0)</f>
        <v>0</v>
      </c>
      <c r="AC197" s="1">
        <f>C197+IF(punkty_rekrutacyjne[[#This Row],[Zachowanie]]=6,2,0)+SUM(punkty_rekrutacyjne[[#This Row],[p1]:[p4]])</f>
        <v>8</v>
      </c>
      <c r="AD197" s="1">
        <f>+(punkty_rekrutacyjne[[#This Row],[GHP]]+punkty_rekrutacyjne[[#This Row],[GHH]]+punkty_rekrutacyjne[[#This Row],[GMM]]+punkty_rekrutacyjne[[#This Row],[GMP]]+punkty_rekrutacyjne[[#This Row],[GJP]])/10</f>
        <v>40.200000000000003</v>
      </c>
      <c r="AE197" s="1">
        <f>IF(punkty_rekrutacyjne[[#This Row],[pkt 1]]&gt;punkty_rekrutacyjne[[#This Row],[pkt 2]],1,0)</f>
        <v>0</v>
      </c>
      <c r="AF197" s="1">
        <f>COUNTIF(punkty_rekrutacyjne[[#This Row],[GHP]:[GJP]],100)</f>
        <v>0</v>
      </c>
    </row>
    <row r="198" spans="1:32" x14ac:dyDescent="0.25">
      <c r="A198" s="1" t="s">
        <v>431</v>
      </c>
      <c r="B198" s="1" t="s">
        <v>242</v>
      </c>
      <c r="C198">
        <v>0</v>
      </c>
      <c r="D198">
        <v>6</v>
      </c>
      <c r="E198">
        <v>3</v>
      </c>
      <c r="F198">
        <v>2</v>
      </c>
      <c r="G198">
        <v>3</v>
      </c>
      <c r="H198">
        <v>5</v>
      </c>
      <c r="I198">
        <v>27</v>
      </c>
      <c r="J198">
        <v>62</v>
      </c>
      <c r="K198">
        <v>56</v>
      </c>
      <c r="L198">
        <v>66</v>
      </c>
      <c r="M198">
        <v>92</v>
      </c>
      <c r="N198">
        <f>IF(punkty_rekrutacyjne[[#This Row],[JP]]=2,0,IF(punkty_rekrutacyjne[[#This Row],[JP]]=3,4,IF(punkty_rekrutacyjne[[#This Row],[JP]]=4,6,IF(punkty_rekrutacyjne[[#This Row],[JP]]=5,8,10))))</f>
        <v>4</v>
      </c>
      <c r="O198">
        <f>IF(punkty_rekrutacyjne[[#This Row],[Mat]]=2,0,IF(punkty_rekrutacyjne[[#This Row],[Mat]]=3,4,IF(punkty_rekrutacyjne[[#This Row],[Mat]]=4,6,IF(punkty_rekrutacyjne[[#This Row],[Mat]]=5,8,10))))</f>
        <v>0</v>
      </c>
      <c r="P198">
        <f>IF(punkty_rekrutacyjne[[#This Row],[Biol]]=2,0,IF(punkty_rekrutacyjne[[#This Row],[Biol]]=3,4,IF(punkty_rekrutacyjne[[#This Row],[Biol]]=4,6,IF(punkty_rekrutacyjne[[#This Row],[Biol]]=5,8,10))))</f>
        <v>4</v>
      </c>
      <c r="Q198">
        <f>IF(punkty_rekrutacyjne[[#This Row],[Geog]]=2,0,IF(punkty_rekrutacyjne[[#This Row],[Geog]]=3,4,IF(punkty_rekrutacyjne[[#This Row],[Geog]]=4,6,IF(punkty_rekrutacyjne[[#This Row],[Geog]]=5,8,10))))</f>
        <v>8</v>
      </c>
      <c r="R198">
        <f>C198+IF(punkty_rekrutacyjne[[#This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48.3</v>
      </c>
      <c r="S198">
        <f>(punkty_rekrutacyjne[[#This Row],[JP]]+punkty_rekrutacyjne[[#This Row],[Mat]]+punkty_rekrutacyjne[[#This Row],[Biol]]+punkty_rekrutacyjne[[#This Row],[Geog]])/4</f>
        <v>3.25</v>
      </c>
      <c r="T198">
        <f>IF(punkty_rekrutacyjne[[#This Row],[Zachowanie]]&gt;4,IF(punkty_rekrutacyjne[[#This Row],[srednia z przedmiotow]]&gt;4,IF(punkty_rekrutacyjne[[#This Row],[Osiagniecia]]=0,1,0),0),0)</f>
        <v>0</v>
      </c>
      <c r="U198" s="2" t="str">
        <f>IF(punkty_rekrutacyjne[[#This Row],[dobry uczen]],punkty_rekrutacyjne[[#This Row],[Nazwisko]],"")</f>
        <v/>
      </c>
      <c r="V198" s="2" t="str">
        <f>IF(punkty_rekrutacyjne[[#This Row],[dobry uczen]],punkty_rekrutacyjne[[#This Row],[Imie]],"")</f>
        <v/>
      </c>
      <c r="W198" s="1">
        <f>IF(punkty_rekrutacyjne[[#This Row],[GHP]]=100,1,0)</f>
        <v>0</v>
      </c>
      <c r="X198" s="1">
        <f>IF(punkty_rekrutacyjne[[#This Row],[GHH]]=100,1,0)</f>
        <v>0</v>
      </c>
      <c r="Y198" s="1">
        <f>IF(punkty_rekrutacyjne[[#This Row],[GMM]]=100,1,0)</f>
        <v>0</v>
      </c>
      <c r="Z198" s="1">
        <f>IF(punkty_rekrutacyjne[[#This Row],[GMP]]=100,1,0)</f>
        <v>0</v>
      </c>
      <c r="AA198" s="1">
        <f>IF(punkty_rekrutacyjne[[#This Row],[GJP]]=100,1,0)</f>
        <v>0</v>
      </c>
      <c r="AB198" s="1">
        <f>IF(SUM(W198:AA198)&gt;2,1,0)</f>
        <v>0</v>
      </c>
      <c r="AC198" s="1">
        <f>C198+IF(punkty_rekrutacyjne[[#This Row],[Zachowanie]]=6,2,0)+SUM(punkty_rekrutacyjne[[#This Row],[p1]:[p4]])</f>
        <v>18</v>
      </c>
      <c r="AD198" s="1">
        <f>+(punkty_rekrutacyjne[[#This Row],[GHP]]+punkty_rekrutacyjne[[#This Row],[GHH]]+punkty_rekrutacyjne[[#This Row],[GMM]]+punkty_rekrutacyjne[[#This Row],[GMP]]+punkty_rekrutacyjne[[#This Row],[GJP]])/10</f>
        <v>30.3</v>
      </c>
      <c r="AE198" s="1">
        <f>IF(punkty_rekrutacyjne[[#This Row],[pkt 1]]&gt;punkty_rekrutacyjne[[#This Row],[pkt 2]],1,0)</f>
        <v>0</v>
      </c>
      <c r="AF198" s="1">
        <f>COUNTIF(punkty_rekrutacyjne[[#This Row],[GHP]:[GJP]],100)</f>
        <v>0</v>
      </c>
    </row>
    <row r="199" spans="1:32" x14ac:dyDescent="0.25">
      <c r="A199" s="1" t="s">
        <v>454</v>
      </c>
      <c r="B199" s="1" t="s">
        <v>369</v>
      </c>
      <c r="C199">
        <v>3</v>
      </c>
      <c r="D199">
        <v>2</v>
      </c>
      <c r="E199">
        <v>3</v>
      </c>
      <c r="F199">
        <v>4</v>
      </c>
      <c r="G199">
        <v>2</v>
      </c>
      <c r="H199">
        <v>4</v>
      </c>
      <c r="I199">
        <v>90</v>
      </c>
      <c r="J199">
        <v>26</v>
      </c>
      <c r="K199">
        <v>50</v>
      </c>
      <c r="L199">
        <v>74</v>
      </c>
      <c r="M199">
        <v>53</v>
      </c>
      <c r="N199">
        <f>IF(punkty_rekrutacyjne[[#This Row],[JP]]=2,0,IF(punkty_rekrutacyjne[[#This Row],[JP]]=3,4,IF(punkty_rekrutacyjne[[#This Row],[JP]]=4,6,IF(punkty_rekrutacyjne[[#This Row],[JP]]=5,8,10))))</f>
        <v>4</v>
      </c>
      <c r="O199">
        <f>IF(punkty_rekrutacyjne[[#This Row],[Mat]]=2,0,IF(punkty_rekrutacyjne[[#This Row],[Mat]]=3,4,IF(punkty_rekrutacyjne[[#This Row],[Mat]]=4,6,IF(punkty_rekrutacyjne[[#This Row],[Mat]]=5,8,10))))</f>
        <v>6</v>
      </c>
      <c r="P199">
        <f>IF(punkty_rekrutacyjne[[#This Row],[Biol]]=2,0,IF(punkty_rekrutacyjne[[#This Row],[Biol]]=3,4,IF(punkty_rekrutacyjne[[#This Row],[Biol]]=4,6,IF(punkty_rekrutacyjne[[#This Row],[Biol]]=5,8,10))))</f>
        <v>0</v>
      </c>
      <c r="Q199">
        <f>IF(punkty_rekrutacyjne[[#This Row],[Geog]]=2,0,IF(punkty_rekrutacyjne[[#This Row],[Geog]]=3,4,IF(punkty_rekrutacyjne[[#This Row],[Geog]]=4,6,IF(punkty_rekrutacyjne[[#This Row],[Geog]]=5,8,10))))</f>
        <v>6</v>
      </c>
      <c r="R199">
        <f>C199+IF(punkty_rekrutacyjne[[#This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48.3</v>
      </c>
      <c r="S199">
        <f>(punkty_rekrutacyjne[[#This Row],[JP]]+punkty_rekrutacyjne[[#This Row],[Mat]]+punkty_rekrutacyjne[[#This Row],[Biol]]+punkty_rekrutacyjne[[#This Row],[Geog]])/4</f>
        <v>3.25</v>
      </c>
      <c r="T199">
        <f>IF(punkty_rekrutacyjne[[#This Row],[Zachowanie]]&gt;4,IF(punkty_rekrutacyjne[[#This Row],[srednia z przedmiotow]]&gt;4,IF(punkty_rekrutacyjne[[#This Row],[Osiagniecia]]=0,1,0),0),0)</f>
        <v>0</v>
      </c>
      <c r="U199" s="2" t="str">
        <f>IF(punkty_rekrutacyjne[[#This Row],[dobry uczen]],punkty_rekrutacyjne[[#This Row],[Nazwisko]],"")</f>
        <v/>
      </c>
      <c r="V199" s="2" t="str">
        <f>IF(punkty_rekrutacyjne[[#This Row],[dobry uczen]],punkty_rekrutacyjne[[#This Row],[Imie]],"")</f>
        <v/>
      </c>
      <c r="W199" s="1">
        <f>IF(punkty_rekrutacyjne[[#This Row],[GHP]]=100,1,0)</f>
        <v>0</v>
      </c>
      <c r="X199" s="1">
        <f>IF(punkty_rekrutacyjne[[#This Row],[GHH]]=100,1,0)</f>
        <v>0</v>
      </c>
      <c r="Y199" s="1">
        <f>IF(punkty_rekrutacyjne[[#This Row],[GMM]]=100,1,0)</f>
        <v>0</v>
      </c>
      <c r="Z199" s="1">
        <f>IF(punkty_rekrutacyjne[[#This Row],[GMP]]=100,1,0)</f>
        <v>0</v>
      </c>
      <c r="AA199" s="1">
        <f>IF(punkty_rekrutacyjne[[#This Row],[GJP]]=100,1,0)</f>
        <v>0</v>
      </c>
      <c r="AB199" s="1">
        <f>IF(SUM(W199:AA199)&gt;2,1,0)</f>
        <v>0</v>
      </c>
      <c r="AC199" s="1">
        <f>C199+IF(punkty_rekrutacyjne[[#This Row],[Zachowanie]]=6,2,0)+SUM(punkty_rekrutacyjne[[#This Row],[p1]:[p4]])</f>
        <v>19</v>
      </c>
      <c r="AD199" s="1">
        <f>+(punkty_rekrutacyjne[[#This Row],[GHP]]+punkty_rekrutacyjne[[#This Row],[GHH]]+punkty_rekrutacyjne[[#This Row],[GMM]]+punkty_rekrutacyjne[[#This Row],[GMP]]+punkty_rekrutacyjne[[#This Row],[GJP]])/10</f>
        <v>29.3</v>
      </c>
      <c r="AE199" s="1">
        <f>IF(punkty_rekrutacyjne[[#This Row],[pkt 1]]&gt;punkty_rekrutacyjne[[#This Row],[pkt 2]],1,0)</f>
        <v>0</v>
      </c>
      <c r="AF199" s="1">
        <f>COUNTIF(punkty_rekrutacyjne[[#This Row],[GHP]:[GJP]],100)</f>
        <v>0</v>
      </c>
    </row>
    <row r="200" spans="1:32" x14ac:dyDescent="0.25">
      <c r="A200" s="1" t="s">
        <v>588</v>
      </c>
      <c r="B200" s="1" t="s">
        <v>586</v>
      </c>
      <c r="C200">
        <v>0</v>
      </c>
      <c r="D200">
        <v>2</v>
      </c>
      <c r="E200">
        <v>3</v>
      </c>
      <c r="F200">
        <v>3</v>
      </c>
      <c r="G200">
        <v>5</v>
      </c>
      <c r="H200">
        <v>2</v>
      </c>
      <c r="I200">
        <v>82</v>
      </c>
      <c r="J200">
        <v>61</v>
      </c>
      <c r="K200">
        <v>59</v>
      </c>
      <c r="L200">
        <v>51</v>
      </c>
      <c r="M200">
        <v>71</v>
      </c>
      <c r="N200">
        <f>IF(punkty_rekrutacyjne[[#This Row],[JP]]=2,0,IF(punkty_rekrutacyjne[[#This Row],[JP]]=3,4,IF(punkty_rekrutacyjne[[#This Row],[JP]]=4,6,IF(punkty_rekrutacyjne[[#This Row],[JP]]=5,8,10))))</f>
        <v>4</v>
      </c>
      <c r="O200">
        <f>IF(punkty_rekrutacyjne[[#This Row],[Mat]]=2,0,IF(punkty_rekrutacyjne[[#This Row],[Mat]]=3,4,IF(punkty_rekrutacyjne[[#This Row],[Mat]]=4,6,IF(punkty_rekrutacyjne[[#This Row],[Mat]]=5,8,10))))</f>
        <v>4</v>
      </c>
      <c r="P200">
        <f>IF(punkty_rekrutacyjne[[#This Row],[Biol]]=2,0,IF(punkty_rekrutacyjne[[#This Row],[Biol]]=3,4,IF(punkty_rekrutacyjne[[#This Row],[Biol]]=4,6,IF(punkty_rekrutacyjne[[#This Row],[Biol]]=5,8,10))))</f>
        <v>8</v>
      </c>
      <c r="Q200">
        <f>IF(punkty_rekrutacyjne[[#This Row],[Geog]]=2,0,IF(punkty_rekrutacyjne[[#This Row],[Geog]]=3,4,IF(punkty_rekrutacyjne[[#This Row],[Geog]]=4,6,IF(punkty_rekrutacyjne[[#This Row],[Geog]]=5,8,10))))</f>
        <v>0</v>
      </c>
      <c r="R200">
        <f>C200+IF(punkty_rekrutacyjne[[#This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48.4</v>
      </c>
      <c r="S200">
        <f>(punkty_rekrutacyjne[[#This Row],[JP]]+punkty_rekrutacyjne[[#This Row],[Mat]]+punkty_rekrutacyjne[[#This Row],[Biol]]+punkty_rekrutacyjne[[#This Row],[Geog]])/4</f>
        <v>3.25</v>
      </c>
      <c r="T200">
        <f>IF(punkty_rekrutacyjne[[#This Row],[Zachowanie]]&gt;4,IF(punkty_rekrutacyjne[[#This Row],[srednia z przedmiotow]]&gt;4,IF(punkty_rekrutacyjne[[#This Row],[Osiagniecia]]=0,1,0),0),0)</f>
        <v>0</v>
      </c>
      <c r="U200" s="2" t="str">
        <f>IF(punkty_rekrutacyjne[[#This Row],[dobry uczen]],punkty_rekrutacyjne[[#This Row],[Nazwisko]],"")</f>
        <v/>
      </c>
      <c r="V200" s="2" t="str">
        <f>IF(punkty_rekrutacyjne[[#This Row],[dobry uczen]],punkty_rekrutacyjne[[#This Row],[Imie]],"")</f>
        <v/>
      </c>
      <c r="W200" s="1">
        <f>IF(punkty_rekrutacyjne[[#This Row],[GHP]]=100,1,0)</f>
        <v>0</v>
      </c>
      <c r="X200" s="1">
        <f>IF(punkty_rekrutacyjne[[#This Row],[GHH]]=100,1,0)</f>
        <v>0</v>
      </c>
      <c r="Y200" s="1">
        <f>IF(punkty_rekrutacyjne[[#This Row],[GMM]]=100,1,0)</f>
        <v>0</v>
      </c>
      <c r="Z200" s="1">
        <f>IF(punkty_rekrutacyjne[[#This Row],[GMP]]=100,1,0)</f>
        <v>0</v>
      </c>
      <c r="AA200" s="1">
        <f>IF(punkty_rekrutacyjne[[#This Row],[GJP]]=100,1,0)</f>
        <v>0</v>
      </c>
      <c r="AB200" s="1">
        <f>IF(SUM(W200:AA200)&gt;2,1,0)</f>
        <v>0</v>
      </c>
      <c r="AC200" s="1">
        <f>C200+IF(punkty_rekrutacyjne[[#This Row],[Zachowanie]]=6,2,0)+SUM(punkty_rekrutacyjne[[#This Row],[p1]:[p4]])</f>
        <v>16</v>
      </c>
      <c r="AD200" s="1">
        <f>+(punkty_rekrutacyjne[[#This Row],[GHP]]+punkty_rekrutacyjne[[#This Row],[GHH]]+punkty_rekrutacyjne[[#This Row],[GMM]]+punkty_rekrutacyjne[[#This Row],[GMP]]+punkty_rekrutacyjne[[#This Row],[GJP]])/10</f>
        <v>32.4</v>
      </c>
      <c r="AE200" s="1">
        <f>IF(punkty_rekrutacyjne[[#This Row],[pkt 1]]&gt;punkty_rekrutacyjne[[#This Row],[pkt 2]],1,0)</f>
        <v>0</v>
      </c>
      <c r="AF200" s="1">
        <f>COUNTIF(punkty_rekrutacyjne[[#This Row],[GHP]:[GJP]],100)</f>
        <v>0</v>
      </c>
    </row>
    <row r="201" spans="1:32" x14ac:dyDescent="0.25">
      <c r="A201" s="1" t="s">
        <v>54</v>
      </c>
      <c r="B201" s="1" t="s">
        <v>55</v>
      </c>
      <c r="C201">
        <v>3</v>
      </c>
      <c r="D201">
        <v>3</v>
      </c>
      <c r="E201">
        <v>5</v>
      </c>
      <c r="F201">
        <v>5</v>
      </c>
      <c r="G201">
        <v>2</v>
      </c>
      <c r="H201">
        <v>6</v>
      </c>
      <c r="I201">
        <v>26</v>
      </c>
      <c r="J201">
        <v>14</v>
      </c>
      <c r="K201">
        <v>18</v>
      </c>
      <c r="L201">
        <v>96</v>
      </c>
      <c r="M201">
        <v>41</v>
      </c>
      <c r="N201">
        <f>IF(punkty_rekrutacyjne[[#This Row],[JP]]=2,0,IF(punkty_rekrutacyjne[[#This Row],[JP]]=3,4,IF(punkty_rekrutacyjne[[#This Row],[JP]]=4,6,IF(punkty_rekrutacyjne[[#This Row],[JP]]=5,8,10))))</f>
        <v>8</v>
      </c>
      <c r="O201">
        <f>IF(punkty_rekrutacyjne[[#This Row],[Mat]]=2,0,IF(punkty_rekrutacyjne[[#This Row],[Mat]]=3,4,IF(punkty_rekrutacyjne[[#This Row],[Mat]]=4,6,IF(punkty_rekrutacyjne[[#This Row],[Mat]]=5,8,10))))</f>
        <v>8</v>
      </c>
      <c r="P201">
        <f>IF(punkty_rekrutacyjne[[#This Row],[Biol]]=2,0,IF(punkty_rekrutacyjne[[#This Row],[Biol]]=3,4,IF(punkty_rekrutacyjne[[#This Row],[Biol]]=4,6,IF(punkty_rekrutacyjne[[#This Row],[Biol]]=5,8,10))))</f>
        <v>0</v>
      </c>
      <c r="Q201">
        <f>IF(punkty_rekrutacyjne[[#This Row],[Geog]]=2,0,IF(punkty_rekrutacyjne[[#This Row],[Geog]]=3,4,IF(punkty_rekrutacyjne[[#This Row],[Geog]]=4,6,IF(punkty_rekrutacyjne[[#This Row],[Geog]]=5,8,10))))</f>
        <v>10</v>
      </c>
      <c r="R201">
        <f>C201+IF(punkty_rekrutacyjne[[#This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48.5</v>
      </c>
      <c r="S201">
        <f>(punkty_rekrutacyjne[[#This Row],[JP]]+punkty_rekrutacyjne[[#This Row],[Mat]]+punkty_rekrutacyjne[[#This Row],[Biol]]+punkty_rekrutacyjne[[#This Row],[Geog]])/4</f>
        <v>4.5</v>
      </c>
      <c r="T201">
        <f>IF(punkty_rekrutacyjne[[#This Row],[Zachowanie]]&gt;4,IF(punkty_rekrutacyjne[[#This Row],[srednia z przedmiotow]]&gt;4,IF(punkty_rekrutacyjne[[#This Row],[Osiagniecia]]=0,1,0),0),0)</f>
        <v>0</v>
      </c>
      <c r="U201" s="2" t="str">
        <f>IF(punkty_rekrutacyjne[[#This Row],[dobry uczen]],punkty_rekrutacyjne[[#This Row],[Nazwisko]],"")</f>
        <v/>
      </c>
      <c r="V201" s="2" t="str">
        <f>IF(punkty_rekrutacyjne[[#This Row],[dobry uczen]],punkty_rekrutacyjne[[#This Row],[Imie]],"")</f>
        <v/>
      </c>
      <c r="W201" s="1">
        <f>IF(punkty_rekrutacyjne[[#This Row],[GHP]]=100,1,0)</f>
        <v>0</v>
      </c>
      <c r="X201" s="1">
        <f>IF(punkty_rekrutacyjne[[#This Row],[GHH]]=100,1,0)</f>
        <v>0</v>
      </c>
      <c r="Y201" s="1">
        <f>IF(punkty_rekrutacyjne[[#This Row],[GMM]]=100,1,0)</f>
        <v>0</v>
      </c>
      <c r="Z201" s="1">
        <f>IF(punkty_rekrutacyjne[[#This Row],[GMP]]=100,1,0)</f>
        <v>0</v>
      </c>
      <c r="AA201" s="1">
        <f>IF(punkty_rekrutacyjne[[#This Row],[GJP]]=100,1,0)</f>
        <v>0</v>
      </c>
      <c r="AB201" s="1">
        <f>IF(SUM(W201:AA201)&gt;2,1,0)</f>
        <v>0</v>
      </c>
      <c r="AC201" s="1">
        <f>C201+IF(punkty_rekrutacyjne[[#This Row],[Zachowanie]]=6,2,0)+SUM(punkty_rekrutacyjne[[#This Row],[p1]:[p4]])</f>
        <v>29</v>
      </c>
      <c r="AD201" s="1">
        <f>+(punkty_rekrutacyjne[[#This Row],[GHP]]+punkty_rekrutacyjne[[#This Row],[GHH]]+punkty_rekrutacyjne[[#This Row],[GMM]]+punkty_rekrutacyjne[[#This Row],[GMP]]+punkty_rekrutacyjne[[#This Row],[GJP]])/10</f>
        <v>19.5</v>
      </c>
      <c r="AE201" s="1">
        <f>IF(punkty_rekrutacyjne[[#This Row],[pkt 1]]&gt;punkty_rekrutacyjne[[#This Row],[pkt 2]],1,0)</f>
        <v>1</v>
      </c>
      <c r="AF201" s="1">
        <f>COUNTIF(punkty_rekrutacyjne[[#This Row],[GHP]:[GJP]],100)</f>
        <v>0</v>
      </c>
    </row>
    <row r="202" spans="1:32" x14ac:dyDescent="0.25">
      <c r="A202" s="1" t="s">
        <v>163</v>
      </c>
      <c r="B202" s="1" t="s">
        <v>164</v>
      </c>
      <c r="C202">
        <v>2</v>
      </c>
      <c r="D202">
        <v>4</v>
      </c>
      <c r="E202">
        <v>5</v>
      </c>
      <c r="F202">
        <v>2</v>
      </c>
      <c r="G202">
        <v>4</v>
      </c>
      <c r="H202">
        <v>6</v>
      </c>
      <c r="I202">
        <v>96</v>
      </c>
      <c r="J202">
        <v>60</v>
      </c>
      <c r="K202">
        <v>4</v>
      </c>
      <c r="L202">
        <v>45</v>
      </c>
      <c r="M202">
        <v>21</v>
      </c>
      <c r="N202">
        <f>IF(punkty_rekrutacyjne[[#This Row],[JP]]=2,0,IF(punkty_rekrutacyjne[[#This Row],[JP]]=3,4,IF(punkty_rekrutacyjne[[#This Row],[JP]]=4,6,IF(punkty_rekrutacyjne[[#This Row],[JP]]=5,8,10))))</f>
        <v>8</v>
      </c>
      <c r="O202">
        <f>IF(punkty_rekrutacyjne[[#This Row],[Mat]]=2,0,IF(punkty_rekrutacyjne[[#This Row],[Mat]]=3,4,IF(punkty_rekrutacyjne[[#This Row],[Mat]]=4,6,IF(punkty_rekrutacyjne[[#This Row],[Mat]]=5,8,10))))</f>
        <v>0</v>
      </c>
      <c r="P202">
        <f>IF(punkty_rekrutacyjne[[#This Row],[Biol]]=2,0,IF(punkty_rekrutacyjne[[#This Row],[Biol]]=3,4,IF(punkty_rekrutacyjne[[#This Row],[Biol]]=4,6,IF(punkty_rekrutacyjne[[#This Row],[Biol]]=5,8,10))))</f>
        <v>6</v>
      </c>
      <c r="Q202">
        <f>IF(punkty_rekrutacyjne[[#This Row],[Geog]]=2,0,IF(punkty_rekrutacyjne[[#This Row],[Geog]]=3,4,IF(punkty_rekrutacyjne[[#This Row],[Geog]]=4,6,IF(punkty_rekrutacyjne[[#This Row],[Geog]]=5,8,10))))</f>
        <v>10</v>
      </c>
      <c r="R202">
        <f>C202+IF(punkty_rekrutacyjne[[#This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48.6</v>
      </c>
      <c r="S202">
        <f>(punkty_rekrutacyjne[[#This Row],[JP]]+punkty_rekrutacyjne[[#This Row],[Mat]]+punkty_rekrutacyjne[[#This Row],[Biol]]+punkty_rekrutacyjne[[#This Row],[Geog]])/4</f>
        <v>4.25</v>
      </c>
      <c r="T202">
        <f>IF(punkty_rekrutacyjne[[#This Row],[Zachowanie]]&gt;4,IF(punkty_rekrutacyjne[[#This Row],[srednia z przedmiotow]]&gt;4,IF(punkty_rekrutacyjne[[#This Row],[Osiagniecia]]=0,1,0),0),0)</f>
        <v>0</v>
      </c>
      <c r="U202" s="2" t="str">
        <f>IF(punkty_rekrutacyjne[[#This Row],[dobry uczen]],punkty_rekrutacyjne[[#This Row],[Nazwisko]],"")</f>
        <v/>
      </c>
      <c r="V202" s="2" t="str">
        <f>IF(punkty_rekrutacyjne[[#This Row],[dobry uczen]],punkty_rekrutacyjne[[#This Row],[Imie]],"")</f>
        <v/>
      </c>
      <c r="W202" s="1">
        <f>IF(punkty_rekrutacyjne[[#This Row],[GHP]]=100,1,0)</f>
        <v>0</v>
      </c>
      <c r="X202" s="1">
        <f>IF(punkty_rekrutacyjne[[#This Row],[GHH]]=100,1,0)</f>
        <v>0</v>
      </c>
      <c r="Y202" s="1">
        <f>IF(punkty_rekrutacyjne[[#This Row],[GMM]]=100,1,0)</f>
        <v>0</v>
      </c>
      <c r="Z202" s="1">
        <f>IF(punkty_rekrutacyjne[[#This Row],[GMP]]=100,1,0)</f>
        <v>0</v>
      </c>
      <c r="AA202" s="1">
        <f>IF(punkty_rekrutacyjne[[#This Row],[GJP]]=100,1,0)</f>
        <v>0</v>
      </c>
      <c r="AB202" s="1">
        <f>IF(SUM(W202:AA202)&gt;2,1,0)</f>
        <v>0</v>
      </c>
      <c r="AC202" s="1">
        <f>C202+IF(punkty_rekrutacyjne[[#This Row],[Zachowanie]]=6,2,0)+SUM(punkty_rekrutacyjne[[#This Row],[p1]:[p4]])</f>
        <v>26</v>
      </c>
      <c r="AD202" s="1">
        <f>+(punkty_rekrutacyjne[[#This Row],[GHP]]+punkty_rekrutacyjne[[#This Row],[GHH]]+punkty_rekrutacyjne[[#This Row],[GMM]]+punkty_rekrutacyjne[[#This Row],[GMP]]+punkty_rekrutacyjne[[#This Row],[GJP]])/10</f>
        <v>22.6</v>
      </c>
      <c r="AE202" s="1">
        <f>IF(punkty_rekrutacyjne[[#This Row],[pkt 1]]&gt;punkty_rekrutacyjne[[#This Row],[pkt 2]],1,0)</f>
        <v>1</v>
      </c>
      <c r="AF202" s="1">
        <f>COUNTIF(punkty_rekrutacyjne[[#This Row],[GHP]:[GJP]],100)</f>
        <v>0</v>
      </c>
    </row>
    <row r="203" spans="1:32" x14ac:dyDescent="0.25">
      <c r="A203" s="1" t="s">
        <v>653</v>
      </c>
      <c r="B203" s="1" t="s">
        <v>340</v>
      </c>
      <c r="C203">
        <v>2</v>
      </c>
      <c r="D203">
        <v>2</v>
      </c>
      <c r="E203">
        <v>2</v>
      </c>
      <c r="F203">
        <v>5</v>
      </c>
      <c r="G203">
        <v>5</v>
      </c>
      <c r="H203">
        <v>4</v>
      </c>
      <c r="I203">
        <v>60</v>
      </c>
      <c r="J203">
        <v>79</v>
      </c>
      <c r="K203">
        <v>51</v>
      </c>
      <c r="L203">
        <v>40</v>
      </c>
      <c r="M203">
        <v>16</v>
      </c>
      <c r="N203">
        <f>IF(punkty_rekrutacyjne[[#This Row],[JP]]=2,0,IF(punkty_rekrutacyjne[[#This Row],[JP]]=3,4,IF(punkty_rekrutacyjne[[#This Row],[JP]]=4,6,IF(punkty_rekrutacyjne[[#This Row],[JP]]=5,8,10))))</f>
        <v>0</v>
      </c>
      <c r="O203">
        <f>IF(punkty_rekrutacyjne[[#This Row],[Mat]]=2,0,IF(punkty_rekrutacyjne[[#This Row],[Mat]]=3,4,IF(punkty_rekrutacyjne[[#This Row],[Mat]]=4,6,IF(punkty_rekrutacyjne[[#This Row],[Mat]]=5,8,10))))</f>
        <v>8</v>
      </c>
      <c r="P203">
        <f>IF(punkty_rekrutacyjne[[#This Row],[Biol]]=2,0,IF(punkty_rekrutacyjne[[#This Row],[Biol]]=3,4,IF(punkty_rekrutacyjne[[#This Row],[Biol]]=4,6,IF(punkty_rekrutacyjne[[#This Row],[Biol]]=5,8,10))))</f>
        <v>8</v>
      </c>
      <c r="Q203">
        <f>IF(punkty_rekrutacyjne[[#This Row],[Geog]]=2,0,IF(punkty_rekrutacyjne[[#This Row],[Geog]]=3,4,IF(punkty_rekrutacyjne[[#This Row],[Geog]]=4,6,IF(punkty_rekrutacyjne[[#This Row],[Geog]]=5,8,10))))</f>
        <v>6</v>
      </c>
      <c r="R203">
        <f>C203+IF(punkty_rekrutacyjne[[#This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48.6</v>
      </c>
      <c r="S203">
        <f>(punkty_rekrutacyjne[[#This Row],[JP]]+punkty_rekrutacyjne[[#This Row],[Mat]]+punkty_rekrutacyjne[[#This Row],[Biol]]+punkty_rekrutacyjne[[#This Row],[Geog]])/4</f>
        <v>4</v>
      </c>
      <c r="T203">
        <f>IF(punkty_rekrutacyjne[[#This Row],[Zachowanie]]&gt;4,IF(punkty_rekrutacyjne[[#This Row],[srednia z przedmiotow]]&gt;4,IF(punkty_rekrutacyjne[[#This Row],[Osiagniecia]]=0,1,0),0),0)</f>
        <v>0</v>
      </c>
      <c r="U203" s="2" t="str">
        <f>IF(punkty_rekrutacyjne[[#This Row],[dobry uczen]],punkty_rekrutacyjne[[#This Row],[Nazwisko]],"")</f>
        <v/>
      </c>
      <c r="V203" s="2" t="str">
        <f>IF(punkty_rekrutacyjne[[#This Row],[dobry uczen]],punkty_rekrutacyjne[[#This Row],[Imie]],"")</f>
        <v/>
      </c>
      <c r="W203" s="1">
        <f>IF(punkty_rekrutacyjne[[#This Row],[GHP]]=100,1,0)</f>
        <v>0</v>
      </c>
      <c r="X203" s="1">
        <f>IF(punkty_rekrutacyjne[[#This Row],[GHH]]=100,1,0)</f>
        <v>0</v>
      </c>
      <c r="Y203" s="1">
        <f>IF(punkty_rekrutacyjne[[#This Row],[GMM]]=100,1,0)</f>
        <v>0</v>
      </c>
      <c r="Z203" s="1">
        <f>IF(punkty_rekrutacyjne[[#This Row],[GMP]]=100,1,0)</f>
        <v>0</v>
      </c>
      <c r="AA203" s="1">
        <f>IF(punkty_rekrutacyjne[[#This Row],[GJP]]=100,1,0)</f>
        <v>0</v>
      </c>
      <c r="AB203" s="1">
        <f>IF(SUM(W203:AA203)&gt;2,1,0)</f>
        <v>0</v>
      </c>
      <c r="AC203" s="1">
        <f>C203+IF(punkty_rekrutacyjne[[#This Row],[Zachowanie]]=6,2,0)+SUM(punkty_rekrutacyjne[[#This Row],[p1]:[p4]])</f>
        <v>24</v>
      </c>
      <c r="AD203" s="1">
        <f>+(punkty_rekrutacyjne[[#This Row],[GHP]]+punkty_rekrutacyjne[[#This Row],[GHH]]+punkty_rekrutacyjne[[#This Row],[GMM]]+punkty_rekrutacyjne[[#This Row],[GMP]]+punkty_rekrutacyjne[[#This Row],[GJP]])/10</f>
        <v>24.6</v>
      </c>
      <c r="AE203" s="1">
        <f>IF(punkty_rekrutacyjne[[#This Row],[pkt 1]]&gt;punkty_rekrutacyjne[[#This Row],[pkt 2]],1,0)</f>
        <v>0</v>
      </c>
      <c r="AF203" s="1">
        <f>COUNTIF(punkty_rekrutacyjne[[#This Row],[GHP]:[GJP]],100)</f>
        <v>0</v>
      </c>
    </row>
    <row r="204" spans="1:32" x14ac:dyDescent="0.25">
      <c r="A204" s="1" t="s">
        <v>456</v>
      </c>
      <c r="B204" s="1" t="s">
        <v>159</v>
      </c>
      <c r="C204">
        <v>6</v>
      </c>
      <c r="D204">
        <v>6</v>
      </c>
      <c r="E204">
        <v>6</v>
      </c>
      <c r="F204">
        <v>2</v>
      </c>
      <c r="G204">
        <v>3</v>
      </c>
      <c r="H204">
        <v>2</v>
      </c>
      <c r="I204">
        <v>56</v>
      </c>
      <c r="J204">
        <v>34</v>
      </c>
      <c r="K204">
        <v>52</v>
      </c>
      <c r="L204">
        <v>30</v>
      </c>
      <c r="M204">
        <v>94</v>
      </c>
      <c r="N204">
        <f>IF(punkty_rekrutacyjne[[#This Row],[JP]]=2,0,IF(punkty_rekrutacyjne[[#This Row],[JP]]=3,4,IF(punkty_rekrutacyjne[[#This Row],[JP]]=4,6,IF(punkty_rekrutacyjne[[#This Row],[JP]]=5,8,10))))</f>
        <v>10</v>
      </c>
      <c r="O204">
        <f>IF(punkty_rekrutacyjne[[#This Row],[Mat]]=2,0,IF(punkty_rekrutacyjne[[#This Row],[Mat]]=3,4,IF(punkty_rekrutacyjne[[#This Row],[Mat]]=4,6,IF(punkty_rekrutacyjne[[#This Row],[Mat]]=5,8,10))))</f>
        <v>0</v>
      </c>
      <c r="P204">
        <f>IF(punkty_rekrutacyjne[[#This Row],[Biol]]=2,0,IF(punkty_rekrutacyjne[[#This Row],[Biol]]=3,4,IF(punkty_rekrutacyjne[[#This Row],[Biol]]=4,6,IF(punkty_rekrutacyjne[[#This Row],[Biol]]=5,8,10))))</f>
        <v>4</v>
      </c>
      <c r="Q204">
        <f>IF(punkty_rekrutacyjne[[#This Row],[Geog]]=2,0,IF(punkty_rekrutacyjne[[#This Row],[Geog]]=3,4,IF(punkty_rekrutacyjne[[#This Row],[Geog]]=4,6,IF(punkty_rekrutacyjne[[#This Row],[Geog]]=5,8,10))))</f>
        <v>0</v>
      </c>
      <c r="R204">
        <f>C204+IF(punkty_rekrutacyjne[[#This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48.6</v>
      </c>
      <c r="S204">
        <f>(punkty_rekrutacyjne[[#This Row],[JP]]+punkty_rekrutacyjne[[#This Row],[Mat]]+punkty_rekrutacyjne[[#This Row],[Biol]]+punkty_rekrutacyjne[[#This Row],[Geog]])/4</f>
        <v>3.25</v>
      </c>
      <c r="T204">
        <f>IF(punkty_rekrutacyjne[[#This Row],[Zachowanie]]&gt;4,IF(punkty_rekrutacyjne[[#This Row],[srednia z przedmiotow]]&gt;4,IF(punkty_rekrutacyjne[[#This Row],[Osiagniecia]]=0,1,0),0),0)</f>
        <v>0</v>
      </c>
      <c r="U204" s="2" t="str">
        <f>IF(punkty_rekrutacyjne[[#This Row],[dobry uczen]],punkty_rekrutacyjne[[#This Row],[Nazwisko]],"")</f>
        <v/>
      </c>
      <c r="V204" s="2" t="str">
        <f>IF(punkty_rekrutacyjne[[#This Row],[dobry uczen]],punkty_rekrutacyjne[[#This Row],[Imie]],"")</f>
        <v/>
      </c>
      <c r="W204" s="1">
        <f>IF(punkty_rekrutacyjne[[#This Row],[GHP]]=100,1,0)</f>
        <v>0</v>
      </c>
      <c r="X204" s="1">
        <f>IF(punkty_rekrutacyjne[[#This Row],[GHH]]=100,1,0)</f>
        <v>0</v>
      </c>
      <c r="Y204" s="1">
        <f>IF(punkty_rekrutacyjne[[#This Row],[GMM]]=100,1,0)</f>
        <v>0</v>
      </c>
      <c r="Z204" s="1">
        <f>IF(punkty_rekrutacyjne[[#This Row],[GMP]]=100,1,0)</f>
        <v>0</v>
      </c>
      <c r="AA204" s="1">
        <f>IF(punkty_rekrutacyjne[[#This Row],[GJP]]=100,1,0)</f>
        <v>0</v>
      </c>
      <c r="AB204" s="1">
        <f>IF(SUM(W204:AA204)&gt;2,1,0)</f>
        <v>0</v>
      </c>
      <c r="AC204" s="1">
        <f>C204+IF(punkty_rekrutacyjne[[#This Row],[Zachowanie]]=6,2,0)+SUM(punkty_rekrutacyjne[[#This Row],[p1]:[p4]])</f>
        <v>22</v>
      </c>
      <c r="AD204" s="1">
        <f>+(punkty_rekrutacyjne[[#This Row],[GHP]]+punkty_rekrutacyjne[[#This Row],[GHH]]+punkty_rekrutacyjne[[#This Row],[GMM]]+punkty_rekrutacyjne[[#This Row],[GMP]]+punkty_rekrutacyjne[[#This Row],[GJP]])/10</f>
        <v>26.6</v>
      </c>
      <c r="AE204" s="1">
        <f>IF(punkty_rekrutacyjne[[#This Row],[pkt 1]]&gt;punkty_rekrutacyjne[[#This Row],[pkt 2]],1,0)</f>
        <v>0</v>
      </c>
      <c r="AF204" s="1">
        <f>COUNTIF(punkty_rekrutacyjne[[#This Row],[GHP]:[GJP]],100)</f>
        <v>0</v>
      </c>
    </row>
    <row r="205" spans="1:32" x14ac:dyDescent="0.25">
      <c r="A205" s="1" t="s">
        <v>330</v>
      </c>
      <c r="B205" s="1" t="s">
        <v>30</v>
      </c>
      <c r="C205">
        <v>3</v>
      </c>
      <c r="D205">
        <v>6</v>
      </c>
      <c r="E205">
        <v>5</v>
      </c>
      <c r="F205">
        <v>2</v>
      </c>
      <c r="G205">
        <v>5</v>
      </c>
      <c r="H205">
        <v>4</v>
      </c>
      <c r="I205">
        <v>18</v>
      </c>
      <c r="J205">
        <v>33</v>
      </c>
      <c r="K205">
        <v>57</v>
      </c>
      <c r="L205">
        <v>34</v>
      </c>
      <c r="M205">
        <v>74</v>
      </c>
      <c r="N205">
        <f>IF(punkty_rekrutacyjne[[#This Row],[JP]]=2,0,IF(punkty_rekrutacyjne[[#This Row],[JP]]=3,4,IF(punkty_rekrutacyjne[[#This Row],[JP]]=4,6,IF(punkty_rekrutacyjne[[#This Row],[JP]]=5,8,10))))</f>
        <v>8</v>
      </c>
      <c r="O205">
        <f>IF(punkty_rekrutacyjne[[#This Row],[Mat]]=2,0,IF(punkty_rekrutacyjne[[#This Row],[Mat]]=3,4,IF(punkty_rekrutacyjne[[#This Row],[Mat]]=4,6,IF(punkty_rekrutacyjne[[#This Row],[Mat]]=5,8,10))))</f>
        <v>0</v>
      </c>
      <c r="P205">
        <f>IF(punkty_rekrutacyjne[[#This Row],[Biol]]=2,0,IF(punkty_rekrutacyjne[[#This Row],[Biol]]=3,4,IF(punkty_rekrutacyjne[[#This Row],[Biol]]=4,6,IF(punkty_rekrutacyjne[[#This Row],[Biol]]=5,8,10))))</f>
        <v>8</v>
      </c>
      <c r="Q205">
        <f>IF(punkty_rekrutacyjne[[#This Row],[Geog]]=2,0,IF(punkty_rekrutacyjne[[#This Row],[Geog]]=3,4,IF(punkty_rekrutacyjne[[#This Row],[Geog]]=4,6,IF(punkty_rekrutacyjne[[#This Row],[Geog]]=5,8,10))))</f>
        <v>6</v>
      </c>
      <c r="R205">
        <f>C205+IF(punkty_rekrutacyjne[[#This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48.6</v>
      </c>
      <c r="S205">
        <f>(punkty_rekrutacyjne[[#This Row],[JP]]+punkty_rekrutacyjne[[#This Row],[Mat]]+punkty_rekrutacyjne[[#This Row],[Biol]]+punkty_rekrutacyjne[[#This Row],[Geog]])/4</f>
        <v>4</v>
      </c>
      <c r="T205">
        <f>IF(punkty_rekrutacyjne[[#This Row],[Zachowanie]]&gt;4,IF(punkty_rekrutacyjne[[#This Row],[srednia z przedmiotow]]&gt;4,IF(punkty_rekrutacyjne[[#This Row],[Osiagniecia]]=0,1,0),0),0)</f>
        <v>0</v>
      </c>
      <c r="U205" s="2" t="str">
        <f>IF(punkty_rekrutacyjne[[#This Row],[dobry uczen]],punkty_rekrutacyjne[[#This Row],[Nazwisko]],"")</f>
        <v/>
      </c>
      <c r="V205" s="2" t="str">
        <f>IF(punkty_rekrutacyjne[[#This Row],[dobry uczen]],punkty_rekrutacyjne[[#This Row],[Imie]],"")</f>
        <v/>
      </c>
      <c r="W205" s="1">
        <f>IF(punkty_rekrutacyjne[[#This Row],[GHP]]=100,1,0)</f>
        <v>0</v>
      </c>
      <c r="X205" s="1">
        <f>IF(punkty_rekrutacyjne[[#This Row],[GHH]]=100,1,0)</f>
        <v>0</v>
      </c>
      <c r="Y205" s="1">
        <f>IF(punkty_rekrutacyjne[[#This Row],[GMM]]=100,1,0)</f>
        <v>0</v>
      </c>
      <c r="Z205" s="1">
        <f>IF(punkty_rekrutacyjne[[#This Row],[GMP]]=100,1,0)</f>
        <v>0</v>
      </c>
      <c r="AA205" s="1">
        <f>IF(punkty_rekrutacyjne[[#This Row],[GJP]]=100,1,0)</f>
        <v>0</v>
      </c>
      <c r="AB205" s="1">
        <f>IF(SUM(W205:AA205)&gt;2,1,0)</f>
        <v>0</v>
      </c>
      <c r="AC205" s="1">
        <f>C205+IF(punkty_rekrutacyjne[[#This Row],[Zachowanie]]=6,2,0)+SUM(punkty_rekrutacyjne[[#This Row],[p1]:[p4]])</f>
        <v>27</v>
      </c>
      <c r="AD205" s="1">
        <f>+(punkty_rekrutacyjne[[#This Row],[GHP]]+punkty_rekrutacyjne[[#This Row],[GHH]]+punkty_rekrutacyjne[[#This Row],[GMM]]+punkty_rekrutacyjne[[#This Row],[GMP]]+punkty_rekrutacyjne[[#This Row],[GJP]])/10</f>
        <v>21.6</v>
      </c>
      <c r="AE205" s="1">
        <f>IF(punkty_rekrutacyjne[[#This Row],[pkt 1]]&gt;punkty_rekrutacyjne[[#This Row],[pkt 2]],1,0)</f>
        <v>1</v>
      </c>
      <c r="AF205" s="1">
        <f>COUNTIF(punkty_rekrutacyjne[[#This Row],[GHP]:[GJP]],100)</f>
        <v>0</v>
      </c>
    </row>
    <row r="206" spans="1:32" x14ac:dyDescent="0.25">
      <c r="A206" s="1" t="s">
        <v>202</v>
      </c>
      <c r="B206" s="1" t="s">
        <v>203</v>
      </c>
      <c r="C206">
        <v>7</v>
      </c>
      <c r="D206">
        <v>2</v>
      </c>
      <c r="E206">
        <v>2</v>
      </c>
      <c r="F206">
        <v>4</v>
      </c>
      <c r="G206">
        <v>4</v>
      </c>
      <c r="H206">
        <v>6</v>
      </c>
      <c r="I206">
        <v>57</v>
      </c>
      <c r="J206">
        <v>11</v>
      </c>
      <c r="K206">
        <v>80</v>
      </c>
      <c r="L206">
        <v>27</v>
      </c>
      <c r="M206">
        <v>21</v>
      </c>
      <c r="N206">
        <f>IF(punkty_rekrutacyjne[[#This Row],[JP]]=2,0,IF(punkty_rekrutacyjne[[#This Row],[JP]]=3,4,IF(punkty_rekrutacyjne[[#This Row],[JP]]=4,6,IF(punkty_rekrutacyjne[[#This Row],[JP]]=5,8,10))))</f>
        <v>0</v>
      </c>
      <c r="O206">
        <f>IF(punkty_rekrutacyjne[[#This Row],[Mat]]=2,0,IF(punkty_rekrutacyjne[[#This Row],[Mat]]=3,4,IF(punkty_rekrutacyjne[[#This Row],[Mat]]=4,6,IF(punkty_rekrutacyjne[[#This Row],[Mat]]=5,8,10))))</f>
        <v>6</v>
      </c>
      <c r="P206">
        <f>IF(punkty_rekrutacyjne[[#This Row],[Biol]]=2,0,IF(punkty_rekrutacyjne[[#This Row],[Biol]]=3,4,IF(punkty_rekrutacyjne[[#This Row],[Biol]]=4,6,IF(punkty_rekrutacyjne[[#This Row],[Biol]]=5,8,10))))</f>
        <v>6</v>
      </c>
      <c r="Q206">
        <f>IF(punkty_rekrutacyjne[[#This Row],[Geog]]=2,0,IF(punkty_rekrutacyjne[[#This Row],[Geog]]=3,4,IF(punkty_rekrutacyjne[[#This Row],[Geog]]=4,6,IF(punkty_rekrutacyjne[[#This Row],[Geog]]=5,8,10))))</f>
        <v>10</v>
      </c>
      <c r="R206">
        <f>C206+IF(punkty_rekrutacyjne[[#This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48.6</v>
      </c>
      <c r="S206">
        <f>(punkty_rekrutacyjne[[#This Row],[JP]]+punkty_rekrutacyjne[[#This Row],[Mat]]+punkty_rekrutacyjne[[#This Row],[Biol]]+punkty_rekrutacyjne[[#This Row],[Geog]])/4</f>
        <v>4</v>
      </c>
      <c r="T206">
        <f>IF(punkty_rekrutacyjne[[#This Row],[Zachowanie]]&gt;4,IF(punkty_rekrutacyjne[[#This Row],[srednia z przedmiotow]]&gt;4,IF(punkty_rekrutacyjne[[#This Row],[Osiagniecia]]=0,1,0),0),0)</f>
        <v>0</v>
      </c>
      <c r="U206" s="2" t="str">
        <f>IF(punkty_rekrutacyjne[[#This Row],[dobry uczen]],punkty_rekrutacyjne[[#This Row],[Nazwisko]],"")</f>
        <v/>
      </c>
      <c r="V206" s="2" t="str">
        <f>IF(punkty_rekrutacyjne[[#This Row],[dobry uczen]],punkty_rekrutacyjne[[#This Row],[Imie]],"")</f>
        <v/>
      </c>
      <c r="W206" s="1">
        <f>IF(punkty_rekrutacyjne[[#This Row],[GHP]]=100,1,0)</f>
        <v>0</v>
      </c>
      <c r="X206" s="1">
        <f>IF(punkty_rekrutacyjne[[#This Row],[GHH]]=100,1,0)</f>
        <v>0</v>
      </c>
      <c r="Y206" s="1">
        <f>IF(punkty_rekrutacyjne[[#This Row],[GMM]]=100,1,0)</f>
        <v>0</v>
      </c>
      <c r="Z206" s="1">
        <f>IF(punkty_rekrutacyjne[[#This Row],[GMP]]=100,1,0)</f>
        <v>0</v>
      </c>
      <c r="AA206" s="1">
        <f>IF(punkty_rekrutacyjne[[#This Row],[GJP]]=100,1,0)</f>
        <v>0</v>
      </c>
      <c r="AB206" s="1">
        <f>IF(SUM(W206:AA206)&gt;2,1,0)</f>
        <v>0</v>
      </c>
      <c r="AC206" s="1">
        <f>C206+IF(punkty_rekrutacyjne[[#This Row],[Zachowanie]]=6,2,0)+SUM(punkty_rekrutacyjne[[#This Row],[p1]:[p4]])</f>
        <v>29</v>
      </c>
      <c r="AD206" s="1">
        <f>+(punkty_rekrutacyjne[[#This Row],[GHP]]+punkty_rekrutacyjne[[#This Row],[GHH]]+punkty_rekrutacyjne[[#This Row],[GMM]]+punkty_rekrutacyjne[[#This Row],[GMP]]+punkty_rekrutacyjne[[#This Row],[GJP]])/10</f>
        <v>19.600000000000001</v>
      </c>
      <c r="AE206" s="1">
        <f>IF(punkty_rekrutacyjne[[#This Row],[pkt 1]]&gt;punkty_rekrutacyjne[[#This Row],[pkt 2]],1,0)</f>
        <v>1</v>
      </c>
      <c r="AF206" s="1">
        <f>COUNTIF(punkty_rekrutacyjne[[#This Row],[GHP]:[GJP]],100)</f>
        <v>0</v>
      </c>
    </row>
    <row r="207" spans="1:32" x14ac:dyDescent="0.25">
      <c r="A207" s="1" t="s">
        <v>59</v>
      </c>
      <c r="B207" s="1" t="s">
        <v>16</v>
      </c>
      <c r="C207">
        <v>4</v>
      </c>
      <c r="D207">
        <v>6</v>
      </c>
      <c r="E207">
        <v>4</v>
      </c>
      <c r="F207">
        <v>3</v>
      </c>
      <c r="G207">
        <v>2</v>
      </c>
      <c r="H207">
        <v>3</v>
      </c>
      <c r="I207">
        <v>60</v>
      </c>
      <c r="J207">
        <v>7</v>
      </c>
      <c r="K207">
        <v>97</v>
      </c>
      <c r="L207">
        <v>80</v>
      </c>
      <c r="M207">
        <v>43</v>
      </c>
      <c r="N207">
        <f>IF(punkty_rekrutacyjne[[#This Row],[JP]]=2,0,IF(punkty_rekrutacyjne[[#This Row],[JP]]=3,4,IF(punkty_rekrutacyjne[[#This Row],[JP]]=4,6,IF(punkty_rekrutacyjne[[#This Row],[JP]]=5,8,10))))</f>
        <v>6</v>
      </c>
      <c r="O207">
        <f>IF(punkty_rekrutacyjne[[#This Row],[Mat]]=2,0,IF(punkty_rekrutacyjne[[#This Row],[Mat]]=3,4,IF(punkty_rekrutacyjne[[#This Row],[Mat]]=4,6,IF(punkty_rekrutacyjne[[#This Row],[Mat]]=5,8,10))))</f>
        <v>4</v>
      </c>
      <c r="P207">
        <f>IF(punkty_rekrutacyjne[[#This Row],[Biol]]=2,0,IF(punkty_rekrutacyjne[[#This Row],[Biol]]=3,4,IF(punkty_rekrutacyjne[[#This Row],[Biol]]=4,6,IF(punkty_rekrutacyjne[[#This Row],[Biol]]=5,8,10))))</f>
        <v>0</v>
      </c>
      <c r="Q207">
        <f>IF(punkty_rekrutacyjne[[#This Row],[Geog]]=2,0,IF(punkty_rekrutacyjne[[#This Row],[Geog]]=3,4,IF(punkty_rekrutacyjne[[#This Row],[Geog]]=4,6,IF(punkty_rekrutacyjne[[#This Row],[Geog]]=5,8,10))))</f>
        <v>4</v>
      </c>
      <c r="R207">
        <f>C207+IF(punkty_rekrutacyjne[[#This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48.7</v>
      </c>
      <c r="S207">
        <f>(punkty_rekrutacyjne[[#This Row],[JP]]+punkty_rekrutacyjne[[#This Row],[Mat]]+punkty_rekrutacyjne[[#This Row],[Biol]]+punkty_rekrutacyjne[[#This Row],[Geog]])/4</f>
        <v>3</v>
      </c>
      <c r="T207">
        <f>IF(punkty_rekrutacyjne[[#This Row],[Zachowanie]]&gt;4,IF(punkty_rekrutacyjne[[#This Row],[srednia z przedmiotow]]&gt;4,IF(punkty_rekrutacyjne[[#This Row],[Osiagniecia]]=0,1,0),0),0)</f>
        <v>0</v>
      </c>
      <c r="U207" s="2" t="str">
        <f>IF(punkty_rekrutacyjne[[#This Row],[dobry uczen]],punkty_rekrutacyjne[[#This Row],[Nazwisko]],"")</f>
        <v/>
      </c>
      <c r="V207" s="2" t="str">
        <f>IF(punkty_rekrutacyjne[[#This Row],[dobry uczen]],punkty_rekrutacyjne[[#This Row],[Imie]],"")</f>
        <v/>
      </c>
      <c r="W207" s="1">
        <f>IF(punkty_rekrutacyjne[[#This Row],[GHP]]=100,1,0)</f>
        <v>0</v>
      </c>
      <c r="X207" s="1">
        <f>IF(punkty_rekrutacyjne[[#This Row],[GHH]]=100,1,0)</f>
        <v>0</v>
      </c>
      <c r="Y207" s="1">
        <f>IF(punkty_rekrutacyjne[[#This Row],[GMM]]=100,1,0)</f>
        <v>0</v>
      </c>
      <c r="Z207" s="1">
        <f>IF(punkty_rekrutacyjne[[#This Row],[GMP]]=100,1,0)</f>
        <v>0</v>
      </c>
      <c r="AA207" s="1">
        <f>IF(punkty_rekrutacyjne[[#This Row],[GJP]]=100,1,0)</f>
        <v>0</v>
      </c>
      <c r="AB207" s="1">
        <f>IF(SUM(W207:AA207)&gt;2,1,0)</f>
        <v>0</v>
      </c>
      <c r="AC207" s="1">
        <f>C207+IF(punkty_rekrutacyjne[[#This Row],[Zachowanie]]=6,2,0)+SUM(punkty_rekrutacyjne[[#This Row],[p1]:[p4]])</f>
        <v>20</v>
      </c>
      <c r="AD207" s="1">
        <f>+(punkty_rekrutacyjne[[#This Row],[GHP]]+punkty_rekrutacyjne[[#This Row],[GHH]]+punkty_rekrutacyjne[[#This Row],[GMM]]+punkty_rekrutacyjne[[#This Row],[GMP]]+punkty_rekrutacyjne[[#This Row],[GJP]])/10</f>
        <v>28.7</v>
      </c>
      <c r="AE207" s="1">
        <f>IF(punkty_rekrutacyjne[[#This Row],[pkt 1]]&gt;punkty_rekrutacyjne[[#This Row],[pkt 2]],1,0)</f>
        <v>0</v>
      </c>
      <c r="AF207" s="1">
        <f>COUNTIF(punkty_rekrutacyjne[[#This Row],[GHP]:[GJP]],100)</f>
        <v>0</v>
      </c>
    </row>
    <row r="208" spans="1:32" x14ac:dyDescent="0.25">
      <c r="A208" s="1" t="s">
        <v>271</v>
      </c>
      <c r="B208" s="1" t="s">
        <v>30</v>
      </c>
      <c r="C208">
        <v>6</v>
      </c>
      <c r="D208">
        <v>3</v>
      </c>
      <c r="E208">
        <v>2</v>
      </c>
      <c r="F208">
        <v>2</v>
      </c>
      <c r="G208">
        <v>6</v>
      </c>
      <c r="H208">
        <v>6</v>
      </c>
      <c r="I208">
        <v>47</v>
      </c>
      <c r="J208">
        <v>36</v>
      </c>
      <c r="K208">
        <v>64</v>
      </c>
      <c r="L208">
        <v>67</v>
      </c>
      <c r="M208">
        <v>13</v>
      </c>
      <c r="N208">
        <f>IF(punkty_rekrutacyjne[[#This Row],[JP]]=2,0,IF(punkty_rekrutacyjne[[#This Row],[JP]]=3,4,IF(punkty_rekrutacyjne[[#This Row],[JP]]=4,6,IF(punkty_rekrutacyjne[[#This Row],[JP]]=5,8,10))))</f>
        <v>0</v>
      </c>
      <c r="O208">
        <f>IF(punkty_rekrutacyjne[[#This Row],[Mat]]=2,0,IF(punkty_rekrutacyjne[[#This Row],[Mat]]=3,4,IF(punkty_rekrutacyjne[[#This Row],[Mat]]=4,6,IF(punkty_rekrutacyjne[[#This Row],[Mat]]=5,8,10))))</f>
        <v>0</v>
      </c>
      <c r="P208">
        <f>IF(punkty_rekrutacyjne[[#This Row],[Biol]]=2,0,IF(punkty_rekrutacyjne[[#This Row],[Biol]]=3,4,IF(punkty_rekrutacyjne[[#This Row],[Biol]]=4,6,IF(punkty_rekrutacyjne[[#This Row],[Biol]]=5,8,10))))</f>
        <v>10</v>
      </c>
      <c r="Q208">
        <f>IF(punkty_rekrutacyjne[[#This Row],[Geog]]=2,0,IF(punkty_rekrutacyjne[[#This Row],[Geog]]=3,4,IF(punkty_rekrutacyjne[[#This Row],[Geog]]=4,6,IF(punkty_rekrutacyjne[[#This Row],[Geog]]=5,8,10))))</f>
        <v>10</v>
      </c>
      <c r="R208">
        <f>C208+IF(punkty_rekrutacyjne[[#This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48.7</v>
      </c>
      <c r="S208">
        <f>(punkty_rekrutacyjne[[#This Row],[JP]]+punkty_rekrutacyjne[[#This Row],[Mat]]+punkty_rekrutacyjne[[#This Row],[Biol]]+punkty_rekrutacyjne[[#This Row],[Geog]])/4</f>
        <v>4</v>
      </c>
      <c r="T208">
        <f>IF(punkty_rekrutacyjne[[#This Row],[Zachowanie]]&gt;4,IF(punkty_rekrutacyjne[[#This Row],[srednia z przedmiotow]]&gt;4,IF(punkty_rekrutacyjne[[#This Row],[Osiagniecia]]=0,1,0),0),0)</f>
        <v>0</v>
      </c>
      <c r="U208" s="2" t="str">
        <f>IF(punkty_rekrutacyjne[[#This Row],[dobry uczen]],punkty_rekrutacyjne[[#This Row],[Nazwisko]],"")</f>
        <v/>
      </c>
      <c r="V208" s="2" t="str">
        <f>IF(punkty_rekrutacyjne[[#This Row],[dobry uczen]],punkty_rekrutacyjne[[#This Row],[Imie]],"")</f>
        <v/>
      </c>
      <c r="W208" s="1">
        <f>IF(punkty_rekrutacyjne[[#This Row],[GHP]]=100,1,0)</f>
        <v>0</v>
      </c>
      <c r="X208" s="1">
        <f>IF(punkty_rekrutacyjne[[#This Row],[GHH]]=100,1,0)</f>
        <v>0</v>
      </c>
      <c r="Y208" s="1">
        <f>IF(punkty_rekrutacyjne[[#This Row],[GMM]]=100,1,0)</f>
        <v>0</v>
      </c>
      <c r="Z208" s="1">
        <f>IF(punkty_rekrutacyjne[[#This Row],[GMP]]=100,1,0)</f>
        <v>0</v>
      </c>
      <c r="AA208" s="1">
        <f>IF(punkty_rekrutacyjne[[#This Row],[GJP]]=100,1,0)</f>
        <v>0</v>
      </c>
      <c r="AB208" s="1">
        <f>IF(SUM(W208:AA208)&gt;2,1,0)</f>
        <v>0</v>
      </c>
      <c r="AC208" s="1">
        <f>C208+IF(punkty_rekrutacyjne[[#This Row],[Zachowanie]]=6,2,0)+SUM(punkty_rekrutacyjne[[#This Row],[p1]:[p4]])</f>
        <v>26</v>
      </c>
      <c r="AD208" s="1">
        <f>+(punkty_rekrutacyjne[[#This Row],[GHP]]+punkty_rekrutacyjne[[#This Row],[GHH]]+punkty_rekrutacyjne[[#This Row],[GMM]]+punkty_rekrutacyjne[[#This Row],[GMP]]+punkty_rekrutacyjne[[#This Row],[GJP]])/10</f>
        <v>22.7</v>
      </c>
      <c r="AE208" s="1">
        <f>IF(punkty_rekrutacyjne[[#This Row],[pkt 1]]&gt;punkty_rekrutacyjne[[#This Row],[pkt 2]],1,0)</f>
        <v>1</v>
      </c>
      <c r="AF208" s="1">
        <f>COUNTIF(punkty_rekrutacyjne[[#This Row],[GHP]:[GJP]],100)</f>
        <v>0</v>
      </c>
    </row>
    <row r="209" spans="1:32" x14ac:dyDescent="0.25">
      <c r="A209" s="1" t="s">
        <v>417</v>
      </c>
      <c r="B209" s="1" t="s">
        <v>110</v>
      </c>
      <c r="C209">
        <v>1</v>
      </c>
      <c r="D209">
        <v>3</v>
      </c>
      <c r="E209">
        <v>5</v>
      </c>
      <c r="F209">
        <v>2</v>
      </c>
      <c r="G209">
        <v>2</v>
      </c>
      <c r="H209">
        <v>5</v>
      </c>
      <c r="I209">
        <v>45</v>
      </c>
      <c r="J209">
        <v>30</v>
      </c>
      <c r="K209">
        <v>64</v>
      </c>
      <c r="L209">
        <v>95</v>
      </c>
      <c r="M209">
        <v>83</v>
      </c>
      <c r="N209">
        <f>IF(punkty_rekrutacyjne[[#This Row],[JP]]=2,0,IF(punkty_rekrutacyjne[[#This Row],[JP]]=3,4,IF(punkty_rekrutacyjne[[#This Row],[JP]]=4,6,IF(punkty_rekrutacyjne[[#This Row],[JP]]=5,8,10))))</f>
        <v>8</v>
      </c>
      <c r="O209">
        <f>IF(punkty_rekrutacyjne[[#This Row],[Mat]]=2,0,IF(punkty_rekrutacyjne[[#This Row],[Mat]]=3,4,IF(punkty_rekrutacyjne[[#This Row],[Mat]]=4,6,IF(punkty_rekrutacyjne[[#This Row],[Mat]]=5,8,10))))</f>
        <v>0</v>
      </c>
      <c r="P209">
        <f>IF(punkty_rekrutacyjne[[#This Row],[Biol]]=2,0,IF(punkty_rekrutacyjne[[#This Row],[Biol]]=3,4,IF(punkty_rekrutacyjne[[#This Row],[Biol]]=4,6,IF(punkty_rekrutacyjne[[#This Row],[Biol]]=5,8,10))))</f>
        <v>0</v>
      </c>
      <c r="Q209">
        <f>IF(punkty_rekrutacyjne[[#This Row],[Geog]]=2,0,IF(punkty_rekrutacyjne[[#This Row],[Geog]]=3,4,IF(punkty_rekrutacyjne[[#This Row],[Geog]]=4,6,IF(punkty_rekrutacyjne[[#This Row],[Geog]]=5,8,10))))</f>
        <v>8</v>
      </c>
      <c r="R209">
        <f>C209+IF(punkty_rekrutacyjne[[#This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48.7</v>
      </c>
      <c r="S209">
        <f>(punkty_rekrutacyjne[[#This Row],[JP]]+punkty_rekrutacyjne[[#This Row],[Mat]]+punkty_rekrutacyjne[[#This Row],[Biol]]+punkty_rekrutacyjne[[#This Row],[Geog]])/4</f>
        <v>3.5</v>
      </c>
      <c r="T209">
        <f>IF(punkty_rekrutacyjne[[#This Row],[Zachowanie]]&gt;4,IF(punkty_rekrutacyjne[[#This Row],[srednia z przedmiotow]]&gt;4,IF(punkty_rekrutacyjne[[#This Row],[Osiagniecia]]=0,1,0),0),0)</f>
        <v>0</v>
      </c>
      <c r="U209" s="2" t="str">
        <f>IF(punkty_rekrutacyjne[[#This Row],[dobry uczen]],punkty_rekrutacyjne[[#This Row],[Nazwisko]],"")</f>
        <v/>
      </c>
      <c r="V209" s="2" t="str">
        <f>IF(punkty_rekrutacyjne[[#This Row],[dobry uczen]],punkty_rekrutacyjne[[#This Row],[Imie]],"")</f>
        <v/>
      </c>
      <c r="W209" s="1">
        <f>IF(punkty_rekrutacyjne[[#This Row],[GHP]]=100,1,0)</f>
        <v>0</v>
      </c>
      <c r="X209" s="1">
        <f>IF(punkty_rekrutacyjne[[#This Row],[GHH]]=100,1,0)</f>
        <v>0</v>
      </c>
      <c r="Y209" s="1">
        <f>IF(punkty_rekrutacyjne[[#This Row],[GMM]]=100,1,0)</f>
        <v>0</v>
      </c>
      <c r="Z209" s="1">
        <f>IF(punkty_rekrutacyjne[[#This Row],[GMP]]=100,1,0)</f>
        <v>0</v>
      </c>
      <c r="AA209" s="1">
        <f>IF(punkty_rekrutacyjne[[#This Row],[GJP]]=100,1,0)</f>
        <v>0</v>
      </c>
      <c r="AB209" s="1">
        <f>IF(SUM(W209:AA209)&gt;2,1,0)</f>
        <v>0</v>
      </c>
      <c r="AC209" s="1">
        <f>C209+IF(punkty_rekrutacyjne[[#This Row],[Zachowanie]]=6,2,0)+SUM(punkty_rekrutacyjne[[#This Row],[p1]:[p4]])</f>
        <v>17</v>
      </c>
      <c r="AD209" s="1">
        <f>+(punkty_rekrutacyjne[[#This Row],[GHP]]+punkty_rekrutacyjne[[#This Row],[GHH]]+punkty_rekrutacyjne[[#This Row],[GMM]]+punkty_rekrutacyjne[[#This Row],[GMP]]+punkty_rekrutacyjne[[#This Row],[GJP]])/10</f>
        <v>31.7</v>
      </c>
      <c r="AE209" s="1">
        <f>IF(punkty_rekrutacyjne[[#This Row],[pkt 1]]&gt;punkty_rekrutacyjne[[#This Row],[pkt 2]],1,0)</f>
        <v>0</v>
      </c>
      <c r="AF209" s="1">
        <f>COUNTIF(punkty_rekrutacyjne[[#This Row],[GHP]:[GJP]],100)</f>
        <v>0</v>
      </c>
    </row>
    <row r="210" spans="1:32" x14ac:dyDescent="0.25">
      <c r="A210" s="1" t="s">
        <v>136</v>
      </c>
      <c r="B210" s="1" t="s">
        <v>137</v>
      </c>
      <c r="C210">
        <v>7</v>
      </c>
      <c r="D210">
        <v>4</v>
      </c>
      <c r="E210">
        <v>2</v>
      </c>
      <c r="F210">
        <v>4</v>
      </c>
      <c r="G210">
        <v>6</v>
      </c>
      <c r="H210">
        <v>5</v>
      </c>
      <c r="I210">
        <v>28</v>
      </c>
      <c r="J210">
        <v>1</v>
      </c>
      <c r="K210">
        <v>36</v>
      </c>
      <c r="L210">
        <v>63</v>
      </c>
      <c r="M210">
        <v>49</v>
      </c>
      <c r="N210">
        <f>IF(punkty_rekrutacyjne[[#This Row],[JP]]=2,0,IF(punkty_rekrutacyjne[[#This Row],[JP]]=3,4,IF(punkty_rekrutacyjne[[#This Row],[JP]]=4,6,IF(punkty_rekrutacyjne[[#This Row],[JP]]=5,8,10))))</f>
        <v>0</v>
      </c>
      <c r="O210">
        <f>IF(punkty_rekrutacyjne[[#This Row],[Mat]]=2,0,IF(punkty_rekrutacyjne[[#This Row],[Mat]]=3,4,IF(punkty_rekrutacyjne[[#This Row],[Mat]]=4,6,IF(punkty_rekrutacyjne[[#This Row],[Mat]]=5,8,10))))</f>
        <v>6</v>
      </c>
      <c r="P210">
        <f>IF(punkty_rekrutacyjne[[#This Row],[Biol]]=2,0,IF(punkty_rekrutacyjne[[#This Row],[Biol]]=3,4,IF(punkty_rekrutacyjne[[#This Row],[Biol]]=4,6,IF(punkty_rekrutacyjne[[#This Row],[Biol]]=5,8,10))))</f>
        <v>10</v>
      </c>
      <c r="Q210">
        <f>IF(punkty_rekrutacyjne[[#This Row],[Geog]]=2,0,IF(punkty_rekrutacyjne[[#This Row],[Geog]]=3,4,IF(punkty_rekrutacyjne[[#This Row],[Geog]]=4,6,IF(punkty_rekrutacyjne[[#This Row],[Geog]]=5,8,10))))</f>
        <v>8</v>
      </c>
      <c r="R210">
        <f>C210+IF(punkty_rekrutacyjne[[#This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48.7</v>
      </c>
      <c r="S210">
        <f>(punkty_rekrutacyjne[[#This Row],[JP]]+punkty_rekrutacyjne[[#This Row],[Mat]]+punkty_rekrutacyjne[[#This Row],[Biol]]+punkty_rekrutacyjne[[#This Row],[Geog]])/4</f>
        <v>4.25</v>
      </c>
      <c r="T210">
        <f>IF(punkty_rekrutacyjne[[#This Row],[Zachowanie]]&gt;4,IF(punkty_rekrutacyjne[[#This Row],[srednia z przedmiotow]]&gt;4,IF(punkty_rekrutacyjne[[#This Row],[Osiagniecia]]=0,1,0),0),0)</f>
        <v>0</v>
      </c>
      <c r="U210" s="2" t="str">
        <f>IF(punkty_rekrutacyjne[[#This Row],[dobry uczen]],punkty_rekrutacyjne[[#This Row],[Nazwisko]],"")</f>
        <v/>
      </c>
      <c r="V210" s="2" t="str">
        <f>IF(punkty_rekrutacyjne[[#This Row],[dobry uczen]],punkty_rekrutacyjne[[#This Row],[Imie]],"")</f>
        <v/>
      </c>
      <c r="W210" s="1">
        <f>IF(punkty_rekrutacyjne[[#This Row],[GHP]]=100,1,0)</f>
        <v>0</v>
      </c>
      <c r="X210" s="1">
        <f>IF(punkty_rekrutacyjne[[#This Row],[GHH]]=100,1,0)</f>
        <v>0</v>
      </c>
      <c r="Y210" s="1">
        <f>IF(punkty_rekrutacyjne[[#This Row],[GMM]]=100,1,0)</f>
        <v>0</v>
      </c>
      <c r="Z210" s="1">
        <f>IF(punkty_rekrutacyjne[[#This Row],[GMP]]=100,1,0)</f>
        <v>0</v>
      </c>
      <c r="AA210" s="1">
        <f>IF(punkty_rekrutacyjne[[#This Row],[GJP]]=100,1,0)</f>
        <v>0</v>
      </c>
      <c r="AB210" s="1">
        <f>IF(SUM(W210:AA210)&gt;2,1,0)</f>
        <v>0</v>
      </c>
      <c r="AC210" s="1">
        <f>C210+IF(punkty_rekrutacyjne[[#This Row],[Zachowanie]]=6,2,0)+SUM(punkty_rekrutacyjne[[#This Row],[p1]:[p4]])</f>
        <v>31</v>
      </c>
      <c r="AD210" s="1">
        <f>+(punkty_rekrutacyjne[[#This Row],[GHP]]+punkty_rekrutacyjne[[#This Row],[GHH]]+punkty_rekrutacyjne[[#This Row],[GMM]]+punkty_rekrutacyjne[[#This Row],[GMP]]+punkty_rekrutacyjne[[#This Row],[GJP]])/10</f>
        <v>17.7</v>
      </c>
      <c r="AE210" s="1">
        <f>IF(punkty_rekrutacyjne[[#This Row],[pkt 1]]&gt;punkty_rekrutacyjne[[#This Row],[pkt 2]],1,0)</f>
        <v>1</v>
      </c>
      <c r="AF210" s="1">
        <f>COUNTIF(punkty_rekrutacyjne[[#This Row],[GHP]:[GJP]],100)</f>
        <v>0</v>
      </c>
    </row>
    <row r="211" spans="1:32" x14ac:dyDescent="0.25">
      <c r="A211" s="1" t="s">
        <v>418</v>
      </c>
      <c r="B211" s="1" t="s">
        <v>171</v>
      </c>
      <c r="C211">
        <v>4</v>
      </c>
      <c r="D211">
        <v>6</v>
      </c>
      <c r="E211">
        <v>4</v>
      </c>
      <c r="F211">
        <v>2</v>
      </c>
      <c r="G211">
        <v>3</v>
      </c>
      <c r="H211">
        <v>5</v>
      </c>
      <c r="I211">
        <v>40</v>
      </c>
      <c r="J211">
        <v>80</v>
      </c>
      <c r="K211">
        <v>8</v>
      </c>
      <c r="L211">
        <v>99</v>
      </c>
      <c r="M211">
        <v>20</v>
      </c>
      <c r="N211">
        <f>IF(punkty_rekrutacyjne[[#This Row],[JP]]=2,0,IF(punkty_rekrutacyjne[[#This Row],[JP]]=3,4,IF(punkty_rekrutacyjne[[#This Row],[JP]]=4,6,IF(punkty_rekrutacyjne[[#This Row],[JP]]=5,8,10))))</f>
        <v>6</v>
      </c>
      <c r="O211">
        <f>IF(punkty_rekrutacyjne[[#This Row],[Mat]]=2,0,IF(punkty_rekrutacyjne[[#This Row],[Mat]]=3,4,IF(punkty_rekrutacyjne[[#This Row],[Mat]]=4,6,IF(punkty_rekrutacyjne[[#This Row],[Mat]]=5,8,10))))</f>
        <v>0</v>
      </c>
      <c r="P211">
        <f>IF(punkty_rekrutacyjne[[#This Row],[Biol]]=2,0,IF(punkty_rekrutacyjne[[#This Row],[Biol]]=3,4,IF(punkty_rekrutacyjne[[#This Row],[Biol]]=4,6,IF(punkty_rekrutacyjne[[#This Row],[Biol]]=5,8,10))))</f>
        <v>4</v>
      </c>
      <c r="Q211">
        <f>IF(punkty_rekrutacyjne[[#This Row],[Geog]]=2,0,IF(punkty_rekrutacyjne[[#This Row],[Geog]]=3,4,IF(punkty_rekrutacyjne[[#This Row],[Geog]]=4,6,IF(punkty_rekrutacyjne[[#This Row],[Geog]]=5,8,10))))</f>
        <v>8</v>
      </c>
      <c r="R211">
        <f>C211+IF(punkty_rekrutacyjne[[#This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48.7</v>
      </c>
      <c r="S211">
        <f>(punkty_rekrutacyjne[[#This Row],[JP]]+punkty_rekrutacyjne[[#This Row],[Mat]]+punkty_rekrutacyjne[[#This Row],[Biol]]+punkty_rekrutacyjne[[#This Row],[Geog]])/4</f>
        <v>3.5</v>
      </c>
      <c r="T211">
        <f>IF(punkty_rekrutacyjne[[#This Row],[Zachowanie]]&gt;4,IF(punkty_rekrutacyjne[[#This Row],[srednia z przedmiotow]]&gt;4,IF(punkty_rekrutacyjne[[#This Row],[Osiagniecia]]=0,1,0),0),0)</f>
        <v>0</v>
      </c>
      <c r="U211" s="2" t="str">
        <f>IF(punkty_rekrutacyjne[[#This Row],[dobry uczen]],punkty_rekrutacyjne[[#This Row],[Nazwisko]],"")</f>
        <v/>
      </c>
      <c r="V211" s="2" t="str">
        <f>IF(punkty_rekrutacyjne[[#This Row],[dobry uczen]],punkty_rekrutacyjne[[#This Row],[Imie]],"")</f>
        <v/>
      </c>
      <c r="W211" s="1">
        <f>IF(punkty_rekrutacyjne[[#This Row],[GHP]]=100,1,0)</f>
        <v>0</v>
      </c>
      <c r="X211" s="1">
        <f>IF(punkty_rekrutacyjne[[#This Row],[GHH]]=100,1,0)</f>
        <v>0</v>
      </c>
      <c r="Y211" s="1">
        <f>IF(punkty_rekrutacyjne[[#This Row],[GMM]]=100,1,0)</f>
        <v>0</v>
      </c>
      <c r="Z211" s="1">
        <f>IF(punkty_rekrutacyjne[[#This Row],[GMP]]=100,1,0)</f>
        <v>0</v>
      </c>
      <c r="AA211" s="1">
        <f>IF(punkty_rekrutacyjne[[#This Row],[GJP]]=100,1,0)</f>
        <v>0</v>
      </c>
      <c r="AB211" s="1">
        <f>IF(SUM(W211:AA211)&gt;2,1,0)</f>
        <v>0</v>
      </c>
      <c r="AC211" s="1">
        <f>C211+IF(punkty_rekrutacyjne[[#This Row],[Zachowanie]]=6,2,0)+SUM(punkty_rekrutacyjne[[#This Row],[p1]:[p4]])</f>
        <v>24</v>
      </c>
      <c r="AD211" s="1">
        <f>+(punkty_rekrutacyjne[[#This Row],[GHP]]+punkty_rekrutacyjne[[#This Row],[GHH]]+punkty_rekrutacyjne[[#This Row],[GMM]]+punkty_rekrutacyjne[[#This Row],[GMP]]+punkty_rekrutacyjne[[#This Row],[GJP]])/10</f>
        <v>24.7</v>
      </c>
      <c r="AE211" s="1">
        <f>IF(punkty_rekrutacyjne[[#This Row],[pkt 1]]&gt;punkty_rekrutacyjne[[#This Row],[pkt 2]],1,0)</f>
        <v>0</v>
      </c>
      <c r="AF211" s="1">
        <f>COUNTIF(punkty_rekrutacyjne[[#This Row],[GHP]:[GJP]],100)</f>
        <v>0</v>
      </c>
    </row>
    <row r="212" spans="1:32" x14ac:dyDescent="0.25">
      <c r="A212" s="1" t="s">
        <v>192</v>
      </c>
      <c r="B212" s="1" t="s">
        <v>30</v>
      </c>
      <c r="C212">
        <v>1</v>
      </c>
      <c r="D212">
        <v>4</v>
      </c>
      <c r="E212">
        <v>4</v>
      </c>
      <c r="F212">
        <v>3</v>
      </c>
      <c r="G212">
        <v>3</v>
      </c>
      <c r="H212">
        <v>6</v>
      </c>
      <c r="I212">
        <v>25</v>
      </c>
      <c r="J212">
        <v>23</v>
      </c>
      <c r="K212">
        <v>20</v>
      </c>
      <c r="L212">
        <v>93</v>
      </c>
      <c r="M212">
        <v>78</v>
      </c>
      <c r="N212">
        <f>IF(punkty_rekrutacyjne[[#This Row],[JP]]=2,0,IF(punkty_rekrutacyjne[[#This Row],[JP]]=3,4,IF(punkty_rekrutacyjne[[#This Row],[JP]]=4,6,IF(punkty_rekrutacyjne[[#This Row],[JP]]=5,8,10))))</f>
        <v>6</v>
      </c>
      <c r="O212">
        <f>IF(punkty_rekrutacyjne[[#This Row],[Mat]]=2,0,IF(punkty_rekrutacyjne[[#This Row],[Mat]]=3,4,IF(punkty_rekrutacyjne[[#This Row],[Mat]]=4,6,IF(punkty_rekrutacyjne[[#This Row],[Mat]]=5,8,10))))</f>
        <v>4</v>
      </c>
      <c r="P212">
        <f>IF(punkty_rekrutacyjne[[#This Row],[Biol]]=2,0,IF(punkty_rekrutacyjne[[#This Row],[Biol]]=3,4,IF(punkty_rekrutacyjne[[#This Row],[Biol]]=4,6,IF(punkty_rekrutacyjne[[#This Row],[Biol]]=5,8,10))))</f>
        <v>4</v>
      </c>
      <c r="Q212">
        <f>IF(punkty_rekrutacyjne[[#This Row],[Geog]]=2,0,IF(punkty_rekrutacyjne[[#This Row],[Geog]]=3,4,IF(punkty_rekrutacyjne[[#This Row],[Geog]]=4,6,IF(punkty_rekrutacyjne[[#This Row],[Geog]]=5,8,10))))</f>
        <v>10</v>
      </c>
      <c r="R212">
        <f>C212+IF(punkty_rekrutacyjne[[#This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48.9</v>
      </c>
      <c r="S212">
        <f>(punkty_rekrutacyjne[[#This Row],[JP]]+punkty_rekrutacyjne[[#This Row],[Mat]]+punkty_rekrutacyjne[[#This Row],[Biol]]+punkty_rekrutacyjne[[#This Row],[Geog]])/4</f>
        <v>4</v>
      </c>
      <c r="T212">
        <f>IF(punkty_rekrutacyjne[[#This Row],[Zachowanie]]&gt;4,IF(punkty_rekrutacyjne[[#This Row],[srednia z przedmiotow]]&gt;4,IF(punkty_rekrutacyjne[[#This Row],[Osiagniecia]]=0,1,0),0),0)</f>
        <v>0</v>
      </c>
      <c r="U212" s="2" t="str">
        <f>IF(punkty_rekrutacyjne[[#This Row],[dobry uczen]],punkty_rekrutacyjne[[#This Row],[Nazwisko]],"")</f>
        <v/>
      </c>
      <c r="V212" s="2" t="str">
        <f>IF(punkty_rekrutacyjne[[#This Row],[dobry uczen]],punkty_rekrutacyjne[[#This Row],[Imie]],"")</f>
        <v/>
      </c>
      <c r="W212" s="1">
        <f>IF(punkty_rekrutacyjne[[#This Row],[GHP]]=100,1,0)</f>
        <v>0</v>
      </c>
      <c r="X212" s="1">
        <f>IF(punkty_rekrutacyjne[[#This Row],[GHH]]=100,1,0)</f>
        <v>0</v>
      </c>
      <c r="Y212" s="1">
        <f>IF(punkty_rekrutacyjne[[#This Row],[GMM]]=100,1,0)</f>
        <v>0</v>
      </c>
      <c r="Z212" s="1">
        <f>IF(punkty_rekrutacyjne[[#This Row],[GMP]]=100,1,0)</f>
        <v>0</v>
      </c>
      <c r="AA212" s="1">
        <f>IF(punkty_rekrutacyjne[[#This Row],[GJP]]=100,1,0)</f>
        <v>0</v>
      </c>
      <c r="AB212" s="1">
        <f>IF(SUM(W212:AA212)&gt;2,1,0)</f>
        <v>0</v>
      </c>
      <c r="AC212" s="1">
        <f>C212+IF(punkty_rekrutacyjne[[#This Row],[Zachowanie]]=6,2,0)+SUM(punkty_rekrutacyjne[[#This Row],[p1]:[p4]])</f>
        <v>25</v>
      </c>
      <c r="AD212" s="1">
        <f>+(punkty_rekrutacyjne[[#This Row],[GHP]]+punkty_rekrutacyjne[[#This Row],[GHH]]+punkty_rekrutacyjne[[#This Row],[GMM]]+punkty_rekrutacyjne[[#This Row],[GMP]]+punkty_rekrutacyjne[[#This Row],[GJP]])/10</f>
        <v>23.9</v>
      </c>
      <c r="AE212" s="1">
        <f>IF(punkty_rekrutacyjne[[#This Row],[pkt 1]]&gt;punkty_rekrutacyjne[[#This Row],[pkt 2]],1,0)</f>
        <v>1</v>
      </c>
      <c r="AF212" s="1">
        <f>COUNTIF(punkty_rekrutacyjne[[#This Row],[GHP]:[GJP]],100)</f>
        <v>0</v>
      </c>
    </row>
    <row r="213" spans="1:32" x14ac:dyDescent="0.25">
      <c r="A213" s="1" t="s">
        <v>52</v>
      </c>
      <c r="B213" s="1" t="s">
        <v>53</v>
      </c>
      <c r="C213">
        <v>7</v>
      </c>
      <c r="D213">
        <v>2</v>
      </c>
      <c r="E213">
        <v>4</v>
      </c>
      <c r="F213">
        <v>5</v>
      </c>
      <c r="G213">
        <v>3</v>
      </c>
      <c r="H213">
        <v>4</v>
      </c>
      <c r="I213">
        <v>59</v>
      </c>
      <c r="J213">
        <v>14</v>
      </c>
      <c r="K213">
        <v>99</v>
      </c>
      <c r="L213">
        <v>4</v>
      </c>
      <c r="M213">
        <v>3</v>
      </c>
      <c r="N213">
        <f>IF(punkty_rekrutacyjne[[#This Row],[JP]]=2,0,IF(punkty_rekrutacyjne[[#This Row],[JP]]=3,4,IF(punkty_rekrutacyjne[[#This Row],[JP]]=4,6,IF(punkty_rekrutacyjne[[#This Row],[JP]]=5,8,10))))</f>
        <v>6</v>
      </c>
      <c r="O213">
        <f>IF(punkty_rekrutacyjne[[#This Row],[Mat]]=2,0,IF(punkty_rekrutacyjne[[#This Row],[Mat]]=3,4,IF(punkty_rekrutacyjne[[#This Row],[Mat]]=4,6,IF(punkty_rekrutacyjne[[#This Row],[Mat]]=5,8,10))))</f>
        <v>8</v>
      </c>
      <c r="P213">
        <f>IF(punkty_rekrutacyjne[[#This Row],[Biol]]=2,0,IF(punkty_rekrutacyjne[[#This Row],[Biol]]=3,4,IF(punkty_rekrutacyjne[[#This Row],[Biol]]=4,6,IF(punkty_rekrutacyjne[[#This Row],[Biol]]=5,8,10))))</f>
        <v>4</v>
      </c>
      <c r="Q213">
        <f>IF(punkty_rekrutacyjne[[#This Row],[Geog]]=2,0,IF(punkty_rekrutacyjne[[#This Row],[Geog]]=3,4,IF(punkty_rekrutacyjne[[#This Row],[Geog]]=4,6,IF(punkty_rekrutacyjne[[#This Row],[Geog]]=5,8,10))))</f>
        <v>6</v>
      </c>
      <c r="R213">
        <f>C213+IF(punkty_rekrutacyjne[[#This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48.9</v>
      </c>
      <c r="S213">
        <f>(punkty_rekrutacyjne[[#This Row],[JP]]+punkty_rekrutacyjne[[#This Row],[Mat]]+punkty_rekrutacyjne[[#This Row],[Biol]]+punkty_rekrutacyjne[[#This Row],[Geog]])/4</f>
        <v>4</v>
      </c>
      <c r="T213">
        <f>IF(punkty_rekrutacyjne[[#This Row],[Zachowanie]]&gt;4,IF(punkty_rekrutacyjne[[#This Row],[srednia z przedmiotow]]&gt;4,IF(punkty_rekrutacyjne[[#This Row],[Osiagniecia]]=0,1,0),0),0)</f>
        <v>0</v>
      </c>
      <c r="U213" s="2" t="str">
        <f>IF(punkty_rekrutacyjne[[#This Row],[dobry uczen]],punkty_rekrutacyjne[[#This Row],[Nazwisko]],"")</f>
        <v/>
      </c>
      <c r="V213" s="2" t="str">
        <f>IF(punkty_rekrutacyjne[[#This Row],[dobry uczen]],punkty_rekrutacyjne[[#This Row],[Imie]],"")</f>
        <v/>
      </c>
      <c r="W213" s="1">
        <f>IF(punkty_rekrutacyjne[[#This Row],[GHP]]=100,1,0)</f>
        <v>0</v>
      </c>
      <c r="X213" s="1">
        <f>IF(punkty_rekrutacyjne[[#This Row],[GHH]]=100,1,0)</f>
        <v>0</v>
      </c>
      <c r="Y213" s="1">
        <f>IF(punkty_rekrutacyjne[[#This Row],[GMM]]=100,1,0)</f>
        <v>0</v>
      </c>
      <c r="Z213" s="1">
        <f>IF(punkty_rekrutacyjne[[#This Row],[GMP]]=100,1,0)</f>
        <v>0</v>
      </c>
      <c r="AA213" s="1">
        <f>IF(punkty_rekrutacyjne[[#This Row],[GJP]]=100,1,0)</f>
        <v>0</v>
      </c>
      <c r="AB213" s="1">
        <f>IF(SUM(W213:AA213)&gt;2,1,0)</f>
        <v>0</v>
      </c>
      <c r="AC213" s="1">
        <f>C213+IF(punkty_rekrutacyjne[[#This Row],[Zachowanie]]=6,2,0)+SUM(punkty_rekrutacyjne[[#This Row],[p1]:[p4]])</f>
        <v>31</v>
      </c>
      <c r="AD213" s="1">
        <f>+(punkty_rekrutacyjne[[#This Row],[GHP]]+punkty_rekrutacyjne[[#This Row],[GHH]]+punkty_rekrutacyjne[[#This Row],[GMM]]+punkty_rekrutacyjne[[#This Row],[GMP]]+punkty_rekrutacyjne[[#This Row],[GJP]])/10</f>
        <v>17.899999999999999</v>
      </c>
      <c r="AE213" s="1">
        <f>IF(punkty_rekrutacyjne[[#This Row],[pkt 1]]&gt;punkty_rekrutacyjne[[#This Row],[pkt 2]],1,0)</f>
        <v>1</v>
      </c>
      <c r="AF213" s="1">
        <f>COUNTIF(punkty_rekrutacyjne[[#This Row],[GHP]:[GJP]],100)</f>
        <v>0</v>
      </c>
    </row>
    <row r="214" spans="1:32" x14ac:dyDescent="0.25">
      <c r="A214" s="1" t="s">
        <v>21</v>
      </c>
      <c r="B214" s="1" t="s">
        <v>18</v>
      </c>
      <c r="C214">
        <v>5</v>
      </c>
      <c r="D214">
        <v>4</v>
      </c>
      <c r="E214">
        <v>2</v>
      </c>
      <c r="F214">
        <v>4</v>
      </c>
      <c r="G214">
        <v>5</v>
      </c>
      <c r="H214">
        <v>4</v>
      </c>
      <c r="I214">
        <v>20</v>
      </c>
      <c r="J214">
        <v>28</v>
      </c>
      <c r="K214">
        <v>58</v>
      </c>
      <c r="L214">
        <v>86</v>
      </c>
      <c r="M214">
        <v>48</v>
      </c>
      <c r="N214">
        <f>IF(punkty_rekrutacyjne[[#This Row],[JP]]=2,0,IF(punkty_rekrutacyjne[[#This Row],[JP]]=3,4,IF(punkty_rekrutacyjne[[#This Row],[JP]]=4,6,IF(punkty_rekrutacyjne[[#This Row],[JP]]=5,8,10))))</f>
        <v>0</v>
      </c>
      <c r="O214">
        <f>IF(punkty_rekrutacyjne[[#This Row],[Mat]]=2,0,IF(punkty_rekrutacyjne[[#This Row],[Mat]]=3,4,IF(punkty_rekrutacyjne[[#This Row],[Mat]]=4,6,IF(punkty_rekrutacyjne[[#This Row],[Mat]]=5,8,10))))</f>
        <v>6</v>
      </c>
      <c r="P214">
        <f>IF(punkty_rekrutacyjne[[#This Row],[Biol]]=2,0,IF(punkty_rekrutacyjne[[#This Row],[Biol]]=3,4,IF(punkty_rekrutacyjne[[#This Row],[Biol]]=4,6,IF(punkty_rekrutacyjne[[#This Row],[Biol]]=5,8,10))))</f>
        <v>8</v>
      </c>
      <c r="Q214">
        <f>IF(punkty_rekrutacyjne[[#This Row],[Geog]]=2,0,IF(punkty_rekrutacyjne[[#This Row],[Geog]]=3,4,IF(punkty_rekrutacyjne[[#This Row],[Geog]]=4,6,IF(punkty_rekrutacyjne[[#This Row],[Geog]]=5,8,10))))</f>
        <v>6</v>
      </c>
      <c r="R214">
        <f>C214+IF(punkty_rekrutacyjne[[#This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</v>
      </c>
      <c r="S214">
        <f>(punkty_rekrutacyjne[[#This Row],[JP]]+punkty_rekrutacyjne[[#This Row],[Mat]]+punkty_rekrutacyjne[[#This Row],[Biol]]+punkty_rekrutacyjne[[#This Row],[Geog]])/4</f>
        <v>3.75</v>
      </c>
      <c r="T214">
        <f>IF(punkty_rekrutacyjne[[#This Row],[Zachowanie]]&gt;4,IF(punkty_rekrutacyjne[[#This Row],[srednia z przedmiotow]]&gt;4,IF(punkty_rekrutacyjne[[#This Row],[Osiagniecia]]=0,1,0),0),0)</f>
        <v>0</v>
      </c>
      <c r="U214" s="2" t="str">
        <f>IF(punkty_rekrutacyjne[[#This Row],[dobry uczen]],punkty_rekrutacyjne[[#This Row],[Nazwisko]],"")</f>
        <v/>
      </c>
      <c r="V214" s="2" t="str">
        <f>IF(punkty_rekrutacyjne[[#This Row],[dobry uczen]],punkty_rekrutacyjne[[#This Row],[Imie]],"")</f>
        <v/>
      </c>
      <c r="W214" s="1">
        <f>IF(punkty_rekrutacyjne[[#This Row],[GHP]]=100,1,0)</f>
        <v>0</v>
      </c>
      <c r="X214" s="1">
        <f>IF(punkty_rekrutacyjne[[#This Row],[GHH]]=100,1,0)</f>
        <v>0</v>
      </c>
      <c r="Y214" s="1">
        <f>IF(punkty_rekrutacyjne[[#This Row],[GMM]]=100,1,0)</f>
        <v>0</v>
      </c>
      <c r="Z214" s="1">
        <f>IF(punkty_rekrutacyjne[[#This Row],[GMP]]=100,1,0)</f>
        <v>0</v>
      </c>
      <c r="AA214" s="1">
        <f>IF(punkty_rekrutacyjne[[#This Row],[GJP]]=100,1,0)</f>
        <v>0</v>
      </c>
      <c r="AB214" s="1">
        <f>IF(SUM(W214:AA214)&gt;2,1,0)</f>
        <v>0</v>
      </c>
      <c r="AC214" s="1">
        <f>C214+IF(punkty_rekrutacyjne[[#This Row],[Zachowanie]]=6,2,0)+SUM(punkty_rekrutacyjne[[#This Row],[p1]:[p4]])</f>
        <v>25</v>
      </c>
      <c r="AD214" s="1">
        <f>+(punkty_rekrutacyjne[[#This Row],[GHP]]+punkty_rekrutacyjne[[#This Row],[GHH]]+punkty_rekrutacyjne[[#This Row],[GMM]]+punkty_rekrutacyjne[[#This Row],[GMP]]+punkty_rekrutacyjne[[#This Row],[GJP]])/10</f>
        <v>24</v>
      </c>
      <c r="AE214" s="1">
        <f>IF(punkty_rekrutacyjne[[#This Row],[pkt 1]]&gt;punkty_rekrutacyjne[[#This Row],[pkt 2]],1,0)</f>
        <v>1</v>
      </c>
      <c r="AF214" s="1">
        <f>COUNTIF(punkty_rekrutacyjne[[#This Row],[GHP]:[GJP]],100)</f>
        <v>0</v>
      </c>
    </row>
    <row r="215" spans="1:32" x14ac:dyDescent="0.25">
      <c r="A215" s="1" t="s">
        <v>443</v>
      </c>
      <c r="B215" s="1" t="s">
        <v>357</v>
      </c>
      <c r="C215">
        <v>2</v>
      </c>
      <c r="D215">
        <v>6</v>
      </c>
      <c r="E215">
        <v>6</v>
      </c>
      <c r="F215">
        <v>4</v>
      </c>
      <c r="G215">
        <v>6</v>
      </c>
      <c r="H215">
        <v>2</v>
      </c>
      <c r="I215">
        <v>68</v>
      </c>
      <c r="J215">
        <v>15</v>
      </c>
      <c r="K215">
        <v>53</v>
      </c>
      <c r="L215">
        <v>47</v>
      </c>
      <c r="M215">
        <v>8</v>
      </c>
      <c r="N215">
        <f>IF(punkty_rekrutacyjne[[#This Row],[JP]]=2,0,IF(punkty_rekrutacyjne[[#This Row],[JP]]=3,4,IF(punkty_rekrutacyjne[[#This Row],[JP]]=4,6,IF(punkty_rekrutacyjne[[#This Row],[JP]]=5,8,10))))</f>
        <v>10</v>
      </c>
      <c r="O215">
        <f>IF(punkty_rekrutacyjne[[#This Row],[Mat]]=2,0,IF(punkty_rekrutacyjne[[#This Row],[Mat]]=3,4,IF(punkty_rekrutacyjne[[#This Row],[Mat]]=4,6,IF(punkty_rekrutacyjne[[#This Row],[Mat]]=5,8,10))))</f>
        <v>6</v>
      </c>
      <c r="P215">
        <f>IF(punkty_rekrutacyjne[[#This Row],[Biol]]=2,0,IF(punkty_rekrutacyjne[[#This Row],[Biol]]=3,4,IF(punkty_rekrutacyjne[[#This Row],[Biol]]=4,6,IF(punkty_rekrutacyjne[[#This Row],[Biol]]=5,8,10))))</f>
        <v>10</v>
      </c>
      <c r="Q215">
        <f>IF(punkty_rekrutacyjne[[#This Row],[Geog]]=2,0,IF(punkty_rekrutacyjne[[#This Row],[Geog]]=3,4,IF(punkty_rekrutacyjne[[#This Row],[Geog]]=4,6,IF(punkty_rekrutacyjne[[#This Row],[Geog]]=5,8,10))))</f>
        <v>0</v>
      </c>
      <c r="R215">
        <f>C215+IF(punkty_rekrutacyjne[[#This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49.1</v>
      </c>
      <c r="S215">
        <f>(punkty_rekrutacyjne[[#This Row],[JP]]+punkty_rekrutacyjne[[#This Row],[Mat]]+punkty_rekrutacyjne[[#This Row],[Biol]]+punkty_rekrutacyjne[[#This Row],[Geog]])/4</f>
        <v>4.5</v>
      </c>
      <c r="T215">
        <f>IF(punkty_rekrutacyjne[[#This Row],[Zachowanie]]&gt;4,IF(punkty_rekrutacyjne[[#This Row],[srednia z przedmiotow]]&gt;4,IF(punkty_rekrutacyjne[[#This Row],[Osiagniecia]]=0,1,0),0),0)</f>
        <v>0</v>
      </c>
      <c r="U215" s="2" t="str">
        <f>IF(punkty_rekrutacyjne[[#This Row],[dobry uczen]],punkty_rekrutacyjne[[#This Row],[Nazwisko]],"")</f>
        <v/>
      </c>
      <c r="V215" s="2" t="str">
        <f>IF(punkty_rekrutacyjne[[#This Row],[dobry uczen]],punkty_rekrutacyjne[[#This Row],[Imie]],"")</f>
        <v/>
      </c>
      <c r="W215" s="1">
        <f>IF(punkty_rekrutacyjne[[#This Row],[GHP]]=100,1,0)</f>
        <v>0</v>
      </c>
      <c r="X215" s="1">
        <f>IF(punkty_rekrutacyjne[[#This Row],[GHH]]=100,1,0)</f>
        <v>0</v>
      </c>
      <c r="Y215" s="1">
        <f>IF(punkty_rekrutacyjne[[#This Row],[GMM]]=100,1,0)</f>
        <v>0</v>
      </c>
      <c r="Z215" s="1">
        <f>IF(punkty_rekrutacyjne[[#This Row],[GMP]]=100,1,0)</f>
        <v>0</v>
      </c>
      <c r="AA215" s="1">
        <f>IF(punkty_rekrutacyjne[[#This Row],[GJP]]=100,1,0)</f>
        <v>0</v>
      </c>
      <c r="AB215" s="1">
        <f>IF(SUM(W215:AA215)&gt;2,1,0)</f>
        <v>0</v>
      </c>
      <c r="AC215" s="1">
        <f>C215+IF(punkty_rekrutacyjne[[#This Row],[Zachowanie]]=6,2,0)+SUM(punkty_rekrutacyjne[[#This Row],[p1]:[p4]])</f>
        <v>30</v>
      </c>
      <c r="AD215" s="1">
        <f>+(punkty_rekrutacyjne[[#This Row],[GHP]]+punkty_rekrutacyjne[[#This Row],[GHH]]+punkty_rekrutacyjne[[#This Row],[GMM]]+punkty_rekrutacyjne[[#This Row],[GMP]]+punkty_rekrutacyjne[[#This Row],[GJP]])/10</f>
        <v>19.100000000000001</v>
      </c>
      <c r="AE215" s="1">
        <f>IF(punkty_rekrutacyjne[[#This Row],[pkt 1]]&gt;punkty_rekrutacyjne[[#This Row],[pkt 2]],1,0)</f>
        <v>1</v>
      </c>
      <c r="AF215" s="1">
        <f>COUNTIF(punkty_rekrutacyjne[[#This Row],[GHP]:[GJP]],100)</f>
        <v>0</v>
      </c>
    </row>
    <row r="216" spans="1:32" x14ac:dyDescent="0.25">
      <c r="A216" s="1" t="s">
        <v>334</v>
      </c>
      <c r="B216" s="1" t="s">
        <v>242</v>
      </c>
      <c r="C216">
        <v>0</v>
      </c>
      <c r="D216">
        <v>3</v>
      </c>
      <c r="E216">
        <v>4</v>
      </c>
      <c r="F216">
        <v>6</v>
      </c>
      <c r="G216">
        <v>3</v>
      </c>
      <c r="H216">
        <v>5</v>
      </c>
      <c r="I216">
        <v>49</v>
      </c>
      <c r="J216">
        <v>31</v>
      </c>
      <c r="K216">
        <v>34</v>
      </c>
      <c r="L216">
        <v>22</v>
      </c>
      <c r="M216">
        <v>76</v>
      </c>
      <c r="N216">
        <f>IF(punkty_rekrutacyjne[[#This Row],[JP]]=2,0,IF(punkty_rekrutacyjne[[#This Row],[JP]]=3,4,IF(punkty_rekrutacyjne[[#This Row],[JP]]=4,6,IF(punkty_rekrutacyjne[[#This Row],[JP]]=5,8,10))))</f>
        <v>6</v>
      </c>
      <c r="O216">
        <f>IF(punkty_rekrutacyjne[[#This Row],[Mat]]=2,0,IF(punkty_rekrutacyjne[[#This Row],[Mat]]=3,4,IF(punkty_rekrutacyjne[[#This Row],[Mat]]=4,6,IF(punkty_rekrutacyjne[[#This Row],[Mat]]=5,8,10))))</f>
        <v>10</v>
      </c>
      <c r="P216">
        <f>IF(punkty_rekrutacyjne[[#This Row],[Biol]]=2,0,IF(punkty_rekrutacyjne[[#This Row],[Biol]]=3,4,IF(punkty_rekrutacyjne[[#This Row],[Biol]]=4,6,IF(punkty_rekrutacyjne[[#This Row],[Biol]]=5,8,10))))</f>
        <v>4</v>
      </c>
      <c r="Q216">
        <f>IF(punkty_rekrutacyjne[[#This Row],[Geog]]=2,0,IF(punkty_rekrutacyjne[[#This Row],[Geog]]=3,4,IF(punkty_rekrutacyjne[[#This Row],[Geog]]=4,6,IF(punkty_rekrutacyjne[[#This Row],[Geog]]=5,8,10))))</f>
        <v>8</v>
      </c>
      <c r="R216">
        <f>C216+IF(punkty_rekrutacyjne[[#This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49.2</v>
      </c>
      <c r="S216">
        <f>(punkty_rekrutacyjne[[#This Row],[JP]]+punkty_rekrutacyjne[[#This Row],[Mat]]+punkty_rekrutacyjne[[#This Row],[Biol]]+punkty_rekrutacyjne[[#This Row],[Geog]])/4</f>
        <v>4.5</v>
      </c>
      <c r="T216">
        <f>IF(punkty_rekrutacyjne[[#This Row],[Zachowanie]]&gt;4,IF(punkty_rekrutacyjne[[#This Row],[srednia z przedmiotow]]&gt;4,IF(punkty_rekrutacyjne[[#This Row],[Osiagniecia]]=0,1,0),0),0)</f>
        <v>0</v>
      </c>
      <c r="U216" s="2" t="str">
        <f>IF(punkty_rekrutacyjne[[#This Row],[dobry uczen]],punkty_rekrutacyjne[[#This Row],[Nazwisko]],"")</f>
        <v/>
      </c>
      <c r="V216" s="2" t="str">
        <f>IF(punkty_rekrutacyjne[[#This Row],[dobry uczen]],punkty_rekrutacyjne[[#This Row],[Imie]],"")</f>
        <v/>
      </c>
      <c r="W216" s="1">
        <f>IF(punkty_rekrutacyjne[[#This Row],[GHP]]=100,1,0)</f>
        <v>0</v>
      </c>
      <c r="X216" s="1">
        <f>IF(punkty_rekrutacyjne[[#This Row],[GHH]]=100,1,0)</f>
        <v>0</v>
      </c>
      <c r="Y216" s="1">
        <f>IF(punkty_rekrutacyjne[[#This Row],[GMM]]=100,1,0)</f>
        <v>0</v>
      </c>
      <c r="Z216" s="1">
        <f>IF(punkty_rekrutacyjne[[#This Row],[GMP]]=100,1,0)</f>
        <v>0</v>
      </c>
      <c r="AA216" s="1">
        <f>IF(punkty_rekrutacyjne[[#This Row],[GJP]]=100,1,0)</f>
        <v>0</v>
      </c>
      <c r="AB216" s="1">
        <f>IF(SUM(W216:AA216)&gt;2,1,0)</f>
        <v>0</v>
      </c>
      <c r="AC216" s="1">
        <f>C216+IF(punkty_rekrutacyjne[[#This Row],[Zachowanie]]=6,2,0)+SUM(punkty_rekrutacyjne[[#This Row],[p1]:[p4]])</f>
        <v>28</v>
      </c>
      <c r="AD216" s="1">
        <f>+(punkty_rekrutacyjne[[#This Row],[GHP]]+punkty_rekrutacyjne[[#This Row],[GHH]]+punkty_rekrutacyjne[[#This Row],[GMM]]+punkty_rekrutacyjne[[#This Row],[GMP]]+punkty_rekrutacyjne[[#This Row],[GJP]])/10</f>
        <v>21.2</v>
      </c>
      <c r="AE216" s="1">
        <f>IF(punkty_rekrutacyjne[[#This Row],[pkt 1]]&gt;punkty_rekrutacyjne[[#This Row],[pkt 2]],1,0)</f>
        <v>1</v>
      </c>
      <c r="AF216" s="1">
        <f>COUNTIF(punkty_rekrutacyjne[[#This Row],[GHP]:[GJP]],100)</f>
        <v>0</v>
      </c>
    </row>
    <row r="217" spans="1:32" x14ac:dyDescent="0.25">
      <c r="A217" s="1" t="s">
        <v>163</v>
      </c>
      <c r="B217" s="1" t="s">
        <v>164</v>
      </c>
      <c r="C217">
        <v>6</v>
      </c>
      <c r="D217">
        <v>6</v>
      </c>
      <c r="E217">
        <v>4</v>
      </c>
      <c r="F217">
        <v>3</v>
      </c>
      <c r="G217">
        <v>2</v>
      </c>
      <c r="H217">
        <v>3</v>
      </c>
      <c r="I217">
        <v>88</v>
      </c>
      <c r="J217">
        <v>10</v>
      </c>
      <c r="K217">
        <v>92</v>
      </c>
      <c r="L217">
        <v>82</v>
      </c>
      <c r="M217">
        <v>2</v>
      </c>
      <c r="N217">
        <f>IF(punkty_rekrutacyjne[[#This Row],[JP]]=2,0,IF(punkty_rekrutacyjne[[#This Row],[JP]]=3,4,IF(punkty_rekrutacyjne[[#This Row],[JP]]=4,6,IF(punkty_rekrutacyjne[[#This Row],[JP]]=5,8,10))))</f>
        <v>6</v>
      </c>
      <c r="O217">
        <f>IF(punkty_rekrutacyjne[[#This Row],[Mat]]=2,0,IF(punkty_rekrutacyjne[[#This Row],[Mat]]=3,4,IF(punkty_rekrutacyjne[[#This Row],[Mat]]=4,6,IF(punkty_rekrutacyjne[[#This Row],[Mat]]=5,8,10))))</f>
        <v>4</v>
      </c>
      <c r="P217">
        <f>IF(punkty_rekrutacyjne[[#This Row],[Biol]]=2,0,IF(punkty_rekrutacyjne[[#This Row],[Biol]]=3,4,IF(punkty_rekrutacyjne[[#This Row],[Biol]]=4,6,IF(punkty_rekrutacyjne[[#This Row],[Biol]]=5,8,10))))</f>
        <v>0</v>
      </c>
      <c r="Q217">
        <f>IF(punkty_rekrutacyjne[[#This Row],[Geog]]=2,0,IF(punkty_rekrutacyjne[[#This Row],[Geog]]=3,4,IF(punkty_rekrutacyjne[[#This Row],[Geog]]=4,6,IF(punkty_rekrutacyjne[[#This Row],[Geog]]=5,8,10))))</f>
        <v>4</v>
      </c>
      <c r="R217">
        <f>C217+IF(punkty_rekrutacyjne[[#This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49.4</v>
      </c>
      <c r="S217">
        <f>(punkty_rekrutacyjne[[#This Row],[JP]]+punkty_rekrutacyjne[[#This Row],[Mat]]+punkty_rekrutacyjne[[#This Row],[Biol]]+punkty_rekrutacyjne[[#This Row],[Geog]])/4</f>
        <v>3</v>
      </c>
      <c r="T217">
        <f>IF(punkty_rekrutacyjne[[#This Row],[Zachowanie]]&gt;4,IF(punkty_rekrutacyjne[[#This Row],[srednia z przedmiotow]]&gt;4,IF(punkty_rekrutacyjne[[#This Row],[Osiagniecia]]=0,1,0),0),0)</f>
        <v>0</v>
      </c>
      <c r="U217" s="2" t="str">
        <f>IF(punkty_rekrutacyjne[[#This Row],[dobry uczen]],punkty_rekrutacyjne[[#This Row],[Nazwisko]],"")</f>
        <v/>
      </c>
      <c r="V217" s="2" t="str">
        <f>IF(punkty_rekrutacyjne[[#This Row],[dobry uczen]],punkty_rekrutacyjne[[#This Row],[Imie]],"")</f>
        <v/>
      </c>
      <c r="W217" s="1">
        <f>IF(punkty_rekrutacyjne[[#This Row],[GHP]]=100,1,0)</f>
        <v>0</v>
      </c>
      <c r="X217" s="1">
        <f>IF(punkty_rekrutacyjne[[#This Row],[GHH]]=100,1,0)</f>
        <v>0</v>
      </c>
      <c r="Y217" s="1">
        <f>IF(punkty_rekrutacyjne[[#This Row],[GMM]]=100,1,0)</f>
        <v>0</v>
      </c>
      <c r="Z217" s="1">
        <f>IF(punkty_rekrutacyjne[[#This Row],[GMP]]=100,1,0)</f>
        <v>0</v>
      </c>
      <c r="AA217" s="1">
        <f>IF(punkty_rekrutacyjne[[#This Row],[GJP]]=100,1,0)</f>
        <v>0</v>
      </c>
      <c r="AB217" s="1">
        <f>IF(SUM(W217:AA217)&gt;2,1,0)</f>
        <v>0</v>
      </c>
      <c r="AC217" s="1">
        <f>C217+IF(punkty_rekrutacyjne[[#This Row],[Zachowanie]]=6,2,0)+SUM(punkty_rekrutacyjne[[#This Row],[p1]:[p4]])</f>
        <v>22</v>
      </c>
      <c r="AD217" s="1">
        <f>+(punkty_rekrutacyjne[[#This Row],[GHP]]+punkty_rekrutacyjne[[#This Row],[GHH]]+punkty_rekrutacyjne[[#This Row],[GMM]]+punkty_rekrutacyjne[[#This Row],[GMP]]+punkty_rekrutacyjne[[#This Row],[GJP]])/10</f>
        <v>27.4</v>
      </c>
      <c r="AE217" s="1">
        <f>IF(punkty_rekrutacyjne[[#This Row],[pkt 1]]&gt;punkty_rekrutacyjne[[#This Row],[pkt 2]],1,0)</f>
        <v>0</v>
      </c>
      <c r="AF217" s="1">
        <f>COUNTIF(punkty_rekrutacyjne[[#This Row],[GHP]:[GJP]],100)</f>
        <v>0</v>
      </c>
    </row>
    <row r="218" spans="1:32" x14ac:dyDescent="0.25">
      <c r="A218" s="1" t="s">
        <v>627</v>
      </c>
      <c r="B218" s="1" t="s">
        <v>133</v>
      </c>
      <c r="C218">
        <v>3</v>
      </c>
      <c r="D218">
        <v>3</v>
      </c>
      <c r="E218">
        <v>3</v>
      </c>
      <c r="F218">
        <v>3</v>
      </c>
      <c r="G218">
        <v>4</v>
      </c>
      <c r="H218">
        <v>5</v>
      </c>
      <c r="I218">
        <v>18</v>
      </c>
      <c r="J218">
        <v>94</v>
      </c>
      <c r="K218">
        <v>29</v>
      </c>
      <c r="L218">
        <v>50</v>
      </c>
      <c r="M218">
        <v>54</v>
      </c>
      <c r="N218">
        <f>IF(punkty_rekrutacyjne[[#This Row],[JP]]=2,0,IF(punkty_rekrutacyjne[[#This Row],[JP]]=3,4,IF(punkty_rekrutacyjne[[#This Row],[JP]]=4,6,IF(punkty_rekrutacyjne[[#This Row],[JP]]=5,8,10))))</f>
        <v>4</v>
      </c>
      <c r="O218">
        <f>IF(punkty_rekrutacyjne[[#This Row],[Mat]]=2,0,IF(punkty_rekrutacyjne[[#This Row],[Mat]]=3,4,IF(punkty_rekrutacyjne[[#This Row],[Mat]]=4,6,IF(punkty_rekrutacyjne[[#This Row],[Mat]]=5,8,10))))</f>
        <v>4</v>
      </c>
      <c r="P218">
        <f>IF(punkty_rekrutacyjne[[#This Row],[Biol]]=2,0,IF(punkty_rekrutacyjne[[#This Row],[Biol]]=3,4,IF(punkty_rekrutacyjne[[#This Row],[Biol]]=4,6,IF(punkty_rekrutacyjne[[#This Row],[Biol]]=5,8,10))))</f>
        <v>6</v>
      </c>
      <c r="Q218">
        <f>IF(punkty_rekrutacyjne[[#This Row],[Geog]]=2,0,IF(punkty_rekrutacyjne[[#This Row],[Geog]]=3,4,IF(punkty_rekrutacyjne[[#This Row],[Geog]]=4,6,IF(punkty_rekrutacyjne[[#This Row],[Geog]]=5,8,10))))</f>
        <v>8</v>
      </c>
      <c r="R218">
        <f>C218+IF(punkty_rekrutacyjne[[#This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49.5</v>
      </c>
      <c r="S218">
        <f>(punkty_rekrutacyjne[[#This Row],[JP]]+punkty_rekrutacyjne[[#This Row],[Mat]]+punkty_rekrutacyjne[[#This Row],[Biol]]+punkty_rekrutacyjne[[#This Row],[Geog]])/4</f>
        <v>3.75</v>
      </c>
      <c r="T218">
        <f>IF(punkty_rekrutacyjne[[#This Row],[Zachowanie]]&gt;4,IF(punkty_rekrutacyjne[[#This Row],[srednia z przedmiotow]]&gt;4,IF(punkty_rekrutacyjne[[#This Row],[Osiagniecia]]=0,1,0),0),0)</f>
        <v>0</v>
      </c>
      <c r="U218" s="2" t="str">
        <f>IF(punkty_rekrutacyjne[[#This Row],[dobry uczen]],punkty_rekrutacyjne[[#This Row],[Nazwisko]],"")</f>
        <v/>
      </c>
      <c r="V218" s="2" t="str">
        <f>IF(punkty_rekrutacyjne[[#This Row],[dobry uczen]],punkty_rekrutacyjne[[#This Row],[Imie]],"")</f>
        <v/>
      </c>
      <c r="W218" s="1">
        <f>IF(punkty_rekrutacyjne[[#This Row],[GHP]]=100,1,0)</f>
        <v>0</v>
      </c>
      <c r="X218" s="1">
        <f>IF(punkty_rekrutacyjne[[#This Row],[GHH]]=100,1,0)</f>
        <v>0</v>
      </c>
      <c r="Y218" s="1">
        <f>IF(punkty_rekrutacyjne[[#This Row],[GMM]]=100,1,0)</f>
        <v>0</v>
      </c>
      <c r="Z218" s="1">
        <f>IF(punkty_rekrutacyjne[[#This Row],[GMP]]=100,1,0)</f>
        <v>0</v>
      </c>
      <c r="AA218" s="1">
        <f>IF(punkty_rekrutacyjne[[#This Row],[GJP]]=100,1,0)</f>
        <v>0</v>
      </c>
      <c r="AB218" s="1">
        <f>IF(SUM(W218:AA218)&gt;2,1,0)</f>
        <v>0</v>
      </c>
      <c r="AC218" s="1">
        <f>C218+IF(punkty_rekrutacyjne[[#This Row],[Zachowanie]]=6,2,0)+SUM(punkty_rekrutacyjne[[#This Row],[p1]:[p4]])</f>
        <v>25</v>
      </c>
      <c r="AD218" s="1">
        <f>+(punkty_rekrutacyjne[[#This Row],[GHP]]+punkty_rekrutacyjne[[#This Row],[GHH]]+punkty_rekrutacyjne[[#This Row],[GMM]]+punkty_rekrutacyjne[[#This Row],[GMP]]+punkty_rekrutacyjne[[#This Row],[GJP]])/10</f>
        <v>24.5</v>
      </c>
      <c r="AE218" s="1">
        <f>IF(punkty_rekrutacyjne[[#This Row],[pkt 1]]&gt;punkty_rekrutacyjne[[#This Row],[pkt 2]],1,0)</f>
        <v>1</v>
      </c>
      <c r="AF218" s="1">
        <f>COUNTIF(punkty_rekrutacyjne[[#This Row],[GHP]:[GJP]],100)</f>
        <v>0</v>
      </c>
    </row>
    <row r="219" spans="1:32" x14ac:dyDescent="0.25">
      <c r="A219" s="1" t="s">
        <v>88</v>
      </c>
      <c r="B219" s="1" t="s">
        <v>26</v>
      </c>
      <c r="C219">
        <v>3</v>
      </c>
      <c r="D219">
        <v>2</v>
      </c>
      <c r="E219">
        <v>3</v>
      </c>
      <c r="F219">
        <v>3</v>
      </c>
      <c r="G219">
        <v>6</v>
      </c>
      <c r="H219">
        <v>6</v>
      </c>
      <c r="I219">
        <v>10</v>
      </c>
      <c r="J219">
        <v>21</v>
      </c>
      <c r="K219">
        <v>35</v>
      </c>
      <c r="L219">
        <v>98</v>
      </c>
      <c r="M219">
        <v>21</v>
      </c>
      <c r="N219">
        <f>IF(punkty_rekrutacyjne[[#This Row],[JP]]=2,0,IF(punkty_rekrutacyjne[[#This Row],[JP]]=3,4,IF(punkty_rekrutacyjne[[#This Row],[JP]]=4,6,IF(punkty_rekrutacyjne[[#This Row],[JP]]=5,8,10))))</f>
        <v>4</v>
      </c>
      <c r="O219">
        <f>IF(punkty_rekrutacyjne[[#This Row],[Mat]]=2,0,IF(punkty_rekrutacyjne[[#This Row],[Mat]]=3,4,IF(punkty_rekrutacyjne[[#This Row],[Mat]]=4,6,IF(punkty_rekrutacyjne[[#This Row],[Mat]]=5,8,10))))</f>
        <v>4</v>
      </c>
      <c r="P219">
        <f>IF(punkty_rekrutacyjne[[#This Row],[Biol]]=2,0,IF(punkty_rekrutacyjne[[#This Row],[Biol]]=3,4,IF(punkty_rekrutacyjne[[#This Row],[Biol]]=4,6,IF(punkty_rekrutacyjne[[#This Row],[Biol]]=5,8,10))))</f>
        <v>10</v>
      </c>
      <c r="Q219">
        <f>IF(punkty_rekrutacyjne[[#This Row],[Geog]]=2,0,IF(punkty_rekrutacyjne[[#This Row],[Geog]]=3,4,IF(punkty_rekrutacyjne[[#This Row],[Geog]]=4,6,IF(punkty_rekrutacyjne[[#This Row],[Geog]]=5,8,10))))</f>
        <v>10</v>
      </c>
      <c r="R219">
        <f>C219+IF(punkty_rekrutacyjne[[#This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49.5</v>
      </c>
      <c r="S219">
        <f>(punkty_rekrutacyjne[[#This Row],[JP]]+punkty_rekrutacyjne[[#This Row],[Mat]]+punkty_rekrutacyjne[[#This Row],[Biol]]+punkty_rekrutacyjne[[#This Row],[Geog]])/4</f>
        <v>4.5</v>
      </c>
      <c r="T219">
        <f>IF(punkty_rekrutacyjne[[#This Row],[Zachowanie]]&gt;4,IF(punkty_rekrutacyjne[[#This Row],[srednia z przedmiotow]]&gt;4,IF(punkty_rekrutacyjne[[#This Row],[Osiagniecia]]=0,1,0),0),0)</f>
        <v>0</v>
      </c>
      <c r="U219" s="2" t="str">
        <f>IF(punkty_rekrutacyjne[[#This Row],[dobry uczen]],punkty_rekrutacyjne[[#This Row],[Nazwisko]],"")</f>
        <v/>
      </c>
      <c r="V219" s="2" t="str">
        <f>IF(punkty_rekrutacyjne[[#This Row],[dobry uczen]],punkty_rekrutacyjne[[#This Row],[Imie]],"")</f>
        <v/>
      </c>
      <c r="W219" s="1">
        <f>IF(punkty_rekrutacyjne[[#This Row],[GHP]]=100,1,0)</f>
        <v>0</v>
      </c>
      <c r="X219" s="1">
        <f>IF(punkty_rekrutacyjne[[#This Row],[GHH]]=100,1,0)</f>
        <v>0</v>
      </c>
      <c r="Y219" s="1">
        <f>IF(punkty_rekrutacyjne[[#This Row],[GMM]]=100,1,0)</f>
        <v>0</v>
      </c>
      <c r="Z219" s="1">
        <f>IF(punkty_rekrutacyjne[[#This Row],[GMP]]=100,1,0)</f>
        <v>0</v>
      </c>
      <c r="AA219" s="1">
        <f>IF(punkty_rekrutacyjne[[#This Row],[GJP]]=100,1,0)</f>
        <v>0</v>
      </c>
      <c r="AB219" s="1">
        <f>IF(SUM(W219:AA219)&gt;2,1,0)</f>
        <v>0</v>
      </c>
      <c r="AC219" s="1">
        <f>C219+IF(punkty_rekrutacyjne[[#This Row],[Zachowanie]]=6,2,0)+SUM(punkty_rekrutacyjne[[#This Row],[p1]:[p4]])</f>
        <v>31</v>
      </c>
      <c r="AD219" s="1">
        <f>+(punkty_rekrutacyjne[[#This Row],[GHP]]+punkty_rekrutacyjne[[#This Row],[GHH]]+punkty_rekrutacyjne[[#This Row],[GMM]]+punkty_rekrutacyjne[[#This Row],[GMP]]+punkty_rekrutacyjne[[#This Row],[GJP]])/10</f>
        <v>18.5</v>
      </c>
      <c r="AE219" s="1">
        <f>IF(punkty_rekrutacyjne[[#This Row],[pkt 1]]&gt;punkty_rekrutacyjne[[#This Row],[pkt 2]],1,0)</f>
        <v>1</v>
      </c>
      <c r="AF219" s="1">
        <f>COUNTIF(punkty_rekrutacyjne[[#This Row],[GHP]:[GJP]],100)</f>
        <v>0</v>
      </c>
    </row>
    <row r="220" spans="1:32" x14ac:dyDescent="0.25">
      <c r="A220" s="1" t="s">
        <v>595</v>
      </c>
      <c r="B220" s="1" t="s">
        <v>177</v>
      </c>
      <c r="C220">
        <v>4</v>
      </c>
      <c r="D220">
        <v>2</v>
      </c>
      <c r="E220">
        <v>4</v>
      </c>
      <c r="F220">
        <v>5</v>
      </c>
      <c r="G220">
        <v>4</v>
      </c>
      <c r="H220">
        <v>2</v>
      </c>
      <c r="I220">
        <v>9</v>
      </c>
      <c r="J220">
        <v>47</v>
      </c>
      <c r="K220">
        <v>56</v>
      </c>
      <c r="L220">
        <v>89</v>
      </c>
      <c r="M220">
        <v>55</v>
      </c>
      <c r="N220">
        <f>IF(punkty_rekrutacyjne[[#This Row],[JP]]=2,0,IF(punkty_rekrutacyjne[[#This Row],[JP]]=3,4,IF(punkty_rekrutacyjne[[#This Row],[JP]]=4,6,IF(punkty_rekrutacyjne[[#This Row],[JP]]=5,8,10))))</f>
        <v>6</v>
      </c>
      <c r="O220">
        <f>IF(punkty_rekrutacyjne[[#This Row],[Mat]]=2,0,IF(punkty_rekrutacyjne[[#This Row],[Mat]]=3,4,IF(punkty_rekrutacyjne[[#This Row],[Mat]]=4,6,IF(punkty_rekrutacyjne[[#This Row],[Mat]]=5,8,10))))</f>
        <v>8</v>
      </c>
      <c r="P220">
        <f>IF(punkty_rekrutacyjne[[#This Row],[Biol]]=2,0,IF(punkty_rekrutacyjne[[#This Row],[Biol]]=3,4,IF(punkty_rekrutacyjne[[#This Row],[Biol]]=4,6,IF(punkty_rekrutacyjne[[#This Row],[Biol]]=5,8,10))))</f>
        <v>6</v>
      </c>
      <c r="Q220">
        <f>IF(punkty_rekrutacyjne[[#This Row],[Geog]]=2,0,IF(punkty_rekrutacyjne[[#This Row],[Geog]]=3,4,IF(punkty_rekrutacyjne[[#This Row],[Geog]]=4,6,IF(punkty_rekrutacyjne[[#This Row],[Geog]]=5,8,10))))</f>
        <v>0</v>
      </c>
      <c r="R220">
        <f>C220+IF(punkty_rekrutacyjne[[#This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49.6</v>
      </c>
      <c r="S220">
        <f>(punkty_rekrutacyjne[[#This Row],[JP]]+punkty_rekrutacyjne[[#This Row],[Mat]]+punkty_rekrutacyjne[[#This Row],[Biol]]+punkty_rekrutacyjne[[#This Row],[Geog]])/4</f>
        <v>3.75</v>
      </c>
      <c r="T220">
        <f>IF(punkty_rekrutacyjne[[#This Row],[Zachowanie]]&gt;4,IF(punkty_rekrutacyjne[[#This Row],[srednia z przedmiotow]]&gt;4,IF(punkty_rekrutacyjne[[#This Row],[Osiagniecia]]=0,1,0),0),0)</f>
        <v>0</v>
      </c>
      <c r="U220" s="2" t="str">
        <f>IF(punkty_rekrutacyjne[[#This Row],[dobry uczen]],punkty_rekrutacyjne[[#This Row],[Nazwisko]],"")</f>
        <v/>
      </c>
      <c r="V220" s="2" t="str">
        <f>IF(punkty_rekrutacyjne[[#This Row],[dobry uczen]],punkty_rekrutacyjne[[#This Row],[Imie]],"")</f>
        <v/>
      </c>
      <c r="W220" s="1">
        <f>IF(punkty_rekrutacyjne[[#This Row],[GHP]]=100,1,0)</f>
        <v>0</v>
      </c>
      <c r="X220" s="1">
        <f>IF(punkty_rekrutacyjne[[#This Row],[GHH]]=100,1,0)</f>
        <v>0</v>
      </c>
      <c r="Y220" s="1">
        <f>IF(punkty_rekrutacyjne[[#This Row],[GMM]]=100,1,0)</f>
        <v>0</v>
      </c>
      <c r="Z220" s="1">
        <f>IF(punkty_rekrutacyjne[[#This Row],[GMP]]=100,1,0)</f>
        <v>0</v>
      </c>
      <c r="AA220" s="1">
        <f>IF(punkty_rekrutacyjne[[#This Row],[GJP]]=100,1,0)</f>
        <v>0</v>
      </c>
      <c r="AB220" s="1">
        <f>IF(SUM(W220:AA220)&gt;2,1,0)</f>
        <v>0</v>
      </c>
      <c r="AC220" s="1">
        <f>C220+IF(punkty_rekrutacyjne[[#This Row],[Zachowanie]]=6,2,0)+SUM(punkty_rekrutacyjne[[#This Row],[p1]:[p4]])</f>
        <v>24</v>
      </c>
      <c r="AD220" s="1">
        <f>+(punkty_rekrutacyjne[[#This Row],[GHP]]+punkty_rekrutacyjne[[#This Row],[GHH]]+punkty_rekrutacyjne[[#This Row],[GMM]]+punkty_rekrutacyjne[[#This Row],[GMP]]+punkty_rekrutacyjne[[#This Row],[GJP]])/10</f>
        <v>25.6</v>
      </c>
      <c r="AE220" s="1">
        <f>IF(punkty_rekrutacyjne[[#This Row],[pkt 1]]&gt;punkty_rekrutacyjne[[#This Row],[pkt 2]],1,0)</f>
        <v>0</v>
      </c>
      <c r="AF220" s="1">
        <f>COUNTIF(punkty_rekrutacyjne[[#This Row],[GHP]:[GJP]],100)</f>
        <v>0</v>
      </c>
    </row>
    <row r="221" spans="1:32" x14ac:dyDescent="0.25">
      <c r="A221" s="1" t="s">
        <v>257</v>
      </c>
      <c r="B221" s="1" t="s">
        <v>20</v>
      </c>
      <c r="C221">
        <v>0</v>
      </c>
      <c r="D221">
        <v>6</v>
      </c>
      <c r="E221">
        <v>6</v>
      </c>
      <c r="F221">
        <v>5</v>
      </c>
      <c r="G221">
        <v>3</v>
      </c>
      <c r="H221">
        <v>2</v>
      </c>
      <c r="I221">
        <v>39</v>
      </c>
      <c r="J221">
        <v>66</v>
      </c>
      <c r="K221">
        <v>84</v>
      </c>
      <c r="L221">
        <v>47</v>
      </c>
      <c r="M221">
        <v>21</v>
      </c>
      <c r="N221">
        <f>IF(punkty_rekrutacyjne[[#This Row],[JP]]=2,0,IF(punkty_rekrutacyjne[[#This Row],[JP]]=3,4,IF(punkty_rekrutacyjne[[#This Row],[JP]]=4,6,IF(punkty_rekrutacyjne[[#This Row],[JP]]=5,8,10))))</f>
        <v>10</v>
      </c>
      <c r="O221">
        <f>IF(punkty_rekrutacyjne[[#This Row],[Mat]]=2,0,IF(punkty_rekrutacyjne[[#This Row],[Mat]]=3,4,IF(punkty_rekrutacyjne[[#This Row],[Mat]]=4,6,IF(punkty_rekrutacyjne[[#This Row],[Mat]]=5,8,10))))</f>
        <v>8</v>
      </c>
      <c r="P221">
        <f>IF(punkty_rekrutacyjne[[#This Row],[Biol]]=2,0,IF(punkty_rekrutacyjne[[#This Row],[Biol]]=3,4,IF(punkty_rekrutacyjne[[#This Row],[Biol]]=4,6,IF(punkty_rekrutacyjne[[#This Row],[Biol]]=5,8,10))))</f>
        <v>4</v>
      </c>
      <c r="Q221">
        <f>IF(punkty_rekrutacyjne[[#This Row],[Geog]]=2,0,IF(punkty_rekrutacyjne[[#This Row],[Geog]]=3,4,IF(punkty_rekrutacyjne[[#This Row],[Geog]]=4,6,IF(punkty_rekrutacyjne[[#This Row],[Geog]]=5,8,10))))</f>
        <v>0</v>
      </c>
      <c r="R221">
        <f>C221+IF(punkty_rekrutacyjne[[#This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49.7</v>
      </c>
      <c r="S221">
        <f>(punkty_rekrutacyjne[[#This Row],[JP]]+punkty_rekrutacyjne[[#This Row],[Mat]]+punkty_rekrutacyjne[[#This Row],[Biol]]+punkty_rekrutacyjne[[#This Row],[Geog]])/4</f>
        <v>4</v>
      </c>
      <c r="T221">
        <f>IF(punkty_rekrutacyjne[[#This Row],[Zachowanie]]&gt;4,IF(punkty_rekrutacyjne[[#This Row],[srednia z przedmiotow]]&gt;4,IF(punkty_rekrutacyjne[[#This Row],[Osiagniecia]]=0,1,0),0),0)</f>
        <v>0</v>
      </c>
      <c r="U221" s="2" t="str">
        <f>IF(punkty_rekrutacyjne[[#This Row],[dobry uczen]],punkty_rekrutacyjne[[#This Row],[Nazwisko]],"")</f>
        <v/>
      </c>
      <c r="V221" s="2" t="str">
        <f>IF(punkty_rekrutacyjne[[#This Row],[dobry uczen]],punkty_rekrutacyjne[[#This Row],[Imie]],"")</f>
        <v/>
      </c>
      <c r="W221" s="1">
        <f>IF(punkty_rekrutacyjne[[#This Row],[GHP]]=100,1,0)</f>
        <v>0</v>
      </c>
      <c r="X221" s="1">
        <f>IF(punkty_rekrutacyjne[[#This Row],[GHH]]=100,1,0)</f>
        <v>0</v>
      </c>
      <c r="Y221" s="1">
        <f>IF(punkty_rekrutacyjne[[#This Row],[GMM]]=100,1,0)</f>
        <v>0</v>
      </c>
      <c r="Z221" s="1">
        <f>IF(punkty_rekrutacyjne[[#This Row],[GMP]]=100,1,0)</f>
        <v>0</v>
      </c>
      <c r="AA221" s="1">
        <f>IF(punkty_rekrutacyjne[[#This Row],[GJP]]=100,1,0)</f>
        <v>0</v>
      </c>
      <c r="AB221" s="1">
        <f>IF(SUM(W221:AA221)&gt;2,1,0)</f>
        <v>0</v>
      </c>
      <c r="AC221" s="1">
        <f>C221+IF(punkty_rekrutacyjne[[#This Row],[Zachowanie]]=6,2,0)+SUM(punkty_rekrutacyjne[[#This Row],[p1]:[p4]])</f>
        <v>24</v>
      </c>
      <c r="AD221" s="1">
        <f>+(punkty_rekrutacyjne[[#This Row],[GHP]]+punkty_rekrutacyjne[[#This Row],[GHH]]+punkty_rekrutacyjne[[#This Row],[GMM]]+punkty_rekrutacyjne[[#This Row],[GMP]]+punkty_rekrutacyjne[[#This Row],[GJP]])/10</f>
        <v>25.7</v>
      </c>
      <c r="AE221" s="1">
        <f>IF(punkty_rekrutacyjne[[#This Row],[pkt 1]]&gt;punkty_rekrutacyjne[[#This Row],[pkt 2]],1,0)</f>
        <v>0</v>
      </c>
      <c r="AF221" s="1">
        <f>COUNTIF(punkty_rekrutacyjne[[#This Row],[GHP]:[GJP]],100)</f>
        <v>0</v>
      </c>
    </row>
    <row r="222" spans="1:32" x14ac:dyDescent="0.25">
      <c r="A222" s="1" t="s">
        <v>671</v>
      </c>
      <c r="B222" s="1" t="s">
        <v>101</v>
      </c>
      <c r="C222">
        <v>3</v>
      </c>
      <c r="D222">
        <v>2</v>
      </c>
      <c r="E222">
        <v>2</v>
      </c>
      <c r="F222">
        <v>3</v>
      </c>
      <c r="G222">
        <v>5</v>
      </c>
      <c r="H222">
        <v>4</v>
      </c>
      <c r="I222">
        <v>32</v>
      </c>
      <c r="J222">
        <v>80</v>
      </c>
      <c r="K222">
        <v>47</v>
      </c>
      <c r="L222">
        <v>98</v>
      </c>
      <c r="M222">
        <v>30</v>
      </c>
      <c r="N222">
        <f>IF(punkty_rekrutacyjne[[#This Row],[JP]]=2,0,IF(punkty_rekrutacyjne[[#This Row],[JP]]=3,4,IF(punkty_rekrutacyjne[[#This Row],[JP]]=4,6,IF(punkty_rekrutacyjne[[#This Row],[JP]]=5,8,10))))</f>
        <v>0</v>
      </c>
      <c r="O222">
        <f>IF(punkty_rekrutacyjne[[#This Row],[Mat]]=2,0,IF(punkty_rekrutacyjne[[#This Row],[Mat]]=3,4,IF(punkty_rekrutacyjne[[#This Row],[Mat]]=4,6,IF(punkty_rekrutacyjne[[#This Row],[Mat]]=5,8,10))))</f>
        <v>4</v>
      </c>
      <c r="P222">
        <f>IF(punkty_rekrutacyjne[[#This Row],[Biol]]=2,0,IF(punkty_rekrutacyjne[[#This Row],[Biol]]=3,4,IF(punkty_rekrutacyjne[[#This Row],[Biol]]=4,6,IF(punkty_rekrutacyjne[[#This Row],[Biol]]=5,8,10))))</f>
        <v>8</v>
      </c>
      <c r="Q222">
        <f>IF(punkty_rekrutacyjne[[#This Row],[Geog]]=2,0,IF(punkty_rekrutacyjne[[#This Row],[Geog]]=3,4,IF(punkty_rekrutacyjne[[#This Row],[Geog]]=4,6,IF(punkty_rekrutacyjne[[#This Row],[Geog]]=5,8,10))))</f>
        <v>6</v>
      </c>
      <c r="R222">
        <f>C222+IF(punkty_rekrutacyjne[[#This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49.7</v>
      </c>
      <c r="S222">
        <f>(punkty_rekrutacyjne[[#This Row],[JP]]+punkty_rekrutacyjne[[#This Row],[Mat]]+punkty_rekrutacyjne[[#This Row],[Biol]]+punkty_rekrutacyjne[[#This Row],[Geog]])/4</f>
        <v>3.5</v>
      </c>
      <c r="T222">
        <f>IF(punkty_rekrutacyjne[[#This Row],[Zachowanie]]&gt;4,IF(punkty_rekrutacyjne[[#This Row],[srednia z przedmiotow]]&gt;4,IF(punkty_rekrutacyjne[[#This Row],[Osiagniecia]]=0,1,0),0),0)</f>
        <v>0</v>
      </c>
      <c r="U222" s="2" t="str">
        <f>IF(punkty_rekrutacyjne[[#This Row],[dobry uczen]],punkty_rekrutacyjne[[#This Row],[Nazwisko]],"")</f>
        <v/>
      </c>
      <c r="V222" s="2" t="str">
        <f>IF(punkty_rekrutacyjne[[#This Row],[dobry uczen]],punkty_rekrutacyjne[[#This Row],[Imie]],"")</f>
        <v/>
      </c>
      <c r="W222" s="1">
        <f>IF(punkty_rekrutacyjne[[#This Row],[GHP]]=100,1,0)</f>
        <v>0</v>
      </c>
      <c r="X222" s="1">
        <f>IF(punkty_rekrutacyjne[[#This Row],[GHH]]=100,1,0)</f>
        <v>0</v>
      </c>
      <c r="Y222" s="1">
        <f>IF(punkty_rekrutacyjne[[#This Row],[GMM]]=100,1,0)</f>
        <v>0</v>
      </c>
      <c r="Z222" s="1">
        <f>IF(punkty_rekrutacyjne[[#This Row],[GMP]]=100,1,0)</f>
        <v>0</v>
      </c>
      <c r="AA222" s="1">
        <f>IF(punkty_rekrutacyjne[[#This Row],[GJP]]=100,1,0)</f>
        <v>0</v>
      </c>
      <c r="AB222" s="1">
        <f>IF(SUM(W222:AA222)&gt;2,1,0)</f>
        <v>0</v>
      </c>
      <c r="AC222" s="1">
        <f>C222+IF(punkty_rekrutacyjne[[#This Row],[Zachowanie]]=6,2,0)+SUM(punkty_rekrutacyjne[[#This Row],[p1]:[p4]])</f>
        <v>21</v>
      </c>
      <c r="AD222" s="1">
        <f>+(punkty_rekrutacyjne[[#This Row],[GHP]]+punkty_rekrutacyjne[[#This Row],[GHH]]+punkty_rekrutacyjne[[#This Row],[GMM]]+punkty_rekrutacyjne[[#This Row],[GMP]]+punkty_rekrutacyjne[[#This Row],[GJP]])/10</f>
        <v>28.7</v>
      </c>
      <c r="AE222" s="1">
        <f>IF(punkty_rekrutacyjne[[#This Row],[pkt 1]]&gt;punkty_rekrutacyjne[[#This Row],[pkt 2]],1,0)</f>
        <v>0</v>
      </c>
      <c r="AF222" s="1">
        <f>COUNTIF(punkty_rekrutacyjne[[#This Row],[GHP]:[GJP]],100)</f>
        <v>0</v>
      </c>
    </row>
    <row r="223" spans="1:32" x14ac:dyDescent="0.25">
      <c r="A223" s="1" t="s">
        <v>267</v>
      </c>
      <c r="B223" s="1" t="s">
        <v>239</v>
      </c>
      <c r="C223">
        <v>5</v>
      </c>
      <c r="D223">
        <v>3</v>
      </c>
      <c r="E223">
        <v>5</v>
      </c>
      <c r="F223">
        <v>3</v>
      </c>
      <c r="G223">
        <v>3</v>
      </c>
      <c r="H223">
        <v>2</v>
      </c>
      <c r="I223">
        <v>33</v>
      </c>
      <c r="J223">
        <v>10</v>
      </c>
      <c r="K223">
        <v>92</v>
      </c>
      <c r="L223">
        <v>74</v>
      </c>
      <c r="M223">
        <v>79</v>
      </c>
      <c r="N223">
        <f>IF(punkty_rekrutacyjne[[#This Row],[JP]]=2,0,IF(punkty_rekrutacyjne[[#This Row],[JP]]=3,4,IF(punkty_rekrutacyjne[[#This Row],[JP]]=4,6,IF(punkty_rekrutacyjne[[#This Row],[JP]]=5,8,10))))</f>
        <v>8</v>
      </c>
      <c r="O223">
        <f>IF(punkty_rekrutacyjne[[#This Row],[Mat]]=2,0,IF(punkty_rekrutacyjne[[#This Row],[Mat]]=3,4,IF(punkty_rekrutacyjne[[#This Row],[Mat]]=4,6,IF(punkty_rekrutacyjne[[#This Row],[Mat]]=5,8,10))))</f>
        <v>4</v>
      </c>
      <c r="P223">
        <f>IF(punkty_rekrutacyjne[[#This Row],[Biol]]=2,0,IF(punkty_rekrutacyjne[[#This Row],[Biol]]=3,4,IF(punkty_rekrutacyjne[[#This Row],[Biol]]=4,6,IF(punkty_rekrutacyjne[[#This Row],[Biol]]=5,8,10))))</f>
        <v>4</v>
      </c>
      <c r="Q223">
        <f>IF(punkty_rekrutacyjne[[#This Row],[Geog]]=2,0,IF(punkty_rekrutacyjne[[#This Row],[Geog]]=3,4,IF(punkty_rekrutacyjne[[#This Row],[Geog]]=4,6,IF(punkty_rekrutacyjne[[#This Row],[Geog]]=5,8,10))))</f>
        <v>0</v>
      </c>
      <c r="R223">
        <f>C223+IF(punkty_rekrutacyjne[[#This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49.8</v>
      </c>
      <c r="S223">
        <f>(punkty_rekrutacyjne[[#This Row],[JP]]+punkty_rekrutacyjne[[#This Row],[Mat]]+punkty_rekrutacyjne[[#This Row],[Biol]]+punkty_rekrutacyjne[[#This Row],[Geog]])/4</f>
        <v>3.25</v>
      </c>
      <c r="T223">
        <f>IF(punkty_rekrutacyjne[[#This Row],[Zachowanie]]&gt;4,IF(punkty_rekrutacyjne[[#This Row],[srednia z przedmiotow]]&gt;4,IF(punkty_rekrutacyjne[[#This Row],[Osiagniecia]]=0,1,0),0),0)</f>
        <v>0</v>
      </c>
      <c r="U223" s="2" t="str">
        <f>IF(punkty_rekrutacyjne[[#This Row],[dobry uczen]],punkty_rekrutacyjne[[#This Row],[Nazwisko]],"")</f>
        <v/>
      </c>
      <c r="V223" s="2" t="str">
        <f>IF(punkty_rekrutacyjne[[#This Row],[dobry uczen]],punkty_rekrutacyjne[[#This Row],[Imie]],"")</f>
        <v/>
      </c>
      <c r="W223" s="1">
        <f>IF(punkty_rekrutacyjne[[#This Row],[GHP]]=100,1,0)</f>
        <v>0</v>
      </c>
      <c r="X223" s="1">
        <f>IF(punkty_rekrutacyjne[[#This Row],[GHH]]=100,1,0)</f>
        <v>0</v>
      </c>
      <c r="Y223" s="1">
        <f>IF(punkty_rekrutacyjne[[#This Row],[GMM]]=100,1,0)</f>
        <v>0</v>
      </c>
      <c r="Z223" s="1">
        <f>IF(punkty_rekrutacyjne[[#This Row],[GMP]]=100,1,0)</f>
        <v>0</v>
      </c>
      <c r="AA223" s="1">
        <f>IF(punkty_rekrutacyjne[[#This Row],[GJP]]=100,1,0)</f>
        <v>0</v>
      </c>
      <c r="AB223" s="1">
        <f>IF(SUM(W223:AA223)&gt;2,1,0)</f>
        <v>0</v>
      </c>
      <c r="AC223" s="1">
        <f>C223+IF(punkty_rekrutacyjne[[#This Row],[Zachowanie]]=6,2,0)+SUM(punkty_rekrutacyjne[[#This Row],[p1]:[p4]])</f>
        <v>21</v>
      </c>
      <c r="AD223" s="1">
        <f>+(punkty_rekrutacyjne[[#This Row],[GHP]]+punkty_rekrutacyjne[[#This Row],[GHH]]+punkty_rekrutacyjne[[#This Row],[GMM]]+punkty_rekrutacyjne[[#This Row],[GMP]]+punkty_rekrutacyjne[[#This Row],[GJP]])/10</f>
        <v>28.8</v>
      </c>
      <c r="AE223" s="1">
        <f>IF(punkty_rekrutacyjne[[#This Row],[pkt 1]]&gt;punkty_rekrutacyjne[[#This Row],[pkt 2]],1,0)</f>
        <v>0</v>
      </c>
      <c r="AF223" s="1">
        <f>COUNTIF(punkty_rekrutacyjne[[#This Row],[GHP]:[GJP]],100)</f>
        <v>0</v>
      </c>
    </row>
    <row r="224" spans="1:32" x14ac:dyDescent="0.25">
      <c r="A224" s="1" t="s">
        <v>132</v>
      </c>
      <c r="B224" s="1" t="s">
        <v>133</v>
      </c>
      <c r="C224">
        <v>2</v>
      </c>
      <c r="D224">
        <v>5</v>
      </c>
      <c r="E224">
        <v>4</v>
      </c>
      <c r="F224">
        <v>3</v>
      </c>
      <c r="G224">
        <v>6</v>
      </c>
      <c r="H224">
        <v>6</v>
      </c>
      <c r="I224">
        <v>15</v>
      </c>
      <c r="J224">
        <v>69</v>
      </c>
      <c r="K224">
        <v>48</v>
      </c>
      <c r="L224">
        <v>14</v>
      </c>
      <c r="M224">
        <v>32</v>
      </c>
      <c r="N224">
        <f>IF(punkty_rekrutacyjne[[#This Row],[JP]]=2,0,IF(punkty_rekrutacyjne[[#This Row],[JP]]=3,4,IF(punkty_rekrutacyjne[[#This Row],[JP]]=4,6,IF(punkty_rekrutacyjne[[#This Row],[JP]]=5,8,10))))</f>
        <v>6</v>
      </c>
      <c r="O224">
        <f>IF(punkty_rekrutacyjne[[#This Row],[Mat]]=2,0,IF(punkty_rekrutacyjne[[#This Row],[Mat]]=3,4,IF(punkty_rekrutacyjne[[#This Row],[Mat]]=4,6,IF(punkty_rekrutacyjne[[#This Row],[Mat]]=5,8,10))))</f>
        <v>4</v>
      </c>
      <c r="P224">
        <f>IF(punkty_rekrutacyjne[[#This Row],[Biol]]=2,0,IF(punkty_rekrutacyjne[[#This Row],[Biol]]=3,4,IF(punkty_rekrutacyjne[[#This Row],[Biol]]=4,6,IF(punkty_rekrutacyjne[[#This Row],[Biol]]=5,8,10))))</f>
        <v>10</v>
      </c>
      <c r="Q224">
        <f>IF(punkty_rekrutacyjne[[#This Row],[Geog]]=2,0,IF(punkty_rekrutacyjne[[#This Row],[Geog]]=3,4,IF(punkty_rekrutacyjne[[#This Row],[Geog]]=4,6,IF(punkty_rekrutacyjne[[#This Row],[Geog]]=5,8,10))))</f>
        <v>10</v>
      </c>
      <c r="R224">
        <f>C224+IF(punkty_rekrutacyjne[[#This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49.8</v>
      </c>
      <c r="S224">
        <f>(punkty_rekrutacyjne[[#This Row],[JP]]+punkty_rekrutacyjne[[#This Row],[Mat]]+punkty_rekrutacyjne[[#This Row],[Biol]]+punkty_rekrutacyjne[[#This Row],[Geog]])/4</f>
        <v>4.75</v>
      </c>
      <c r="T224">
        <f>IF(punkty_rekrutacyjne[[#This Row],[Zachowanie]]&gt;4,IF(punkty_rekrutacyjne[[#This Row],[srednia z przedmiotow]]&gt;4,IF(punkty_rekrutacyjne[[#This Row],[Osiagniecia]]=0,1,0),0),0)</f>
        <v>0</v>
      </c>
      <c r="U224" s="2" t="str">
        <f>IF(punkty_rekrutacyjne[[#This Row],[dobry uczen]],punkty_rekrutacyjne[[#This Row],[Nazwisko]],"")</f>
        <v/>
      </c>
      <c r="V224" s="2" t="str">
        <f>IF(punkty_rekrutacyjne[[#This Row],[dobry uczen]],punkty_rekrutacyjne[[#This Row],[Imie]],"")</f>
        <v/>
      </c>
      <c r="W224" s="1">
        <f>IF(punkty_rekrutacyjne[[#This Row],[GHP]]=100,1,0)</f>
        <v>0</v>
      </c>
      <c r="X224" s="1">
        <f>IF(punkty_rekrutacyjne[[#This Row],[GHH]]=100,1,0)</f>
        <v>0</v>
      </c>
      <c r="Y224" s="1">
        <f>IF(punkty_rekrutacyjne[[#This Row],[GMM]]=100,1,0)</f>
        <v>0</v>
      </c>
      <c r="Z224" s="1">
        <f>IF(punkty_rekrutacyjne[[#This Row],[GMP]]=100,1,0)</f>
        <v>0</v>
      </c>
      <c r="AA224" s="1">
        <f>IF(punkty_rekrutacyjne[[#This Row],[GJP]]=100,1,0)</f>
        <v>0</v>
      </c>
      <c r="AB224" s="1">
        <f>IF(SUM(W224:AA224)&gt;2,1,0)</f>
        <v>0</v>
      </c>
      <c r="AC224" s="1">
        <f>C224+IF(punkty_rekrutacyjne[[#This Row],[Zachowanie]]=6,2,0)+SUM(punkty_rekrutacyjne[[#This Row],[p1]:[p4]])</f>
        <v>32</v>
      </c>
      <c r="AD224" s="1">
        <f>+(punkty_rekrutacyjne[[#This Row],[GHP]]+punkty_rekrutacyjne[[#This Row],[GHH]]+punkty_rekrutacyjne[[#This Row],[GMM]]+punkty_rekrutacyjne[[#This Row],[GMP]]+punkty_rekrutacyjne[[#This Row],[GJP]])/10</f>
        <v>17.8</v>
      </c>
      <c r="AE224" s="1">
        <f>IF(punkty_rekrutacyjne[[#This Row],[pkt 1]]&gt;punkty_rekrutacyjne[[#This Row],[pkt 2]],1,0)</f>
        <v>1</v>
      </c>
      <c r="AF224" s="1">
        <f>COUNTIF(punkty_rekrutacyjne[[#This Row],[GHP]:[GJP]],100)</f>
        <v>0</v>
      </c>
    </row>
    <row r="225" spans="1:32" x14ac:dyDescent="0.25">
      <c r="A225" s="1" t="s">
        <v>47</v>
      </c>
      <c r="B225" s="1" t="s">
        <v>48</v>
      </c>
      <c r="C225">
        <v>5</v>
      </c>
      <c r="D225">
        <v>4</v>
      </c>
      <c r="E225">
        <v>3</v>
      </c>
      <c r="F225">
        <v>3</v>
      </c>
      <c r="G225">
        <v>3</v>
      </c>
      <c r="H225">
        <v>6</v>
      </c>
      <c r="I225">
        <v>98</v>
      </c>
      <c r="J225">
        <v>48</v>
      </c>
      <c r="K225">
        <v>6</v>
      </c>
      <c r="L225">
        <v>70</v>
      </c>
      <c r="M225">
        <v>6</v>
      </c>
      <c r="N225">
        <f>IF(punkty_rekrutacyjne[[#This Row],[JP]]=2,0,IF(punkty_rekrutacyjne[[#This Row],[JP]]=3,4,IF(punkty_rekrutacyjne[[#This Row],[JP]]=4,6,IF(punkty_rekrutacyjne[[#This Row],[JP]]=5,8,10))))</f>
        <v>4</v>
      </c>
      <c r="O225">
        <f>IF(punkty_rekrutacyjne[[#This Row],[Mat]]=2,0,IF(punkty_rekrutacyjne[[#This Row],[Mat]]=3,4,IF(punkty_rekrutacyjne[[#This Row],[Mat]]=4,6,IF(punkty_rekrutacyjne[[#This Row],[Mat]]=5,8,10))))</f>
        <v>4</v>
      </c>
      <c r="P225">
        <f>IF(punkty_rekrutacyjne[[#This Row],[Biol]]=2,0,IF(punkty_rekrutacyjne[[#This Row],[Biol]]=3,4,IF(punkty_rekrutacyjne[[#This Row],[Biol]]=4,6,IF(punkty_rekrutacyjne[[#This Row],[Biol]]=5,8,10))))</f>
        <v>4</v>
      </c>
      <c r="Q225">
        <f>IF(punkty_rekrutacyjne[[#This Row],[Geog]]=2,0,IF(punkty_rekrutacyjne[[#This Row],[Geog]]=3,4,IF(punkty_rekrutacyjne[[#This Row],[Geog]]=4,6,IF(punkty_rekrutacyjne[[#This Row],[Geog]]=5,8,10))))</f>
        <v>10</v>
      </c>
      <c r="R225">
        <f>C225+IF(punkty_rekrutacyjne[[#This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49.8</v>
      </c>
      <c r="S225">
        <f>(punkty_rekrutacyjne[[#This Row],[JP]]+punkty_rekrutacyjne[[#This Row],[Mat]]+punkty_rekrutacyjne[[#This Row],[Biol]]+punkty_rekrutacyjne[[#This Row],[Geog]])/4</f>
        <v>3.75</v>
      </c>
      <c r="T225">
        <f>IF(punkty_rekrutacyjne[[#This Row],[Zachowanie]]&gt;4,IF(punkty_rekrutacyjne[[#This Row],[srednia z przedmiotow]]&gt;4,IF(punkty_rekrutacyjne[[#This Row],[Osiagniecia]]=0,1,0),0),0)</f>
        <v>0</v>
      </c>
      <c r="U225" s="2" t="str">
        <f>IF(punkty_rekrutacyjne[[#This Row],[dobry uczen]],punkty_rekrutacyjne[[#This Row],[Nazwisko]],"")</f>
        <v/>
      </c>
      <c r="V225" s="2" t="str">
        <f>IF(punkty_rekrutacyjne[[#This Row],[dobry uczen]],punkty_rekrutacyjne[[#This Row],[Imie]],"")</f>
        <v/>
      </c>
      <c r="W225" s="1">
        <f>IF(punkty_rekrutacyjne[[#This Row],[GHP]]=100,1,0)</f>
        <v>0</v>
      </c>
      <c r="X225" s="1">
        <f>IF(punkty_rekrutacyjne[[#This Row],[GHH]]=100,1,0)</f>
        <v>0</v>
      </c>
      <c r="Y225" s="1">
        <f>IF(punkty_rekrutacyjne[[#This Row],[GMM]]=100,1,0)</f>
        <v>0</v>
      </c>
      <c r="Z225" s="1">
        <f>IF(punkty_rekrutacyjne[[#This Row],[GMP]]=100,1,0)</f>
        <v>0</v>
      </c>
      <c r="AA225" s="1">
        <f>IF(punkty_rekrutacyjne[[#This Row],[GJP]]=100,1,0)</f>
        <v>0</v>
      </c>
      <c r="AB225" s="1">
        <f>IF(SUM(W225:AA225)&gt;2,1,0)</f>
        <v>0</v>
      </c>
      <c r="AC225" s="1">
        <f>C225+IF(punkty_rekrutacyjne[[#This Row],[Zachowanie]]=6,2,0)+SUM(punkty_rekrutacyjne[[#This Row],[p1]:[p4]])</f>
        <v>27</v>
      </c>
      <c r="AD225" s="1">
        <f>+(punkty_rekrutacyjne[[#This Row],[GHP]]+punkty_rekrutacyjne[[#This Row],[GHH]]+punkty_rekrutacyjne[[#This Row],[GMM]]+punkty_rekrutacyjne[[#This Row],[GMP]]+punkty_rekrutacyjne[[#This Row],[GJP]])/10</f>
        <v>22.8</v>
      </c>
      <c r="AE225" s="1">
        <f>IF(punkty_rekrutacyjne[[#This Row],[pkt 1]]&gt;punkty_rekrutacyjne[[#This Row],[pkt 2]],1,0)</f>
        <v>1</v>
      </c>
      <c r="AF225" s="1">
        <f>COUNTIF(punkty_rekrutacyjne[[#This Row],[GHP]:[GJP]],100)</f>
        <v>0</v>
      </c>
    </row>
    <row r="226" spans="1:32" x14ac:dyDescent="0.25">
      <c r="A226" s="1" t="s">
        <v>144</v>
      </c>
      <c r="B226" s="1" t="s">
        <v>145</v>
      </c>
      <c r="C226">
        <v>2</v>
      </c>
      <c r="D226">
        <v>3</v>
      </c>
      <c r="E226">
        <v>3</v>
      </c>
      <c r="F226">
        <v>5</v>
      </c>
      <c r="G226">
        <v>6</v>
      </c>
      <c r="H226">
        <v>6</v>
      </c>
      <c r="I226">
        <v>32</v>
      </c>
      <c r="J226">
        <v>27</v>
      </c>
      <c r="K226">
        <v>15</v>
      </c>
      <c r="L226">
        <v>59</v>
      </c>
      <c r="M226">
        <v>26</v>
      </c>
      <c r="N226">
        <f>IF(punkty_rekrutacyjne[[#This Row],[JP]]=2,0,IF(punkty_rekrutacyjne[[#This Row],[JP]]=3,4,IF(punkty_rekrutacyjne[[#This Row],[JP]]=4,6,IF(punkty_rekrutacyjne[[#This Row],[JP]]=5,8,10))))</f>
        <v>4</v>
      </c>
      <c r="O226">
        <f>IF(punkty_rekrutacyjne[[#This Row],[Mat]]=2,0,IF(punkty_rekrutacyjne[[#This Row],[Mat]]=3,4,IF(punkty_rekrutacyjne[[#This Row],[Mat]]=4,6,IF(punkty_rekrutacyjne[[#This Row],[Mat]]=5,8,10))))</f>
        <v>8</v>
      </c>
      <c r="P226">
        <f>IF(punkty_rekrutacyjne[[#This Row],[Biol]]=2,0,IF(punkty_rekrutacyjne[[#This Row],[Biol]]=3,4,IF(punkty_rekrutacyjne[[#This Row],[Biol]]=4,6,IF(punkty_rekrutacyjne[[#This Row],[Biol]]=5,8,10))))</f>
        <v>10</v>
      </c>
      <c r="Q226">
        <f>IF(punkty_rekrutacyjne[[#This Row],[Geog]]=2,0,IF(punkty_rekrutacyjne[[#This Row],[Geog]]=3,4,IF(punkty_rekrutacyjne[[#This Row],[Geog]]=4,6,IF(punkty_rekrutacyjne[[#This Row],[Geog]]=5,8,10))))</f>
        <v>10</v>
      </c>
      <c r="R226">
        <f>C226+IF(punkty_rekrutacyjne[[#This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49.9</v>
      </c>
      <c r="S226">
        <f>(punkty_rekrutacyjne[[#This Row],[JP]]+punkty_rekrutacyjne[[#This Row],[Mat]]+punkty_rekrutacyjne[[#This Row],[Biol]]+punkty_rekrutacyjne[[#This Row],[Geog]])/4</f>
        <v>5</v>
      </c>
      <c r="T226">
        <f>IF(punkty_rekrutacyjne[[#This Row],[Zachowanie]]&gt;4,IF(punkty_rekrutacyjne[[#This Row],[srednia z przedmiotow]]&gt;4,IF(punkty_rekrutacyjne[[#This Row],[Osiagniecia]]=0,1,0),0),0)</f>
        <v>0</v>
      </c>
      <c r="U226" s="2" t="str">
        <f>IF(punkty_rekrutacyjne[[#This Row],[dobry uczen]],punkty_rekrutacyjne[[#This Row],[Nazwisko]],"")</f>
        <v/>
      </c>
      <c r="V226" s="2" t="str">
        <f>IF(punkty_rekrutacyjne[[#This Row],[dobry uczen]],punkty_rekrutacyjne[[#This Row],[Imie]],"")</f>
        <v/>
      </c>
      <c r="W226" s="1">
        <f>IF(punkty_rekrutacyjne[[#This Row],[GHP]]=100,1,0)</f>
        <v>0</v>
      </c>
      <c r="X226" s="1">
        <f>IF(punkty_rekrutacyjne[[#This Row],[GHH]]=100,1,0)</f>
        <v>0</v>
      </c>
      <c r="Y226" s="1">
        <f>IF(punkty_rekrutacyjne[[#This Row],[GMM]]=100,1,0)</f>
        <v>0</v>
      </c>
      <c r="Z226" s="1">
        <f>IF(punkty_rekrutacyjne[[#This Row],[GMP]]=100,1,0)</f>
        <v>0</v>
      </c>
      <c r="AA226" s="1">
        <f>IF(punkty_rekrutacyjne[[#This Row],[GJP]]=100,1,0)</f>
        <v>0</v>
      </c>
      <c r="AB226" s="1">
        <f>IF(SUM(W226:AA226)&gt;2,1,0)</f>
        <v>0</v>
      </c>
      <c r="AC226" s="1">
        <f>C226+IF(punkty_rekrutacyjne[[#This Row],[Zachowanie]]=6,2,0)+SUM(punkty_rekrutacyjne[[#This Row],[p1]:[p4]])</f>
        <v>34</v>
      </c>
      <c r="AD226" s="1">
        <f>+(punkty_rekrutacyjne[[#This Row],[GHP]]+punkty_rekrutacyjne[[#This Row],[GHH]]+punkty_rekrutacyjne[[#This Row],[GMM]]+punkty_rekrutacyjne[[#This Row],[GMP]]+punkty_rekrutacyjne[[#This Row],[GJP]])/10</f>
        <v>15.9</v>
      </c>
      <c r="AE226" s="1">
        <f>IF(punkty_rekrutacyjne[[#This Row],[pkt 1]]&gt;punkty_rekrutacyjne[[#This Row],[pkt 2]],1,0)</f>
        <v>1</v>
      </c>
      <c r="AF226" s="1">
        <f>COUNTIF(punkty_rekrutacyjne[[#This Row],[GHP]:[GJP]],100)</f>
        <v>0</v>
      </c>
    </row>
    <row r="227" spans="1:32" x14ac:dyDescent="0.25">
      <c r="A227" s="1" t="s">
        <v>73</v>
      </c>
      <c r="B227" s="1" t="s">
        <v>74</v>
      </c>
      <c r="C227">
        <v>2</v>
      </c>
      <c r="D227">
        <v>2</v>
      </c>
      <c r="E227">
        <v>6</v>
      </c>
      <c r="F227">
        <v>5</v>
      </c>
      <c r="G227">
        <v>4</v>
      </c>
      <c r="H227">
        <v>5</v>
      </c>
      <c r="I227">
        <v>34</v>
      </c>
      <c r="J227">
        <v>59</v>
      </c>
      <c r="K227">
        <v>59</v>
      </c>
      <c r="L227">
        <v>7</v>
      </c>
      <c r="M227">
        <v>1</v>
      </c>
      <c r="N227">
        <f>IF(punkty_rekrutacyjne[[#This Row],[JP]]=2,0,IF(punkty_rekrutacyjne[[#This Row],[JP]]=3,4,IF(punkty_rekrutacyjne[[#This Row],[JP]]=4,6,IF(punkty_rekrutacyjne[[#This Row],[JP]]=5,8,10))))</f>
        <v>10</v>
      </c>
      <c r="O227">
        <f>IF(punkty_rekrutacyjne[[#This Row],[Mat]]=2,0,IF(punkty_rekrutacyjne[[#This Row],[Mat]]=3,4,IF(punkty_rekrutacyjne[[#This Row],[Mat]]=4,6,IF(punkty_rekrutacyjne[[#This Row],[Mat]]=5,8,10))))</f>
        <v>8</v>
      </c>
      <c r="P227">
        <f>IF(punkty_rekrutacyjne[[#This Row],[Biol]]=2,0,IF(punkty_rekrutacyjne[[#This Row],[Biol]]=3,4,IF(punkty_rekrutacyjne[[#This Row],[Biol]]=4,6,IF(punkty_rekrutacyjne[[#This Row],[Biol]]=5,8,10))))</f>
        <v>6</v>
      </c>
      <c r="Q227">
        <f>IF(punkty_rekrutacyjne[[#This Row],[Geog]]=2,0,IF(punkty_rekrutacyjne[[#This Row],[Geog]]=3,4,IF(punkty_rekrutacyjne[[#This Row],[Geog]]=4,6,IF(punkty_rekrutacyjne[[#This Row],[Geog]]=5,8,10))))</f>
        <v>8</v>
      </c>
      <c r="R227">
        <f>C227+IF(punkty_rekrutacyjne[[#This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</v>
      </c>
      <c r="S227">
        <f>(punkty_rekrutacyjne[[#This Row],[JP]]+punkty_rekrutacyjne[[#This Row],[Mat]]+punkty_rekrutacyjne[[#This Row],[Biol]]+punkty_rekrutacyjne[[#This Row],[Geog]])/4</f>
        <v>5</v>
      </c>
      <c r="T227">
        <f>IF(punkty_rekrutacyjne[[#This Row],[Zachowanie]]&gt;4,IF(punkty_rekrutacyjne[[#This Row],[srednia z przedmiotow]]&gt;4,IF(punkty_rekrutacyjne[[#This Row],[Osiagniecia]]=0,1,0),0),0)</f>
        <v>0</v>
      </c>
      <c r="U227" s="2" t="str">
        <f>IF(punkty_rekrutacyjne[[#This Row],[dobry uczen]],punkty_rekrutacyjne[[#This Row],[Nazwisko]],"")</f>
        <v/>
      </c>
      <c r="V227" s="2" t="str">
        <f>IF(punkty_rekrutacyjne[[#This Row],[dobry uczen]],punkty_rekrutacyjne[[#This Row],[Imie]],"")</f>
        <v/>
      </c>
      <c r="W227" s="1">
        <f>IF(punkty_rekrutacyjne[[#This Row],[GHP]]=100,1,0)</f>
        <v>0</v>
      </c>
      <c r="X227" s="1">
        <f>IF(punkty_rekrutacyjne[[#This Row],[GHH]]=100,1,0)</f>
        <v>0</v>
      </c>
      <c r="Y227" s="1">
        <f>IF(punkty_rekrutacyjne[[#This Row],[GMM]]=100,1,0)</f>
        <v>0</v>
      </c>
      <c r="Z227" s="1">
        <f>IF(punkty_rekrutacyjne[[#This Row],[GMP]]=100,1,0)</f>
        <v>0</v>
      </c>
      <c r="AA227" s="1">
        <f>IF(punkty_rekrutacyjne[[#This Row],[GJP]]=100,1,0)</f>
        <v>0</v>
      </c>
      <c r="AB227" s="1">
        <f>IF(SUM(W227:AA227)&gt;2,1,0)</f>
        <v>0</v>
      </c>
      <c r="AC227" s="1">
        <f>C227+IF(punkty_rekrutacyjne[[#This Row],[Zachowanie]]=6,2,0)+SUM(punkty_rekrutacyjne[[#This Row],[p1]:[p4]])</f>
        <v>34</v>
      </c>
      <c r="AD227" s="1">
        <f>+(punkty_rekrutacyjne[[#This Row],[GHP]]+punkty_rekrutacyjne[[#This Row],[GHH]]+punkty_rekrutacyjne[[#This Row],[GMM]]+punkty_rekrutacyjne[[#This Row],[GMP]]+punkty_rekrutacyjne[[#This Row],[GJP]])/10</f>
        <v>16</v>
      </c>
      <c r="AE227" s="1">
        <f>IF(punkty_rekrutacyjne[[#This Row],[pkt 1]]&gt;punkty_rekrutacyjne[[#This Row],[pkt 2]],1,0)</f>
        <v>1</v>
      </c>
      <c r="AF227" s="1">
        <f>COUNTIF(punkty_rekrutacyjne[[#This Row],[GHP]:[GJP]],100)</f>
        <v>0</v>
      </c>
    </row>
    <row r="228" spans="1:32" x14ac:dyDescent="0.25">
      <c r="A228" s="1" t="s">
        <v>552</v>
      </c>
      <c r="B228" s="1" t="s">
        <v>553</v>
      </c>
      <c r="C228">
        <v>0</v>
      </c>
      <c r="D228">
        <v>5</v>
      </c>
      <c r="E228">
        <v>2</v>
      </c>
      <c r="F228">
        <v>4</v>
      </c>
      <c r="G228">
        <v>4</v>
      </c>
      <c r="H228">
        <v>4</v>
      </c>
      <c r="I228">
        <v>68</v>
      </c>
      <c r="J228">
        <v>77</v>
      </c>
      <c r="K228">
        <v>39</v>
      </c>
      <c r="L228">
        <v>95</v>
      </c>
      <c r="M228">
        <v>42</v>
      </c>
      <c r="N228">
        <f>IF(punkty_rekrutacyjne[[#This Row],[JP]]=2,0,IF(punkty_rekrutacyjne[[#This Row],[JP]]=3,4,IF(punkty_rekrutacyjne[[#This Row],[JP]]=4,6,IF(punkty_rekrutacyjne[[#This Row],[JP]]=5,8,10))))</f>
        <v>0</v>
      </c>
      <c r="O228">
        <f>IF(punkty_rekrutacyjne[[#This Row],[Mat]]=2,0,IF(punkty_rekrutacyjne[[#This Row],[Mat]]=3,4,IF(punkty_rekrutacyjne[[#This Row],[Mat]]=4,6,IF(punkty_rekrutacyjne[[#This Row],[Mat]]=5,8,10))))</f>
        <v>6</v>
      </c>
      <c r="P228">
        <f>IF(punkty_rekrutacyjne[[#This Row],[Biol]]=2,0,IF(punkty_rekrutacyjne[[#This Row],[Biol]]=3,4,IF(punkty_rekrutacyjne[[#This Row],[Biol]]=4,6,IF(punkty_rekrutacyjne[[#This Row],[Biol]]=5,8,10))))</f>
        <v>6</v>
      </c>
      <c r="Q228">
        <f>IF(punkty_rekrutacyjne[[#This Row],[Geog]]=2,0,IF(punkty_rekrutacyjne[[#This Row],[Geog]]=3,4,IF(punkty_rekrutacyjne[[#This Row],[Geog]]=4,6,IF(punkty_rekrutacyjne[[#This Row],[Geog]]=5,8,10))))</f>
        <v>6</v>
      </c>
      <c r="R228">
        <f>C228+IF(punkty_rekrutacyjne[[#This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50.1</v>
      </c>
      <c r="S228">
        <f>(punkty_rekrutacyjne[[#This Row],[JP]]+punkty_rekrutacyjne[[#This Row],[Mat]]+punkty_rekrutacyjne[[#This Row],[Biol]]+punkty_rekrutacyjne[[#This Row],[Geog]])/4</f>
        <v>3.5</v>
      </c>
      <c r="T228">
        <f>IF(punkty_rekrutacyjne[[#This Row],[Zachowanie]]&gt;4,IF(punkty_rekrutacyjne[[#This Row],[srednia z przedmiotow]]&gt;4,IF(punkty_rekrutacyjne[[#This Row],[Osiagniecia]]=0,1,0),0),0)</f>
        <v>0</v>
      </c>
      <c r="U228" s="2" t="str">
        <f>IF(punkty_rekrutacyjne[[#This Row],[dobry uczen]],punkty_rekrutacyjne[[#This Row],[Nazwisko]],"")</f>
        <v/>
      </c>
      <c r="V228" s="2" t="str">
        <f>IF(punkty_rekrutacyjne[[#This Row],[dobry uczen]],punkty_rekrutacyjne[[#This Row],[Imie]],"")</f>
        <v/>
      </c>
      <c r="W228" s="1">
        <f>IF(punkty_rekrutacyjne[[#This Row],[GHP]]=100,1,0)</f>
        <v>0</v>
      </c>
      <c r="X228" s="1">
        <f>IF(punkty_rekrutacyjne[[#This Row],[GHH]]=100,1,0)</f>
        <v>0</v>
      </c>
      <c r="Y228" s="1">
        <f>IF(punkty_rekrutacyjne[[#This Row],[GMM]]=100,1,0)</f>
        <v>0</v>
      </c>
      <c r="Z228" s="1">
        <f>IF(punkty_rekrutacyjne[[#This Row],[GMP]]=100,1,0)</f>
        <v>0</v>
      </c>
      <c r="AA228" s="1">
        <f>IF(punkty_rekrutacyjne[[#This Row],[GJP]]=100,1,0)</f>
        <v>0</v>
      </c>
      <c r="AB228" s="1">
        <f>IF(SUM(W228:AA228)&gt;2,1,0)</f>
        <v>0</v>
      </c>
      <c r="AC228" s="1">
        <f>C228+IF(punkty_rekrutacyjne[[#This Row],[Zachowanie]]=6,2,0)+SUM(punkty_rekrutacyjne[[#This Row],[p1]:[p4]])</f>
        <v>18</v>
      </c>
      <c r="AD228" s="1">
        <f>+(punkty_rekrutacyjne[[#This Row],[GHP]]+punkty_rekrutacyjne[[#This Row],[GHH]]+punkty_rekrutacyjne[[#This Row],[GMM]]+punkty_rekrutacyjne[[#This Row],[GMP]]+punkty_rekrutacyjne[[#This Row],[GJP]])/10</f>
        <v>32.1</v>
      </c>
      <c r="AE228" s="1">
        <f>IF(punkty_rekrutacyjne[[#This Row],[pkt 1]]&gt;punkty_rekrutacyjne[[#This Row],[pkt 2]],1,0)</f>
        <v>0</v>
      </c>
      <c r="AF228" s="1">
        <f>COUNTIF(punkty_rekrutacyjne[[#This Row],[GHP]:[GJP]],100)</f>
        <v>0</v>
      </c>
    </row>
    <row r="229" spans="1:32" x14ac:dyDescent="0.25">
      <c r="A229" s="1" t="s">
        <v>154</v>
      </c>
      <c r="B229" s="1" t="s">
        <v>155</v>
      </c>
      <c r="C229">
        <v>6</v>
      </c>
      <c r="D229">
        <v>2</v>
      </c>
      <c r="E229">
        <v>3</v>
      </c>
      <c r="F229">
        <v>5</v>
      </c>
      <c r="G229">
        <v>4</v>
      </c>
      <c r="H229">
        <v>4</v>
      </c>
      <c r="I229">
        <v>50</v>
      </c>
      <c r="J229">
        <v>30</v>
      </c>
      <c r="K229">
        <v>14</v>
      </c>
      <c r="L229">
        <v>20</v>
      </c>
      <c r="M229">
        <v>88</v>
      </c>
      <c r="N229">
        <f>IF(punkty_rekrutacyjne[[#This Row],[JP]]=2,0,IF(punkty_rekrutacyjne[[#This Row],[JP]]=3,4,IF(punkty_rekrutacyjne[[#This Row],[JP]]=4,6,IF(punkty_rekrutacyjne[[#This Row],[JP]]=5,8,10))))</f>
        <v>4</v>
      </c>
      <c r="O229">
        <f>IF(punkty_rekrutacyjne[[#This Row],[Mat]]=2,0,IF(punkty_rekrutacyjne[[#This Row],[Mat]]=3,4,IF(punkty_rekrutacyjne[[#This Row],[Mat]]=4,6,IF(punkty_rekrutacyjne[[#This Row],[Mat]]=5,8,10))))</f>
        <v>8</v>
      </c>
      <c r="P229">
        <f>IF(punkty_rekrutacyjne[[#This Row],[Biol]]=2,0,IF(punkty_rekrutacyjne[[#This Row],[Biol]]=3,4,IF(punkty_rekrutacyjne[[#This Row],[Biol]]=4,6,IF(punkty_rekrutacyjne[[#This Row],[Biol]]=5,8,10))))</f>
        <v>6</v>
      </c>
      <c r="Q229">
        <f>IF(punkty_rekrutacyjne[[#This Row],[Geog]]=2,0,IF(punkty_rekrutacyjne[[#This Row],[Geog]]=3,4,IF(punkty_rekrutacyjne[[#This Row],[Geog]]=4,6,IF(punkty_rekrutacyjne[[#This Row],[Geog]]=5,8,10))))</f>
        <v>6</v>
      </c>
      <c r="R229">
        <f>C229+IF(punkty_rekrutacyjne[[#This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50.2</v>
      </c>
      <c r="S229">
        <f>(punkty_rekrutacyjne[[#This Row],[JP]]+punkty_rekrutacyjne[[#This Row],[Mat]]+punkty_rekrutacyjne[[#This Row],[Biol]]+punkty_rekrutacyjne[[#This Row],[Geog]])/4</f>
        <v>4</v>
      </c>
      <c r="T229">
        <f>IF(punkty_rekrutacyjne[[#This Row],[Zachowanie]]&gt;4,IF(punkty_rekrutacyjne[[#This Row],[srednia z przedmiotow]]&gt;4,IF(punkty_rekrutacyjne[[#This Row],[Osiagniecia]]=0,1,0),0),0)</f>
        <v>0</v>
      </c>
      <c r="U229" s="2" t="str">
        <f>IF(punkty_rekrutacyjne[[#This Row],[dobry uczen]],punkty_rekrutacyjne[[#This Row],[Nazwisko]],"")</f>
        <v/>
      </c>
      <c r="V229" s="2" t="str">
        <f>IF(punkty_rekrutacyjne[[#This Row],[dobry uczen]],punkty_rekrutacyjne[[#This Row],[Imie]],"")</f>
        <v/>
      </c>
      <c r="W229" s="1">
        <f>IF(punkty_rekrutacyjne[[#This Row],[GHP]]=100,1,0)</f>
        <v>0</v>
      </c>
      <c r="X229" s="1">
        <f>IF(punkty_rekrutacyjne[[#This Row],[GHH]]=100,1,0)</f>
        <v>0</v>
      </c>
      <c r="Y229" s="1">
        <f>IF(punkty_rekrutacyjne[[#This Row],[GMM]]=100,1,0)</f>
        <v>0</v>
      </c>
      <c r="Z229" s="1">
        <f>IF(punkty_rekrutacyjne[[#This Row],[GMP]]=100,1,0)</f>
        <v>0</v>
      </c>
      <c r="AA229" s="1">
        <f>IF(punkty_rekrutacyjne[[#This Row],[GJP]]=100,1,0)</f>
        <v>0</v>
      </c>
      <c r="AB229" s="1">
        <f>IF(SUM(W229:AA229)&gt;2,1,0)</f>
        <v>0</v>
      </c>
      <c r="AC229" s="1">
        <f>C229+IF(punkty_rekrutacyjne[[#This Row],[Zachowanie]]=6,2,0)+SUM(punkty_rekrutacyjne[[#This Row],[p1]:[p4]])</f>
        <v>30</v>
      </c>
      <c r="AD229" s="1">
        <f>+(punkty_rekrutacyjne[[#This Row],[GHP]]+punkty_rekrutacyjne[[#This Row],[GHH]]+punkty_rekrutacyjne[[#This Row],[GMM]]+punkty_rekrutacyjne[[#This Row],[GMP]]+punkty_rekrutacyjne[[#This Row],[GJP]])/10</f>
        <v>20.2</v>
      </c>
      <c r="AE229" s="1">
        <f>IF(punkty_rekrutacyjne[[#This Row],[pkt 1]]&gt;punkty_rekrutacyjne[[#This Row],[pkt 2]],1,0)</f>
        <v>1</v>
      </c>
      <c r="AF229" s="1">
        <f>COUNTIF(punkty_rekrutacyjne[[#This Row],[GHP]:[GJP]],100)</f>
        <v>0</v>
      </c>
    </row>
    <row r="230" spans="1:32" x14ac:dyDescent="0.25">
      <c r="A230" s="1" t="s">
        <v>318</v>
      </c>
      <c r="B230" s="1" t="s">
        <v>279</v>
      </c>
      <c r="C230">
        <v>5</v>
      </c>
      <c r="D230">
        <v>6</v>
      </c>
      <c r="E230">
        <v>2</v>
      </c>
      <c r="F230">
        <v>6</v>
      </c>
      <c r="G230">
        <v>6</v>
      </c>
      <c r="H230">
        <v>5</v>
      </c>
      <c r="I230">
        <v>79</v>
      </c>
      <c r="J230">
        <v>19</v>
      </c>
      <c r="K230">
        <v>23</v>
      </c>
      <c r="L230">
        <v>18</v>
      </c>
      <c r="M230">
        <v>13</v>
      </c>
      <c r="N230">
        <f>IF(punkty_rekrutacyjne[[#This Row],[JP]]=2,0,IF(punkty_rekrutacyjne[[#This Row],[JP]]=3,4,IF(punkty_rekrutacyjne[[#This Row],[JP]]=4,6,IF(punkty_rekrutacyjne[[#This Row],[JP]]=5,8,10))))</f>
        <v>0</v>
      </c>
      <c r="O230">
        <f>IF(punkty_rekrutacyjne[[#This Row],[Mat]]=2,0,IF(punkty_rekrutacyjne[[#This Row],[Mat]]=3,4,IF(punkty_rekrutacyjne[[#This Row],[Mat]]=4,6,IF(punkty_rekrutacyjne[[#This Row],[Mat]]=5,8,10))))</f>
        <v>10</v>
      </c>
      <c r="P230">
        <f>IF(punkty_rekrutacyjne[[#This Row],[Biol]]=2,0,IF(punkty_rekrutacyjne[[#This Row],[Biol]]=3,4,IF(punkty_rekrutacyjne[[#This Row],[Biol]]=4,6,IF(punkty_rekrutacyjne[[#This Row],[Biol]]=5,8,10))))</f>
        <v>10</v>
      </c>
      <c r="Q230">
        <f>IF(punkty_rekrutacyjne[[#This Row],[Geog]]=2,0,IF(punkty_rekrutacyjne[[#This Row],[Geog]]=3,4,IF(punkty_rekrutacyjne[[#This Row],[Geog]]=4,6,IF(punkty_rekrutacyjne[[#This Row],[Geog]]=5,8,10))))</f>
        <v>8</v>
      </c>
      <c r="R230">
        <f>C230+IF(punkty_rekrutacyjne[[#This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50.2</v>
      </c>
      <c r="S230">
        <f>(punkty_rekrutacyjne[[#This Row],[JP]]+punkty_rekrutacyjne[[#This Row],[Mat]]+punkty_rekrutacyjne[[#This Row],[Biol]]+punkty_rekrutacyjne[[#This Row],[Geog]])/4</f>
        <v>4.75</v>
      </c>
      <c r="T230">
        <f>IF(punkty_rekrutacyjne[[#This Row],[Zachowanie]]&gt;4,IF(punkty_rekrutacyjne[[#This Row],[srednia z przedmiotow]]&gt;4,IF(punkty_rekrutacyjne[[#This Row],[Osiagniecia]]=0,1,0),0),0)</f>
        <v>0</v>
      </c>
      <c r="U230" s="2" t="str">
        <f>IF(punkty_rekrutacyjne[[#This Row],[dobry uczen]],punkty_rekrutacyjne[[#This Row],[Nazwisko]],"")</f>
        <v/>
      </c>
      <c r="V230" s="2" t="str">
        <f>IF(punkty_rekrutacyjne[[#This Row],[dobry uczen]],punkty_rekrutacyjne[[#This Row],[Imie]],"")</f>
        <v/>
      </c>
      <c r="W230" s="1">
        <f>IF(punkty_rekrutacyjne[[#This Row],[GHP]]=100,1,0)</f>
        <v>0</v>
      </c>
      <c r="X230" s="1">
        <f>IF(punkty_rekrutacyjne[[#This Row],[GHH]]=100,1,0)</f>
        <v>0</v>
      </c>
      <c r="Y230" s="1">
        <f>IF(punkty_rekrutacyjne[[#This Row],[GMM]]=100,1,0)</f>
        <v>0</v>
      </c>
      <c r="Z230" s="1">
        <f>IF(punkty_rekrutacyjne[[#This Row],[GMP]]=100,1,0)</f>
        <v>0</v>
      </c>
      <c r="AA230" s="1">
        <f>IF(punkty_rekrutacyjne[[#This Row],[GJP]]=100,1,0)</f>
        <v>0</v>
      </c>
      <c r="AB230" s="1">
        <f>IF(SUM(W230:AA230)&gt;2,1,0)</f>
        <v>0</v>
      </c>
      <c r="AC230" s="1">
        <f>C230+IF(punkty_rekrutacyjne[[#This Row],[Zachowanie]]=6,2,0)+SUM(punkty_rekrutacyjne[[#This Row],[p1]:[p4]])</f>
        <v>35</v>
      </c>
      <c r="AD230" s="1">
        <f>+(punkty_rekrutacyjne[[#This Row],[GHP]]+punkty_rekrutacyjne[[#This Row],[GHH]]+punkty_rekrutacyjne[[#This Row],[GMM]]+punkty_rekrutacyjne[[#This Row],[GMP]]+punkty_rekrutacyjne[[#This Row],[GJP]])/10</f>
        <v>15.2</v>
      </c>
      <c r="AE230" s="1">
        <f>IF(punkty_rekrutacyjne[[#This Row],[pkt 1]]&gt;punkty_rekrutacyjne[[#This Row],[pkt 2]],1,0)</f>
        <v>1</v>
      </c>
      <c r="AF230" s="1">
        <f>COUNTIF(punkty_rekrutacyjne[[#This Row],[GHP]:[GJP]],100)</f>
        <v>0</v>
      </c>
    </row>
    <row r="231" spans="1:32" x14ac:dyDescent="0.25">
      <c r="A231" s="1" t="s">
        <v>333</v>
      </c>
      <c r="B231" s="1" t="s">
        <v>216</v>
      </c>
      <c r="C231">
        <v>1</v>
      </c>
      <c r="D231">
        <v>6</v>
      </c>
      <c r="E231">
        <v>6</v>
      </c>
      <c r="F231">
        <v>3</v>
      </c>
      <c r="G231">
        <v>6</v>
      </c>
      <c r="H231">
        <v>4</v>
      </c>
      <c r="I231">
        <v>54</v>
      </c>
      <c r="J231">
        <v>50</v>
      </c>
      <c r="K231">
        <v>36</v>
      </c>
      <c r="L231">
        <v>23</v>
      </c>
      <c r="M231">
        <v>9</v>
      </c>
      <c r="N231">
        <f>IF(punkty_rekrutacyjne[[#This Row],[JP]]=2,0,IF(punkty_rekrutacyjne[[#This Row],[JP]]=3,4,IF(punkty_rekrutacyjne[[#This Row],[JP]]=4,6,IF(punkty_rekrutacyjne[[#This Row],[JP]]=5,8,10))))</f>
        <v>10</v>
      </c>
      <c r="O231">
        <f>IF(punkty_rekrutacyjne[[#This Row],[Mat]]=2,0,IF(punkty_rekrutacyjne[[#This Row],[Mat]]=3,4,IF(punkty_rekrutacyjne[[#This Row],[Mat]]=4,6,IF(punkty_rekrutacyjne[[#This Row],[Mat]]=5,8,10))))</f>
        <v>4</v>
      </c>
      <c r="P231">
        <f>IF(punkty_rekrutacyjne[[#This Row],[Biol]]=2,0,IF(punkty_rekrutacyjne[[#This Row],[Biol]]=3,4,IF(punkty_rekrutacyjne[[#This Row],[Biol]]=4,6,IF(punkty_rekrutacyjne[[#This Row],[Biol]]=5,8,10))))</f>
        <v>10</v>
      </c>
      <c r="Q231">
        <f>IF(punkty_rekrutacyjne[[#This Row],[Geog]]=2,0,IF(punkty_rekrutacyjne[[#This Row],[Geog]]=3,4,IF(punkty_rekrutacyjne[[#This Row],[Geog]]=4,6,IF(punkty_rekrutacyjne[[#This Row],[Geog]]=5,8,10))))</f>
        <v>6</v>
      </c>
      <c r="R231">
        <f>C231+IF(punkty_rekrutacyjne[[#This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50.2</v>
      </c>
      <c r="S231">
        <f>(punkty_rekrutacyjne[[#This Row],[JP]]+punkty_rekrutacyjne[[#This Row],[Mat]]+punkty_rekrutacyjne[[#This Row],[Biol]]+punkty_rekrutacyjne[[#This Row],[Geog]])/4</f>
        <v>4.75</v>
      </c>
      <c r="T231">
        <f>IF(punkty_rekrutacyjne[[#This Row],[Zachowanie]]&gt;4,IF(punkty_rekrutacyjne[[#This Row],[srednia z przedmiotow]]&gt;4,IF(punkty_rekrutacyjne[[#This Row],[Osiagniecia]]=0,1,0),0),0)</f>
        <v>0</v>
      </c>
      <c r="U231" s="2" t="str">
        <f>IF(punkty_rekrutacyjne[[#This Row],[dobry uczen]],punkty_rekrutacyjne[[#This Row],[Nazwisko]],"")</f>
        <v/>
      </c>
      <c r="V231" s="2" t="str">
        <f>IF(punkty_rekrutacyjne[[#This Row],[dobry uczen]],punkty_rekrutacyjne[[#This Row],[Imie]],"")</f>
        <v/>
      </c>
      <c r="W231" s="1">
        <f>IF(punkty_rekrutacyjne[[#This Row],[GHP]]=100,1,0)</f>
        <v>0</v>
      </c>
      <c r="X231" s="1">
        <f>IF(punkty_rekrutacyjne[[#This Row],[GHH]]=100,1,0)</f>
        <v>0</v>
      </c>
      <c r="Y231" s="1">
        <f>IF(punkty_rekrutacyjne[[#This Row],[GMM]]=100,1,0)</f>
        <v>0</v>
      </c>
      <c r="Z231" s="1">
        <f>IF(punkty_rekrutacyjne[[#This Row],[GMP]]=100,1,0)</f>
        <v>0</v>
      </c>
      <c r="AA231" s="1">
        <f>IF(punkty_rekrutacyjne[[#This Row],[GJP]]=100,1,0)</f>
        <v>0</v>
      </c>
      <c r="AB231" s="1">
        <f>IF(SUM(W231:AA231)&gt;2,1,0)</f>
        <v>0</v>
      </c>
      <c r="AC231" s="1">
        <f>C231+IF(punkty_rekrutacyjne[[#This Row],[Zachowanie]]=6,2,0)+SUM(punkty_rekrutacyjne[[#This Row],[p1]:[p4]])</f>
        <v>33</v>
      </c>
      <c r="AD231" s="1">
        <f>+(punkty_rekrutacyjne[[#This Row],[GHP]]+punkty_rekrutacyjne[[#This Row],[GHH]]+punkty_rekrutacyjne[[#This Row],[GMM]]+punkty_rekrutacyjne[[#This Row],[GMP]]+punkty_rekrutacyjne[[#This Row],[GJP]])/10</f>
        <v>17.2</v>
      </c>
      <c r="AE231" s="1">
        <f>IF(punkty_rekrutacyjne[[#This Row],[pkt 1]]&gt;punkty_rekrutacyjne[[#This Row],[pkt 2]],1,0)</f>
        <v>1</v>
      </c>
      <c r="AF231" s="1">
        <f>COUNTIF(punkty_rekrutacyjne[[#This Row],[GHP]:[GJP]],100)</f>
        <v>0</v>
      </c>
    </row>
    <row r="232" spans="1:32" x14ac:dyDescent="0.25">
      <c r="A232" s="1" t="s">
        <v>602</v>
      </c>
      <c r="B232" s="1" t="s">
        <v>58</v>
      </c>
      <c r="C232">
        <v>1</v>
      </c>
      <c r="D232">
        <v>5</v>
      </c>
      <c r="E232">
        <v>4</v>
      </c>
      <c r="F232">
        <v>6</v>
      </c>
      <c r="G232">
        <v>4</v>
      </c>
      <c r="H232">
        <v>2</v>
      </c>
      <c r="I232">
        <v>4</v>
      </c>
      <c r="J232">
        <v>97</v>
      </c>
      <c r="K232">
        <v>75</v>
      </c>
      <c r="L232">
        <v>86</v>
      </c>
      <c r="M232">
        <v>10</v>
      </c>
      <c r="N232">
        <f>IF(punkty_rekrutacyjne[[#This Row],[JP]]=2,0,IF(punkty_rekrutacyjne[[#This Row],[JP]]=3,4,IF(punkty_rekrutacyjne[[#This Row],[JP]]=4,6,IF(punkty_rekrutacyjne[[#This Row],[JP]]=5,8,10))))</f>
        <v>6</v>
      </c>
      <c r="O232">
        <f>IF(punkty_rekrutacyjne[[#This Row],[Mat]]=2,0,IF(punkty_rekrutacyjne[[#This Row],[Mat]]=3,4,IF(punkty_rekrutacyjne[[#This Row],[Mat]]=4,6,IF(punkty_rekrutacyjne[[#This Row],[Mat]]=5,8,10))))</f>
        <v>10</v>
      </c>
      <c r="P232">
        <f>IF(punkty_rekrutacyjne[[#This Row],[Biol]]=2,0,IF(punkty_rekrutacyjne[[#This Row],[Biol]]=3,4,IF(punkty_rekrutacyjne[[#This Row],[Biol]]=4,6,IF(punkty_rekrutacyjne[[#This Row],[Biol]]=5,8,10))))</f>
        <v>6</v>
      </c>
      <c r="Q232">
        <f>IF(punkty_rekrutacyjne[[#This Row],[Geog]]=2,0,IF(punkty_rekrutacyjne[[#This Row],[Geog]]=3,4,IF(punkty_rekrutacyjne[[#This Row],[Geog]]=4,6,IF(punkty_rekrutacyjne[[#This Row],[Geog]]=5,8,10))))</f>
        <v>0</v>
      </c>
      <c r="R232">
        <f>C232+IF(punkty_rekrutacyjne[[#This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50.2</v>
      </c>
      <c r="S232">
        <f>(punkty_rekrutacyjne[[#This Row],[JP]]+punkty_rekrutacyjne[[#This Row],[Mat]]+punkty_rekrutacyjne[[#This Row],[Biol]]+punkty_rekrutacyjne[[#This Row],[Geog]])/4</f>
        <v>4</v>
      </c>
      <c r="T232">
        <f>IF(punkty_rekrutacyjne[[#This Row],[Zachowanie]]&gt;4,IF(punkty_rekrutacyjne[[#This Row],[srednia z przedmiotow]]&gt;4,IF(punkty_rekrutacyjne[[#This Row],[Osiagniecia]]=0,1,0),0),0)</f>
        <v>0</v>
      </c>
      <c r="U232" s="2" t="str">
        <f>IF(punkty_rekrutacyjne[[#This Row],[dobry uczen]],punkty_rekrutacyjne[[#This Row],[Nazwisko]],"")</f>
        <v/>
      </c>
      <c r="V232" s="2" t="str">
        <f>IF(punkty_rekrutacyjne[[#This Row],[dobry uczen]],punkty_rekrutacyjne[[#This Row],[Imie]],"")</f>
        <v/>
      </c>
      <c r="W232" s="1">
        <f>IF(punkty_rekrutacyjne[[#This Row],[GHP]]=100,1,0)</f>
        <v>0</v>
      </c>
      <c r="X232" s="1">
        <f>IF(punkty_rekrutacyjne[[#This Row],[GHH]]=100,1,0)</f>
        <v>0</v>
      </c>
      <c r="Y232" s="1">
        <f>IF(punkty_rekrutacyjne[[#This Row],[GMM]]=100,1,0)</f>
        <v>0</v>
      </c>
      <c r="Z232" s="1">
        <f>IF(punkty_rekrutacyjne[[#This Row],[GMP]]=100,1,0)</f>
        <v>0</v>
      </c>
      <c r="AA232" s="1">
        <f>IF(punkty_rekrutacyjne[[#This Row],[GJP]]=100,1,0)</f>
        <v>0</v>
      </c>
      <c r="AB232" s="1">
        <f>IF(SUM(W232:AA232)&gt;2,1,0)</f>
        <v>0</v>
      </c>
      <c r="AC232" s="1">
        <f>C232+IF(punkty_rekrutacyjne[[#This Row],[Zachowanie]]=6,2,0)+SUM(punkty_rekrutacyjne[[#This Row],[p1]:[p4]])</f>
        <v>23</v>
      </c>
      <c r="AD232" s="1">
        <f>+(punkty_rekrutacyjne[[#This Row],[GHP]]+punkty_rekrutacyjne[[#This Row],[GHH]]+punkty_rekrutacyjne[[#This Row],[GMM]]+punkty_rekrutacyjne[[#This Row],[GMP]]+punkty_rekrutacyjne[[#This Row],[GJP]])/10</f>
        <v>27.2</v>
      </c>
      <c r="AE232" s="1">
        <f>IF(punkty_rekrutacyjne[[#This Row],[pkt 1]]&gt;punkty_rekrutacyjne[[#This Row],[pkt 2]],1,0)</f>
        <v>0</v>
      </c>
      <c r="AF232" s="1">
        <f>COUNTIF(punkty_rekrutacyjne[[#This Row],[GHP]:[GJP]],100)</f>
        <v>0</v>
      </c>
    </row>
    <row r="233" spans="1:32" x14ac:dyDescent="0.25">
      <c r="A233" s="1" t="s">
        <v>320</v>
      </c>
      <c r="B233" s="1" t="s">
        <v>145</v>
      </c>
      <c r="C233">
        <v>1</v>
      </c>
      <c r="D233">
        <v>6</v>
      </c>
      <c r="E233">
        <v>2</v>
      </c>
      <c r="F233">
        <v>5</v>
      </c>
      <c r="G233">
        <v>6</v>
      </c>
      <c r="H233">
        <v>3</v>
      </c>
      <c r="I233">
        <v>74</v>
      </c>
      <c r="J233">
        <v>64</v>
      </c>
      <c r="K233">
        <v>17</v>
      </c>
      <c r="L233">
        <v>76</v>
      </c>
      <c r="M233">
        <v>23</v>
      </c>
      <c r="N233">
        <f>IF(punkty_rekrutacyjne[[#This Row],[JP]]=2,0,IF(punkty_rekrutacyjne[[#This Row],[JP]]=3,4,IF(punkty_rekrutacyjne[[#This Row],[JP]]=4,6,IF(punkty_rekrutacyjne[[#This Row],[JP]]=5,8,10))))</f>
        <v>0</v>
      </c>
      <c r="O233">
        <f>IF(punkty_rekrutacyjne[[#This Row],[Mat]]=2,0,IF(punkty_rekrutacyjne[[#This Row],[Mat]]=3,4,IF(punkty_rekrutacyjne[[#This Row],[Mat]]=4,6,IF(punkty_rekrutacyjne[[#This Row],[Mat]]=5,8,10))))</f>
        <v>8</v>
      </c>
      <c r="P233">
        <f>IF(punkty_rekrutacyjne[[#This Row],[Biol]]=2,0,IF(punkty_rekrutacyjne[[#This Row],[Biol]]=3,4,IF(punkty_rekrutacyjne[[#This Row],[Biol]]=4,6,IF(punkty_rekrutacyjne[[#This Row],[Biol]]=5,8,10))))</f>
        <v>10</v>
      </c>
      <c r="Q233">
        <f>IF(punkty_rekrutacyjne[[#This Row],[Geog]]=2,0,IF(punkty_rekrutacyjne[[#This Row],[Geog]]=3,4,IF(punkty_rekrutacyjne[[#This Row],[Geog]]=4,6,IF(punkty_rekrutacyjne[[#This Row],[Geog]]=5,8,10))))</f>
        <v>4</v>
      </c>
      <c r="R233">
        <f>C233+IF(punkty_rekrutacyjne[[#This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50.4</v>
      </c>
      <c r="S233">
        <f>(punkty_rekrutacyjne[[#This Row],[JP]]+punkty_rekrutacyjne[[#This Row],[Mat]]+punkty_rekrutacyjne[[#This Row],[Biol]]+punkty_rekrutacyjne[[#This Row],[Geog]])/4</f>
        <v>4</v>
      </c>
      <c r="T233">
        <f>IF(punkty_rekrutacyjne[[#This Row],[Zachowanie]]&gt;4,IF(punkty_rekrutacyjne[[#This Row],[srednia z przedmiotow]]&gt;4,IF(punkty_rekrutacyjne[[#This Row],[Osiagniecia]]=0,1,0),0),0)</f>
        <v>0</v>
      </c>
      <c r="U233" s="2" t="str">
        <f>IF(punkty_rekrutacyjne[[#This Row],[dobry uczen]],punkty_rekrutacyjne[[#This Row],[Nazwisko]],"")</f>
        <v/>
      </c>
      <c r="V233" s="2" t="str">
        <f>IF(punkty_rekrutacyjne[[#This Row],[dobry uczen]],punkty_rekrutacyjne[[#This Row],[Imie]],"")</f>
        <v/>
      </c>
      <c r="W233" s="1">
        <f>IF(punkty_rekrutacyjne[[#This Row],[GHP]]=100,1,0)</f>
        <v>0</v>
      </c>
      <c r="X233" s="1">
        <f>IF(punkty_rekrutacyjne[[#This Row],[GHH]]=100,1,0)</f>
        <v>0</v>
      </c>
      <c r="Y233" s="1">
        <f>IF(punkty_rekrutacyjne[[#This Row],[GMM]]=100,1,0)</f>
        <v>0</v>
      </c>
      <c r="Z233" s="1">
        <f>IF(punkty_rekrutacyjne[[#This Row],[GMP]]=100,1,0)</f>
        <v>0</v>
      </c>
      <c r="AA233" s="1">
        <f>IF(punkty_rekrutacyjne[[#This Row],[GJP]]=100,1,0)</f>
        <v>0</v>
      </c>
      <c r="AB233" s="1">
        <f>IF(SUM(W233:AA233)&gt;2,1,0)</f>
        <v>0</v>
      </c>
      <c r="AC233" s="1">
        <f>C233+IF(punkty_rekrutacyjne[[#This Row],[Zachowanie]]=6,2,0)+SUM(punkty_rekrutacyjne[[#This Row],[p1]:[p4]])</f>
        <v>25</v>
      </c>
      <c r="AD233" s="1">
        <f>+(punkty_rekrutacyjne[[#This Row],[GHP]]+punkty_rekrutacyjne[[#This Row],[GHH]]+punkty_rekrutacyjne[[#This Row],[GMM]]+punkty_rekrutacyjne[[#This Row],[GMP]]+punkty_rekrutacyjne[[#This Row],[GJP]])/10</f>
        <v>25.4</v>
      </c>
      <c r="AE233" s="1">
        <f>IF(punkty_rekrutacyjne[[#This Row],[pkt 1]]&gt;punkty_rekrutacyjne[[#This Row],[pkt 2]],1,0)</f>
        <v>0</v>
      </c>
      <c r="AF233" s="1">
        <f>COUNTIF(punkty_rekrutacyjne[[#This Row],[GHP]:[GJP]],100)</f>
        <v>0</v>
      </c>
    </row>
    <row r="234" spans="1:32" x14ac:dyDescent="0.25">
      <c r="A234" s="1" t="s">
        <v>403</v>
      </c>
      <c r="B234" s="1" t="s">
        <v>64</v>
      </c>
      <c r="C234">
        <v>0</v>
      </c>
      <c r="D234">
        <v>2</v>
      </c>
      <c r="E234">
        <v>3</v>
      </c>
      <c r="F234">
        <v>5</v>
      </c>
      <c r="G234">
        <v>4</v>
      </c>
      <c r="H234">
        <v>6</v>
      </c>
      <c r="I234">
        <v>40</v>
      </c>
      <c r="J234">
        <v>46</v>
      </c>
      <c r="K234">
        <v>1</v>
      </c>
      <c r="L234">
        <v>98</v>
      </c>
      <c r="M234">
        <v>39</v>
      </c>
      <c r="N234">
        <f>IF(punkty_rekrutacyjne[[#This Row],[JP]]=2,0,IF(punkty_rekrutacyjne[[#This Row],[JP]]=3,4,IF(punkty_rekrutacyjne[[#This Row],[JP]]=4,6,IF(punkty_rekrutacyjne[[#This Row],[JP]]=5,8,10))))</f>
        <v>4</v>
      </c>
      <c r="O234">
        <f>IF(punkty_rekrutacyjne[[#This Row],[Mat]]=2,0,IF(punkty_rekrutacyjne[[#This Row],[Mat]]=3,4,IF(punkty_rekrutacyjne[[#This Row],[Mat]]=4,6,IF(punkty_rekrutacyjne[[#This Row],[Mat]]=5,8,10))))</f>
        <v>8</v>
      </c>
      <c r="P234">
        <f>IF(punkty_rekrutacyjne[[#This Row],[Biol]]=2,0,IF(punkty_rekrutacyjne[[#This Row],[Biol]]=3,4,IF(punkty_rekrutacyjne[[#This Row],[Biol]]=4,6,IF(punkty_rekrutacyjne[[#This Row],[Biol]]=5,8,10))))</f>
        <v>6</v>
      </c>
      <c r="Q234">
        <f>IF(punkty_rekrutacyjne[[#This Row],[Geog]]=2,0,IF(punkty_rekrutacyjne[[#This Row],[Geog]]=3,4,IF(punkty_rekrutacyjne[[#This Row],[Geog]]=4,6,IF(punkty_rekrutacyjne[[#This Row],[Geog]]=5,8,10))))</f>
        <v>10</v>
      </c>
      <c r="R234">
        <f>C234+IF(punkty_rekrutacyjne[[#This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50.4</v>
      </c>
      <c r="S234">
        <f>(punkty_rekrutacyjne[[#This Row],[JP]]+punkty_rekrutacyjne[[#This Row],[Mat]]+punkty_rekrutacyjne[[#This Row],[Biol]]+punkty_rekrutacyjne[[#This Row],[Geog]])/4</f>
        <v>4.5</v>
      </c>
      <c r="T234">
        <f>IF(punkty_rekrutacyjne[[#This Row],[Zachowanie]]&gt;4,IF(punkty_rekrutacyjne[[#This Row],[srednia z przedmiotow]]&gt;4,IF(punkty_rekrutacyjne[[#This Row],[Osiagniecia]]=0,1,0),0),0)</f>
        <v>0</v>
      </c>
      <c r="U234" s="2" t="str">
        <f>IF(punkty_rekrutacyjne[[#This Row],[dobry uczen]],punkty_rekrutacyjne[[#This Row],[Nazwisko]],"")</f>
        <v/>
      </c>
      <c r="V234" s="2" t="str">
        <f>IF(punkty_rekrutacyjne[[#This Row],[dobry uczen]],punkty_rekrutacyjne[[#This Row],[Imie]],"")</f>
        <v/>
      </c>
      <c r="W234" s="1">
        <f>IF(punkty_rekrutacyjne[[#This Row],[GHP]]=100,1,0)</f>
        <v>0</v>
      </c>
      <c r="X234" s="1">
        <f>IF(punkty_rekrutacyjne[[#This Row],[GHH]]=100,1,0)</f>
        <v>0</v>
      </c>
      <c r="Y234" s="1">
        <f>IF(punkty_rekrutacyjne[[#This Row],[GMM]]=100,1,0)</f>
        <v>0</v>
      </c>
      <c r="Z234" s="1">
        <f>IF(punkty_rekrutacyjne[[#This Row],[GMP]]=100,1,0)</f>
        <v>0</v>
      </c>
      <c r="AA234" s="1">
        <f>IF(punkty_rekrutacyjne[[#This Row],[GJP]]=100,1,0)</f>
        <v>0</v>
      </c>
      <c r="AB234" s="1">
        <f>IF(SUM(W234:AA234)&gt;2,1,0)</f>
        <v>0</v>
      </c>
      <c r="AC234" s="1">
        <f>C234+IF(punkty_rekrutacyjne[[#This Row],[Zachowanie]]=6,2,0)+SUM(punkty_rekrutacyjne[[#This Row],[p1]:[p4]])</f>
        <v>28</v>
      </c>
      <c r="AD234" s="1">
        <f>+(punkty_rekrutacyjne[[#This Row],[GHP]]+punkty_rekrutacyjne[[#This Row],[GHH]]+punkty_rekrutacyjne[[#This Row],[GMM]]+punkty_rekrutacyjne[[#This Row],[GMP]]+punkty_rekrutacyjne[[#This Row],[GJP]])/10</f>
        <v>22.4</v>
      </c>
      <c r="AE234" s="1">
        <f>IF(punkty_rekrutacyjne[[#This Row],[pkt 1]]&gt;punkty_rekrutacyjne[[#This Row],[pkt 2]],1,0)</f>
        <v>1</v>
      </c>
      <c r="AF234" s="1">
        <f>COUNTIF(punkty_rekrutacyjne[[#This Row],[GHP]:[GJP]],100)</f>
        <v>0</v>
      </c>
    </row>
    <row r="235" spans="1:32" x14ac:dyDescent="0.25">
      <c r="A235" s="1" t="s">
        <v>337</v>
      </c>
      <c r="B235" s="1" t="s">
        <v>338</v>
      </c>
      <c r="C235">
        <v>7</v>
      </c>
      <c r="D235">
        <v>4</v>
      </c>
      <c r="E235">
        <v>3</v>
      </c>
      <c r="F235">
        <v>4</v>
      </c>
      <c r="G235">
        <v>6</v>
      </c>
      <c r="H235">
        <v>6</v>
      </c>
      <c r="I235">
        <v>27</v>
      </c>
      <c r="J235">
        <v>12</v>
      </c>
      <c r="K235">
        <v>19</v>
      </c>
      <c r="L235">
        <v>10</v>
      </c>
      <c r="M235">
        <v>66</v>
      </c>
      <c r="N235">
        <f>IF(punkty_rekrutacyjne[[#This Row],[JP]]=2,0,IF(punkty_rekrutacyjne[[#This Row],[JP]]=3,4,IF(punkty_rekrutacyjne[[#This Row],[JP]]=4,6,IF(punkty_rekrutacyjne[[#This Row],[JP]]=5,8,10))))</f>
        <v>4</v>
      </c>
      <c r="O235">
        <f>IF(punkty_rekrutacyjne[[#This Row],[Mat]]=2,0,IF(punkty_rekrutacyjne[[#This Row],[Mat]]=3,4,IF(punkty_rekrutacyjne[[#This Row],[Mat]]=4,6,IF(punkty_rekrutacyjne[[#This Row],[Mat]]=5,8,10))))</f>
        <v>6</v>
      </c>
      <c r="P235">
        <f>IF(punkty_rekrutacyjne[[#This Row],[Biol]]=2,0,IF(punkty_rekrutacyjne[[#This Row],[Biol]]=3,4,IF(punkty_rekrutacyjne[[#This Row],[Biol]]=4,6,IF(punkty_rekrutacyjne[[#This Row],[Biol]]=5,8,10))))</f>
        <v>10</v>
      </c>
      <c r="Q235">
        <f>IF(punkty_rekrutacyjne[[#This Row],[Geog]]=2,0,IF(punkty_rekrutacyjne[[#This Row],[Geog]]=3,4,IF(punkty_rekrutacyjne[[#This Row],[Geog]]=4,6,IF(punkty_rekrutacyjne[[#This Row],[Geog]]=5,8,10))))</f>
        <v>10</v>
      </c>
      <c r="R235">
        <f>C235+IF(punkty_rekrutacyjne[[#This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50.4</v>
      </c>
      <c r="S235">
        <f>(punkty_rekrutacyjne[[#This Row],[JP]]+punkty_rekrutacyjne[[#This Row],[Mat]]+punkty_rekrutacyjne[[#This Row],[Biol]]+punkty_rekrutacyjne[[#This Row],[Geog]])/4</f>
        <v>4.75</v>
      </c>
      <c r="T235">
        <f>IF(punkty_rekrutacyjne[[#This Row],[Zachowanie]]&gt;4,IF(punkty_rekrutacyjne[[#This Row],[srednia z przedmiotow]]&gt;4,IF(punkty_rekrutacyjne[[#This Row],[Osiagniecia]]=0,1,0),0),0)</f>
        <v>0</v>
      </c>
      <c r="U235" s="2" t="str">
        <f>IF(punkty_rekrutacyjne[[#This Row],[dobry uczen]],punkty_rekrutacyjne[[#This Row],[Nazwisko]],"")</f>
        <v/>
      </c>
      <c r="V235" s="2" t="str">
        <f>IF(punkty_rekrutacyjne[[#This Row],[dobry uczen]],punkty_rekrutacyjne[[#This Row],[Imie]],"")</f>
        <v/>
      </c>
      <c r="W235" s="1">
        <f>IF(punkty_rekrutacyjne[[#This Row],[GHP]]=100,1,0)</f>
        <v>0</v>
      </c>
      <c r="X235" s="1">
        <f>IF(punkty_rekrutacyjne[[#This Row],[GHH]]=100,1,0)</f>
        <v>0</v>
      </c>
      <c r="Y235" s="1">
        <f>IF(punkty_rekrutacyjne[[#This Row],[GMM]]=100,1,0)</f>
        <v>0</v>
      </c>
      <c r="Z235" s="1">
        <f>IF(punkty_rekrutacyjne[[#This Row],[GMP]]=100,1,0)</f>
        <v>0</v>
      </c>
      <c r="AA235" s="1">
        <f>IF(punkty_rekrutacyjne[[#This Row],[GJP]]=100,1,0)</f>
        <v>0</v>
      </c>
      <c r="AB235" s="1">
        <f>IF(SUM(W235:AA235)&gt;2,1,0)</f>
        <v>0</v>
      </c>
      <c r="AC235" s="1">
        <f>C235+IF(punkty_rekrutacyjne[[#This Row],[Zachowanie]]=6,2,0)+SUM(punkty_rekrutacyjne[[#This Row],[p1]:[p4]])</f>
        <v>37</v>
      </c>
      <c r="AD235" s="1">
        <f>+(punkty_rekrutacyjne[[#This Row],[GHP]]+punkty_rekrutacyjne[[#This Row],[GHH]]+punkty_rekrutacyjne[[#This Row],[GMM]]+punkty_rekrutacyjne[[#This Row],[GMP]]+punkty_rekrutacyjne[[#This Row],[GJP]])/10</f>
        <v>13.4</v>
      </c>
      <c r="AE235" s="1">
        <f>IF(punkty_rekrutacyjne[[#This Row],[pkt 1]]&gt;punkty_rekrutacyjne[[#This Row],[pkt 2]],1,0)</f>
        <v>1</v>
      </c>
      <c r="AF235" s="1">
        <f>COUNTIF(punkty_rekrutacyjne[[#This Row],[GHP]:[GJP]],100)</f>
        <v>0</v>
      </c>
    </row>
    <row r="236" spans="1:32" x14ac:dyDescent="0.25">
      <c r="A236" s="1" t="s">
        <v>502</v>
      </c>
      <c r="B236" s="1" t="s">
        <v>503</v>
      </c>
      <c r="C236">
        <v>5</v>
      </c>
      <c r="D236">
        <v>2</v>
      </c>
      <c r="E236">
        <v>6</v>
      </c>
      <c r="F236">
        <v>3</v>
      </c>
      <c r="G236">
        <v>2</v>
      </c>
      <c r="H236">
        <v>5</v>
      </c>
      <c r="I236">
        <v>35</v>
      </c>
      <c r="J236">
        <v>56</v>
      </c>
      <c r="K236">
        <v>6</v>
      </c>
      <c r="L236">
        <v>84</v>
      </c>
      <c r="M236">
        <v>54</v>
      </c>
      <c r="N236">
        <f>IF(punkty_rekrutacyjne[[#This Row],[JP]]=2,0,IF(punkty_rekrutacyjne[[#This Row],[JP]]=3,4,IF(punkty_rekrutacyjne[[#This Row],[JP]]=4,6,IF(punkty_rekrutacyjne[[#This Row],[JP]]=5,8,10))))</f>
        <v>10</v>
      </c>
      <c r="O236">
        <f>IF(punkty_rekrutacyjne[[#This Row],[Mat]]=2,0,IF(punkty_rekrutacyjne[[#This Row],[Mat]]=3,4,IF(punkty_rekrutacyjne[[#This Row],[Mat]]=4,6,IF(punkty_rekrutacyjne[[#This Row],[Mat]]=5,8,10))))</f>
        <v>4</v>
      </c>
      <c r="P236">
        <f>IF(punkty_rekrutacyjne[[#This Row],[Biol]]=2,0,IF(punkty_rekrutacyjne[[#This Row],[Biol]]=3,4,IF(punkty_rekrutacyjne[[#This Row],[Biol]]=4,6,IF(punkty_rekrutacyjne[[#This Row],[Biol]]=5,8,10))))</f>
        <v>0</v>
      </c>
      <c r="Q236">
        <f>IF(punkty_rekrutacyjne[[#This Row],[Geog]]=2,0,IF(punkty_rekrutacyjne[[#This Row],[Geog]]=3,4,IF(punkty_rekrutacyjne[[#This Row],[Geog]]=4,6,IF(punkty_rekrutacyjne[[#This Row],[Geog]]=5,8,10))))</f>
        <v>8</v>
      </c>
      <c r="R236">
        <f>C236+IF(punkty_rekrutacyjne[[#This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50.5</v>
      </c>
      <c r="S236">
        <f>(punkty_rekrutacyjne[[#This Row],[JP]]+punkty_rekrutacyjne[[#This Row],[Mat]]+punkty_rekrutacyjne[[#This Row],[Biol]]+punkty_rekrutacyjne[[#This Row],[Geog]])/4</f>
        <v>4</v>
      </c>
      <c r="T236">
        <f>IF(punkty_rekrutacyjne[[#This Row],[Zachowanie]]&gt;4,IF(punkty_rekrutacyjne[[#This Row],[srednia z przedmiotow]]&gt;4,IF(punkty_rekrutacyjne[[#This Row],[Osiagniecia]]=0,1,0),0),0)</f>
        <v>0</v>
      </c>
      <c r="U236" s="2" t="str">
        <f>IF(punkty_rekrutacyjne[[#This Row],[dobry uczen]],punkty_rekrutacyjne[[#This Row],[Nazwisko]],"")</f>
        <v/>
      </c>
      <c r="V236" s="2" t="str">
        <f>IF(punkty_rekrutacyjne[[#This Row],[dobry uczen]],punkty_rekrutacyjne[[#This Row],[Imie]],"")</f>
        <v/>
      </c>
      <c r="W236" s="1">
        <f>IF(punkty_rekrutacyjne[[#This Row],[GHP]]=100,1,0)</f>
        <v>0</v>
      </c>
      <c r="X236" s="1">
        <f>IF(punkty_rekrutacyjne[[#This Row],[GHH]]=100,1,0)</f>
        <v>0</v>
      </c>
      <c r="Y236" s="1">
        <f>IF(punkty_rekrutacyjne[[#This Row],[GMM]]=100,1,0)</f>
        <v>0</v>
      </c>
      <c r="Z236" s="1">
        <f>IF(punkty_rekrutacyjne[[#This Row],[GMP]]=100,1,0)</f>
        <v>0</v>
      </c>
      <c r="AA236" s="1">
        <f>IF(punkty_rekrutacyjne[[#This Row],[GJP]]=100,1,0)</f>
        <v>0</v>
      </c>
      <c r="AB236" s="1">
        <f>IF(SUM(W236:AA236)&gt;2,1,0)</f>
        <v>0</v>
      </c>
      <c r="AC236" s="1">
        <f>C236+IF(punkty_rekrutacyjne[[#This Row],[Zachowanie]]=6,2,0)+SUM(punkty_rekrutacyjne[[#This Row],[p1]:[p4]])</f>
        <v>27</v>
      </c>
      <c r="AD236" s="1">
        <f>+(punkty_rekrutacyjne[[#This Row],[GHP]]+punkty_rekrutacyjne[[#This Row],[GHH]]+punkty_rekrutacyjne[[#This Row],[GMM]]+punkty_rekrutacyjne[[#This Row],[GMP]]+punkty_rekrutacyjne[[#This Row],[GJP]])/10</f>
        <v>23.5</v>
      </c>
      <c r="AE236" s="1">
        <f>IF(punkty_rekrutacyjne[[#This Row],[pkt 1]]&gt;punkty_rekrutacyjne[[#This Row],[pkt 2]],1,0)</f>
        <v>1</v>
      </c>
      <c r="AF236" s="1">
        <f>COUNTIF(punkty_rekrutacyjne[[#This Row],[GHP]:[GJP]],100)</f>
        <v>0</v>
      </c>
    </row>
    <row r="237" spans="1:32" x14ac:dyDescent="0.25">
      <c r="A237" s="1" t="s">
        <v>91</v>
      </c>
      <c r="B237" s="1" t="s">
        <v>70</v>
      </c>
      <c r="C237">
        <v>1</v>
      </c>
      <c r="D237">
        <v>5</v>
      </c>
      <c r="E237">
        <v>3</v>
      </c>
      <c r="F237">
        <v>6</v>
      </c>
      <c r="G237">
        <v>4</v>
      </c>
      <c r="H237">
        <v>4</v>
      </c>
      <c r="I237">
        <v>38</v>
      </c>
      <c r="J237">
        <v>43</v>
      </c>
      <c r="K237">
        <v>49</v>
      </c>
      <c r="L237">
        <v>89</v>
      </c>
      <c r="M237">
        <v>16</v>
      </c>
      <c r="N237">
        <f>IF(punkty_rekrutacyjne[[#This Row],[JP]]=2,0,IF(punkty_rekrutacyjne[[#This Row],[JP]]=3,4,IF(punkty_rekrutacyjne[[#This Row],[JP]]=4,6,IF(punkty_rekrutacyjne[[#This Row],[JP]]=5,8,10))))</f>
        <v>4</v>
      </c>
      <c r="O237">
        <f>IF(punkty_rekrutacyjne[[#This Row],[Mat]]=2,0,IF(punkty_rekrutacyjne[[#This Row],[Mat]]=3,4,IF(punkty_rekrutacyjne[[#This Row],[Mat]]=4,6,IF(punkty_rekrutacyjne[[#This Row],[Mat]]=5,8,10))))</f>
        <v>10</v>
      </c>
      <c r="P237">
        <f>IF(punkty_rekrutacyjne[[#This Row],[Biol]]=2,0,IF(punkty_rekrutacyjne[[#This Row],[Biol]]=3,4,IF(punkty_rekrutacyjne[[#This Row],[Biol]]=4,6,IF(punkty_rekrutacyjne[[#This Row],[Biol]]=5,8,10))))</f>
        <v>6</v>
      </c>
      <c r="Q237">
        <f>IF(punkty_rekrutacyjne[[#This Row],[Geog]]=2,0,IF(punkty_rekrutacyjne[[#This Row],[Geog]]=3,4,IF(punkty_rekrutacyjne[[#This Row],[Geog]]=4,6,IF(punkty_rekrutacyjne[[#This Row],[Geog]]=5,8,10))))</f>
        <v>6</v>
      </c>
      <c r="R237">
        <f>C237+IF(punkty_rekrutacyjne[[#This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50.5</v>
      </c>
      <c r="S237">
        <f>(punkty_rekrutacyjne[[#This Row],[JP]]+punkty_rekrutacyjne[[#This Row],[Mat]]+punkty_rekrutacyjne[[#This Row],[Biol]]+punkty_rekrutacyjne[[#This Row],[Geog]])/4</f>
        <v>4.25</v>
      </c>
      <c r="T237">
        <f>IF(punkty_rekrutacyjne[[#This Row],[Zachowanie]]&gt;4,IF(punkty_rekrutacyjne[[#This Row],[srednia z przedmiotow]]&gt;4,IF(punkty_rekrutacyjne[[#This Row],[Osiagniecia]]=0,1,0),0),0)</f>
        <v>0</v>
      </c>
      <c r="U237" s="2" t="str">
        <f>IF(punkty_rekrutacyjne[[#This Row],[dobry uczen]],punkty_rekrutacyjne[[#This Row],[Nazwisko]],"")</f>
        <v/>
      </c>
      <c r="V237" s="2" t="str">
        <f>IF(punkty_rekrutacyjne[[#This Row],[dobry uczen]],punkty_rekrutacyjne[[#This Row],[Imie]],"")</f>
        <v/>
      </c>
      <c r="W237" s="1">
        <f>IF(punkty_rekrutacyjne[[#This Row],[GHP]]=100,1,0)</f>
        <v>0</v>
      </c>
      <c r="X237" s="1">
        <f>IF(punkty_rekrutacyjne[[#This Row],[GHH]]=100,1,0)</f>
        <v>0</v>
      </c>
      <c r="Y237" s="1">
        <f>IF(punkty_rekrutacyjne[[#This Row],[GMM]]=100,1,0)</f>
        <v>0</v>
      </c>
      <c r="Z237" s="1">
        <f>IF(punkty_rekrutacyjne[[#This Row],[GMP]]=100,1,0)</f>
        <v>0</v>
      </c>
      <c r="AA237" s="1">
        <f>IF(punkty_rekrutacyjne[[#This Row],[GJP]]=100,1,0)</f>
        <v>0</v>
      </c>
      <c r="AB237" s="1">
        <f>IF(SUM(W237:AA237)&gt;2,1,0)</f>
        <v>0</v>
      </c>
      <c r="AC237" s="1">
        <f>C237+IF(punkty_rekrutacyjne[[#This Row],[Zachowanie]]=6,2,0)+SUM(punkty_rekrutacyjne[[#This Row],[p1]:[p4]])</f>
        <v>27</v>
      </c>
      <c r="AD237" s="1">
        <f>+(punkty_rekrutacyjne[[#This Row],[GHP]]+punkty_rekrutacyjne[[#This Row],[GHH]]+punkty_rekrutacyjne[[#This Row],[GMM]]+punkty_rekrutacyjne[[#This Row],[GMP]]+punkty_rekrutacyjne[[#This Row],[GJP]])/10</f>
        <v>23.5</v>
      </c>
      <c r="AE237" s="1">
        <f>IF(punkty_rekrutacyjne[[#This Row],[pkt 1]]&gt;punkty_rekrutacyjne[[#This Row],[pkt 2]],1,0)</f>
        <v>1</v>
      </c>
      <c r="AF237" s="1">
        <f>COUNTIF(punkty_rekrutacyjne[[#This Row],[GHP]:[GJP]],100)</f>
        <v>0</v>
      </c>
    </row>
    <row r="238" spans="1:32" x14ac:dyDescent="0.25">
      <c r="A238" s="1" t="s">
        <v>385</v>
      </c>
      <c r="B238" s="1" t="s">
        <v>288</v>
      </c>
      <c r="C238">
        <v>0</v>
      </c>
      <c r="D238">
        <v>4</v>
      </c>
      <c r="E238">
        <v>3</v>
      </c>
      <c r="F238">
        <v>5</v>
      </c>
      <c r="G238">
        <v>2</v>
      </c>
      <c r="H238">
        <v>6</v>
      </c>
      <c r="I238">
        <v>86</v>
      </c>
      <c r="J238">
        <v>76</v>
      </c>
      <c r="K238">
        <v>17</v>
      </c>
      <c r="L238">
        <v>68</v>
      </c>
      <c r="M238">
        <v>39</v>
      </c>
      <c r="N238">
        <f>IF(punkty_rekrutacyjne[[#This Row],[JP]]=2,0,IF(punkty_rekrutacyjne[[#This Row],[JP]]=3,4,IF(punkty_rekrutacyjne[[#This Row],[JP]]=4,6,IF(punkty_rekrutacyjne[[#This Row],[JP]]=5,8,10))))</f>
        <v>4</v>
      </c>
      <c r="O238">
        <f>IF(punkty_rekrutacyjne[[#This Row],[Mat]]=2,0,IF(punkty_rekrutacyjne[[#This Row],[Mat]]=3,4,IF(punkty_rekrutacyjne[[#This Row],[Mat]]=4,6,IF(punkty_rekrutacyjne[[#This Row],[Mat]]=5,8,10))))</f>
        <v>8</v>
      </c>
      <c r="P238">
        <f>IF(punkty_rekrutacyjne[[#This Row],[Biol]]=2,0,IF(punkty_rekrutacyjne[[#This Row],[Biol]]=3,4,IF(punkty_rekrutacyjne[[#This Row],[Biol]]=4,6,IF(punkty_rekrutacyjne[[#This Row],[Biol]]=5,8,10))))</f>
        <v>0</v>
      </c>
      <c r="Q238">
        <f>IF(punkty_rekrutacyjne[[#This Row],[Geog]]=2,0,IF(punkty_rekrutacyjne[[#This Row],[Geog]]=3,4,IF(punkty_rekrutacyjne[[#This Row],[Geog]]=4,6,IF(punkty_rekrutacyjne[[#This Row],[Geog]]=5,8,10))))</f>
        <v>10</v>
      </c>
      <c r="R238">
        <f>C238+IF(punkty_rekrutacyjne[[#This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50.6</v>
      </c>
      <c r="S238">
        <f>(punkty_rekrutacyjne[[#This Row],[JP]]+punkty_rekrutacyjne[[#This Row],[Mat]]+punkty_rekrutacyjne[[#This Row],[Biol]]+punkty_rekrutacyjne[[#This Row],[Geog]])/4</f>
        <v>4</v>
      </c>
      <c r="T238">
        <f>IF(punkty_rekrutacyjne[[#This Row],[Zachowanie]]&gt;4,IF(punkty_rekrutacyjne[[#This Row],[srednia z przedmiotow]]&gt;4,IF(punkty_rekrutacyjne[[#This Row],[Osiagniecia]]=0,1,0),0),0)</f>
        <v>0</v>
      </c>
      <c r="U238" s="2" t="str">
        <f>IF(punkty_rekrutacyjne[[#This Row],[dobry uczen]],punkty_rekrutacyjne[[#This Row],[Nazwisko]],"")</f>
        <v/>
      </c>
      <c r="V238" s="2" t="str">
        <f>IF(punkty_rekrutacyjne[[#This Row],[dobry uczen]],punkty_rekrutacyjne[[#This Row],[Imie]],"")</f>
        <v/>
      </c>
      <c r="W238" s="1">
        <f>IF(punkty_rekrutacyjne[[#This Row],[GHP]]=100,1,0)</f>
        <v>0</v>
      </c>
      <c r="X238" s="1">
        <f>IF(punkty_rekrutacyjne[[#This Row],[GHH]]=100,1,0)</f>
        <v>0</v>
      </c>
      <c r="Y238" s="1">
        <f>IF(punkty_rekrutacyjne[[#This Row],[GMM]]=100,1,0)</f>
        <v>0</v>
      </c>
      <c r="Z238" s="1">
        <f>IF(punkty_rekrutacyjne[[#This Row],[GMP]]=100,1,0)</f>
        <v>0</v>
      </c>
      <c r="AA238" s="1">
        <f>IF(punkty_rekrutacyjne[[#This Row],[GJP]]=100,1,0)</f>
        <v>0</v>
      </c>
      <c r="AB238" s="1">
        <f>IF(SUM(W238:AA238)&gt;2,1,0)</f>
        <v>0</v>
      </c>
      <c r="AC238" s="1">
        <f>C238+IF(punkty_rekrutacyjne[[#This Row],[Zachowanie]]=6,2,0)+SUM(punkty_rekrutacyjne[[#This Row],[p1]:[p4]])</f>
        <v>22</v>
      </c>
      <c r="AD238" s="1">
        <f>+(punkty_rekrutacyjne[[#This Row],[GHP]]+punkty_rekrutacyjne[[#This Row],[GHH]]+punkty_rekrutacyjne[[#This Row],[GMM]]+punkty_rekrutacyjne[[#This Row],[GMP]]+punkty_rekrutacyjne[[#This Row],[GJP]])/10</f>
        <v>28.6</v>
      </c>
      <c r="AE238" s="1">
        <f>IF(punkty_rekrutacyjne[[#This Row],[pkt 1]]&gt;punkty_rekrutacyjne[[#This Row],[pkt 2]],1,0)</f>
        <v>0</v>
      </c>
      <c r="AF238" s="1">
        <f>COUNTIF(punkty_rekrutacyjne[[#This Row],[GHP]:[GJP]],100)</f>
        <v>0</v>
      </c>
    </row>
    <row r="239" spans="1:32" x14ac:dyDescent="0.25">
      <c r="A239" s="1" t="s">
        <v>220</v>
      </c>
      <c r="B239" s="1" t="s">
        <v>130</v>
      </c>
      <c r="C239">
        <v>0</v>
      </c>
      <c r="D239">
        <v>5</v>
      </c>
      <c r="E239">
        <v>2</v>
      </c>
      <c r="F239">
        <v>4</v>
      </c>
      <c r="G239">
        <v>3</v>
      </c>
      <c r="H239">
        <v>3</v>
      </c>
      <c r="I239">
        <v>52</v>
      </c>
      <c r="J239">
        <v>74</v>
      </c>
      <c r="K239">
        <v>79</v>
      </c>
      <c r="L239">
        <v>92</v>
      </c>
      <c r="M239">
        <v>69</v>
      </c>
      <c r="N239">
        <f>IF(punkty_rekrutacyjne[[#This Row],[JP]]=2,0,IF(punkty_rekrutacyjne[[#This Row],[JP]]=3,4,IF(punkty_rekrutacyjne[[#This Row],[JP]]=4,6,IF(punkty_rekrutacyjne[[#This Row],[JP]]=5,8,10))))</f>
        <v>0</v>
      </c>
      <c r="O239">
        <f>IF(punkty_rekrutacyjne[[#This Row],[Mat]]=2,0,IF(punkty_rekrutacyjne[[#This Row],[Mat]]=3,4,IF(punkty_rekrutacyjne[[#This Row],[Mat]]=4,6,IF(punkty_rekrutacyjne[[#This Row],[Mat]]=5,8,10))))</f>
        <v>6</v>
      </c>
      <c r="P239">
        <f>IF(punkty_rekrutacyjne[[#This Row],[Biol]]=2,0,IF(punkty_rekrutacyjne[[#This Row],[Biol]]=3,4,IF(punkty_rekrutacyjne[[#This Row],[Biol]]=4,6,IF(punkty_rekrutacyjne[[#This Row],[Biol]]=5,8,10))))</f>
        <v>4</v>
      </c>
      <c r="Q239">
        <f>IF(punkty_rekrutacyjne[[#This Row],[Geog]]=2,0,IF(punkty_rekrutacyjne[[#This Row],[Geog]]=3,4,IF(punkty_rekrutacyjne[[#This Row],[Geog]]=4,6,IF(punkty_rekrutacyjne[[#This Row],[Geog]]=5,8,10))))</f>
        <v>4</v>
      </c>
      <c r="R239">
        <f>C239+IF(punkty_rekrutacyjne[[#This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50.6</v>
      </c>
      <c r="S239">
        <f>(punkty_rekrutacyjne[[#This Row],[JP]]+punkty_rekrutacyjne[[#This Row],[Mat]]+punkty_rekrutacyjne[[#This Row],[Biol]]+punkty_rekrutacyjne[[#This Row],[Geog]])/4</f>
        <v>3</v>
      </c>
      <c r="T239">
        <f>IF(punkty_rekrutacyjne[[#This Row],[Zachowanie]]&gt;4,IF(punkty_rekrutacyjne[[#This Row],[srednia z przedmiotow]]&gt;4,IF(punkty_rekrutacyjne[[#This Row],[Osiagniecia]]=0,1,0),0),0)</f>
        <v>0</v>
      </c>
      <c r="U239" s="2" t="str">
        <f>IF(punkty_rekrutacyjne[[#This Row],[dobry uczen]],punkty_rekrutacyjne[[#This Row],[Nazwisko]],"")</f>
        <v/>
      </c>
      <c r="V239" s="2" t="str">
        <f>IF(punkty_rekrutacyjne[[#This Row],[dobry uczen]],punkty_rekrutacyjne[[#This Row],[Imie]],"")</f>
        <v/>
      </c>
      <c r="W239" s="1">
        <f>IF(punkty_rekrutacyjne[[#This Row],[GHP]]=100,1,0)</f>
        <v>0</v>
      </c>
      <c r="X239" s="1">
        <f>IF(punkty_rekrutacyjne[[#This Row],[GHH]]=100,1,0)</f>
        <v>0</v>
      </c>
      <c r="Y239" s="1">
        <f>IF(punkty_rekrutacyjne[[#This Row],[GMM]]=100,1,0)</f>
        <v>0</v>
      </c>
      <c r="Z239" s="1">
        <f>IF(punkty_rekrutacyjne[[#This Row],[GMP]]=100,1,0)</f>
        <v>0</v>
      </c>
      <c r="AA239" s="1">
        <f>IF(punkty_rekrutacyjne[[#This Row],[GJP]]=100,1,0)</f>
        <v>0</v>
      </c>
      <c r="AB239" s="1">
        <f>IF(SUM(W239:AA239)&gt;2,1,0)</f>
        <v>0</v>
      </c>
      <c r="AC239" s="1">
        <f>C239+IF(punkty_rekrutacyjne[[#This Row],[Zachowanie]]=6,2,0)+SUM(punkty_rekrutacyjne[[#This Row],[p1]:[p4]])</f>
        <v>14</v>
      </c>
      <c r="AD239" s="1">
        <f>+(punkty_rekrutacyjne[[#This Row],[GHP]]+punkty_rekrutacyjne[[#This Row],[GHH]]+punkty_rekrutacyjne[[#This Row],[GMM]]+punkty_rekrutacyjne[[#This Row],[GMP]]+punkty_rekrutacyjne[[#This Row],[GJP]])/10</f>
        <v>36.6</v>
      </c>
      <c r="AE239" s="1">
        <f>IF(punkty_rekrutacyjne[[#This Row],[pkt 1]]&gt;punkty_rekrutacyjne[[#This Row],[pkt 2]],1,0)</f>
        <v>0</v>
      </c>
      <c r="AF239" s="1">
        <f>COUNTIF(punkty_rekrutacyjne[[#This Row],[GHP]:[GJP]],100)</f>
        <v>0</v>
      </c>
    </row>
    <row r="240" spans="1:32" x14ac:dyDescent="0.25">
      <c r="A240" s="1" t="s">
        <v>342</v>
      </c>
      <c r="B240" s="1" t="s">
        <v>343</v>
      </c>
      <c r="C240">
        <v>2</v>
      </c>
      <c r="D240">
        <v>5</v>
      </c>
      <c r="E240">
        <v>2</v>
      </c>
      <c r="F240">
        <v>4</v>
      </c>
      <c r="G240">
        <v>4</v>
      </c>
      <c r="H240">
        <v>4</v>
      </c>
      <c r="I240">
        <v>46</v>
      </c>
      <c r="J240">
        <v>58</v>
      </c>
      <c r="K240">
        <v>72</v>
      </c>
      <c r="L240">
        <v>83</v>
      </c>
      <c r="M240">
        <v>48</v>
      </c>
      <c r="N240">
        <f>IF(punkty_rekrutacyjne[[#This Row],[JP]]=2,0,IF(punkty_rekrutacyjne[[#This Row],[JP]]=3,4,IF(punkty_rekrutacyjne[[#This Row],[JP]]=4,6,IF(punkty_rekrutacyjne[[#This Row],[JP]]=5,8,10))))</f>
        <v>0</v>
      </c>
      <c r="O240">
        <f>IF(punkty_rekrutacyjne[[#This Row],[Mat]]=2,0,IF(punkty_rekrutacyjne[[#This Row],[Mat]]=3,4,IF(punkty_rekrutacyjne[[#This Row],[Mat]]=4,6,IF(punkty_rekrutacyjne[[#This Row],[Mat]]=5,8,10))))</f>
        <v>6</v>
      </c>
      <c r="P240">
        <f>IF(punkty_rekrutacyjne[[#This Row],[Biol]]=2,0,IF(punkty_rekrutacyjne[[#This Row],[Biol]]=3,4,IF(punkty_rekrutacyjne[[#This Row],[Biol]]=4,6,IF(punkty_rekrutacyjne[[#This Row],[Biol]]=5,8,10))))</f>
        <v>6</v>
      </c>
      <c r="Q240">
        <f>IF(punkty_rekrutacyjne[[#This Row],[Geog]]=2,0,IF(punkty_rekrutacyjne[[#This Row],[Geog]]=3,4,IF(punkty_rekrutacyjne[[#This Row],[Geog]]=4,6,IF(punkty_rekrutacyjne[[#This Row],[Geog]]=5,8,10))))</f>
        <v>6</v>
      </c>
      <c r="R240">
        <f>C240+IF(punkty_rekrutacyjne[[#This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50.7</v>
      </c>
      <c r="S240">
        <f>(punkty_rekrutacyjne[[#This Row],[JP]]+punkty_rekrutacyjne[[#This Row],[Mat]]+punkty_rekrutacyjne[[#This Row],[Biol]]+punkty_rekrutacyjne[[#This Row],[Geog]])/4</f>
        <v>3.5</v>
      </c>
      <c r="T240">
        <f>IF(punkty_rekrutacyjne[[#This Row],[Zachowanie]]&gt;4,IF(punkty_rekrutacyjne[[#This Row],[srednia z przedmiotow]]&gt;4,IF(punkty_rekrutacyjne[[#This Row],[Osiagniecia]]=0,1,0),0),0)</f>
        <v>0</v>
      </c>
      <c r="U240" s="2" t="str">
        <f>IF(punkty_rekrutacyjne[[#This Row],[dobry uczen]],punkty_rekrutacyjne[[#This Row],[Nazwisko]],"")</f>
        <v/>
      </c>
      <c r="V240" s="2" t="str">
        <f>IF(punkty_rekrutacyjne[[#This Row],[dobry uczen]],punkty_rekrutacyjne[[#This Row],[Imie]],"")</f>
        <v/>
      </c>
      <c r="W240" s="1">
        <f>IF(punkty_rekrutacyjne[[#This Row],[GHP]]=100,1,0)</f>
        <v>0</v>
      </c>
      <c r="X240" s="1">
        <f>IF(punkty_rekrutacyjne[[#This Row],[GHH]]=100,1,0)</f>
        <v>0</v>
      </c>
      <c r="Y240" s="1">
        <f>IF(punkty_rekrutacyjne[[#This Row],[GMM]]=100,1,0)</f>
        <v>0</v>
      </c>
      <c r="Z240" s="1">
        <f>IF(punkty_rekrutacyjne[[#This Row],[GMP]]=100,1,0)</f>
        <v>0</v>
      </c>
      <c r="AA240" s="1">
        <f>IF(punkty_rekrutacyjne[[#This Row],[GJP]]=100,1,0)</f>
        <v>0</v>
      </c>
      <c r="AB240" s="1">
        <f>IF(SUM(W240:AA240)&gt;2,1,0)</f>
        <v>0</v>
      </c>
      <c r="AC240" s="1">
        <f>C240+IF(punkty_rekrutacyjne[[#This Row],[Zachowanie]]=6,2,0)+SUM(punkty_rekrutacyjne[[#This Row],[p1]:[p4]])</f>
        <v>20</v>
      </c>
      <c r="AD240" s="1">
        <f>+(punkty_rekrutacyjne[[#This Row],[GHP]]+punkty_rekrutacyjne[[#This Row],[GHH]]+punkty_rekrutacyjne[[#This Row],[GMM]]+punkty_rekrutacyjne[[#This Row],[GMP]]+punkty_rekrutacyjne[[#This Row],[GJP]])/10</f>
        <v>30.7</v>
      </c>
      <c r="AE240" s="1">
        <f>IF(punkty_rekrutacyjne[[#This Row],[pkt 1]]&gt;punkty_rekrutacyjne[[#This Row],[pkt 2]],1,0)</f>
        <v>0</v>
      </c>
      <c r="AF240" s="1">
        <f>COUNTIF(punkty_rekrutacyjne[[#This Row],[GHP]:[GJP]],100)</f>
        <v>0</v>
      </c>
    </row>
    <row r="241" spans="1:32" x14ac:dyDescent="0.25">
      <c r="A241" s="1" t="s">
        <v>200</v>
      </c>
      <c r="B241" s="1" t="s">
        <v>201</v>
      </c>
      <c r="C241">
        <v>5</v>
      </c>
      <c r="D241">
        <v>3</v>
      </c>
      <c r="E241">
        <v>2</v>
      </c>
      <c r="F241">
        <v>2</v>
      </c>
      <c r="G241">
        <v>4</v>
      </c>
      <c r="H241">
        <v>6</v>
      </c>
      <c r="I241">
        <v>24</v>
      </c>
      <c r="J241">
        <v>79</v>
      </c>
      <c r="K241">
        <v>99</v>
      </c>
      <c r="L241">
        <v>6</v>
      </c>
      <c r="M241">
        <v>89</v>
      </c>
      <c r="N241">
        <f>IF(punkty_rekrutacyjne[[#This Row],[JP]]=2,0,IF(punkty_rekrutacyjne[[#This Row],[JP]]=3,4,IF(punkty_rekrutacyjne[[#This Row],[JP]]=4,6,IF(punkty_rekrutacyjne[[#This Row],[JP]]=5,8,10))))</f>
        <v>0</v>
      </c>
      <c r="O241">
        <f>IF(punkty_rekrutacyjne[[#This Row],[Mat]]=2,0,IF(punkty_rekrutacyjne[[#This Row],[Mat]]=3,4,IF(punkty_rekrutacyjne[[#This Row],[Mat]]=4,6,IF(punkty_rekrutacyjne[[#This Row],[Mat]]=5,8,10))))</f>
        <v>0</v>
      </c>
      <c r="P241">
        <f>IF(punkty_rekrutacyjne[[#This Row],[Biol]]=2,0,IF(punkty_rekrutacyjne[[#This Row],[Biol]]=3,4,IF(punkty_rekrutacyjne[[#This Row],[Biol]]=4,6,IF(punkty_rekrutacyjne[[#This Row],[Biol]]=5,8,10))))</f>
        <v>6</v>
      </c>
      <c r="Q241">
        <f>IF(punkty_rekrutacyjne[[#This Row],[Geog]]=2,0,IF(punkty_rekrutacyjne[[#This Row],[Geog]]=3,4,IF(punkty_rekrutacyjne[[#This Row],[Geog]]=4,6,IF(punkty_rekrutacyjne[[#This Row],[Geog]]=5,8,10))))</f>
        <v>10</v>
      </c>
      <c r="R241">
        <f>C241+IF(punkty_rekrutacyjne[[#This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50.7</v>
      </c>
      <c r="S241">
        <f>(punkty_rekrutacyjne[[#This Row],[JP]]+punkty_rekrutacyjne[[#This Row],[Mat]]+punkty_rekrutacyjne[[#This Row],[Biol]]+punkty_rekrutacyjne[[#This Row],[Geog]])/4</f>
        <v>3.5</v>
      </c>
      <c r="T241">
        <f>IF(punkty_rekrutacyjne[[#This Row],[Zachowanie]]&gt;4,IF(punkty_rekrutacyjne[[#This Row],[srednia z przedmiotow]]&gt;4,IF(punkty_rekrutacyjne[[#This Row],[Osiagniecia]]=0,1,0),0),0)</f>
        <v>0</v>
      </c>
      <c r="U241" s="2" t="str">
        <f>IF(punkty_rekrutacyjne[[#This Row],[dobry uczen]],punkty_rekrutacyjne[[#This Row],[Nazwisko]],"")</f>
        <v/>
      </c>
      <c r="V241" s="2" t="str">
        <f>IF(punkty_rekrutacyjne[[#This Row],[dobry uczen]],punkty_rekrutacyjne[[#This Row],[Imie]],"")</f>
        <v/>
      </c>
      <c r="W241" s="1">
        <f>IF(punkty_rekrutacyjne[[#This Row],[GHP]]=100,1,0)</f>
        <v>0</v>
      </c>
      <c r="X241" s="1">
        <f>IF(punkty_rekrutacyjne[[#This Row],[GHH]]=100,1,0)</f>
        <v>0</v>
      </c>
      <c r="Y241" s="1">
        <f>IF(punkty_rekrutacyjne[[#This Row],[GMM]]=100,1,0)</f>
        <v>0</v>
      </c>
      <c r="Z241" s="1">
        <f>IF(punkty_rekrutacyjne[[#This Row],[GMP]]=100,1,0)</f>
        <v>0</v>
      </c>
      <c r="AA241" s="1">
        <f>IF(punkty_rekrutacyjne[[#This Row],[GJP]]=100,1,0)</f>
        <v>0</v>
      </c>
      <c r="AB241" s="1">
        <f>IF(SUM(W241:AA241)&gt;2,1,0)</f>
        <v>0</v>
      </c>
      <c r="AC241" s="1">
        <f>C241+IF(punkty_rekrutacyjne[[#This Row],[Zachowanie]]=6,2,0)+SUM(punkty_rekrutacyjne[[#This Row],[p1]:[p4]])</f>
        <v>21</v>
      </c>
      <c r="AD241" s="1">
        <f>+(punkty_rekrutacyjne[[#This Row],[GHP]]+punkty_rekrutacyjne[[#This Row],[GHH]]+punkty_rekrutacyjne[[#This Row],[GMM]]+punkty_rekrutacyjne[[#This Row],[GMP]]+punkty_rekrutacyjne[[#This Row],[GJP]])/10</f>
        <v>29.7</v>
      </c>
      <c r="AE241" s="1">
        <f>IF(punkty_rekrutacyjne[[#This Row],[pkt 1]]&gt;punkty_rekrutacyjne[[#This Row],[pkt 2]],1,0)</f>
        <v>0</v>
      </c>
      <c r="AF241" s="1">
        <f>COUNTIF(punkty_rekrutacyjne[[#This Row],[GHP]:[GJP]],100)</f>
        <v>0</v>
      </c>
    </row>
    <row r="242" spans="1:32" x14ac:dyDescent="0.25">
      <c r="A242" s="1" t="s">
        <v>365</v>
      </c>
      <c r="B242" s="1" t="s">
        <v>16</v>
      </c>
      <c r="C242">
        <v>8</v>
      </c>
      <c r="D242">
        <v>5</v>
      </c>
      <c r="E242">
        <v>4</v>
      </c>
      <c r="F242">
        <v>4</v>
      </c>
      <c r="G242">
        <v>4</v>
      </c>
      <c r="H242">
        <v>3</v>
      </c>
      <c r="I242">
        <v>39</v>
      </c>
      <c r="J242">
        <v>45</v>
      </c>
      <c r="K242">
        <v>68</v>
      </c>
      <c r="L242">
        <v>26</v>
      </c>
      <c r="M242">
        <v>30</v>
      </c>
      <c r="N242">
        <f>IF(punkty_rekrutacyjne[[#This Row],[JP]]=2,0,IF(punkty_rekrutacyjne[[#This Row],[JP]]=3,4,IF(punkty_rekrutacyjne[[#This Row],[JP]]=4,6,IF(punkty_rekrutacyjne[[#This Row],[JP]]=5,8,10))))</f>
        <v>6</v>
      </c>
      <c r="O242">
        <f>IF(punkty_rekrutacyjne[[#This Row],[Mat]]=2,0,IF(punkty_rekrutacyjne[[#This Row],[Mat]]=3,4,IF(punkty_rekrutacyjne[[#This Row],[Mat]]=4,6,IF(punkty_rekrutacyjne[[#This Row],[Mat]]=5,8,10))))</f>
        <v>6</v>
      </c>
      <c r="P242">
        <f>IF(punkty_rekrutacyjne[[#This Row],[Biol]]=2,0,IF(punkty_rekrutacyjne[[#This Row],[Biol]]=3,4,IF(punkty_rekrutacyjne[[#This Row],[Biol]]=4,6,IF(punkty_rekrutacyjne[[#This Row],[Biol]]=5,8,10))))</f>
        <v>6</v>
      </c>
      <c r="Q242">
        <f>IF(punkty_rekrutacyjne[[#This Row],[Geog]]=2,0,IF(punkty_rekrutacyjne[[#This Row],[Geog]]=3,4,IF(punkty_rekrutacyjne[[#This Row],[Geog]]=4,6,IF(punkty_rekrutacyjne[[#This Row],[Geog]]=5,8,10))))</f>
        <v>4</v>
      </c>
      <c r="R242">
        <f>C242+IF(punkty_rekrutacyjne[[#This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50.8</v>
      </c>
      <c r="S242">
        <f>(punkty_rekrutacyjne[[#This Row],[JP]]+punkty_rekrutacyjne[[#This Row],[Mat]]+punkty_rekrutacyjne[[#This Row],[Biol]]+punkty_rekrutacyjne[[#This Row],[Geog]])/4</f>
        <v>3.75</v>
      </c>
      <c r="T242">
        <f>IF(punkty_rekrutacyjne[[#This Row],[Zachowanie]]&gt;4,IF(punkty_rekrutacyjne[[#This Row],[srednia z przedmiotow]]&gt;4,IF(punkty_rekrutacyjne[[#This Row],[Osiagniecia]]=0,1,0),0),0)</f>
        <v>0</v>
      </c>
      <c r="U242" s="2" t="str">
        <f>IF(punkty_rekrutacyjne[[#This Row],[dobry uczen]],punkty_rekrutacyjne[[#This Row],[Nazwisko]],"")</f>
        <v/>
      </c>
      <c r="V242" s="2" t="str">
        <f>IF(punkty_rekrutacyjne[[#This Row],[dobry uczen]],punkty_rekrutacyjne[[#This Row],[Imie]],"")</f>
        <v/>
      </c>
      <c r="W242" s="1">
        <f>IF(punkty_rekrutacyjne[[#This Row],[GHP]]=100,1,0)</f>
        <v>0</v>
      </c>
      <c r="X242" s="1">
        <f>IF(punkty_rekrutacyjne[[#This Row],[GHH]]=100,1,0)</f>
        <v>0</v>
      </c>
      <c r="Y242" s="1">
        <f>IF(punkty_rekrutacyjne[[#This Row],[GMM]]=100,1,0)</f>
        <v>0</v>
      </c>
      <c r="Z242" s="1">
        <f>IF(punkty_rekrutacyjne[[#This Row],[GMP]]=100,1,0)</f>
        <v>0</v>
      </c>
      <c r="AA242" s="1">
        <f>IF(punkty_rekrutacyjne[[#This Row],[GJP]]=100,1,0)</f>
        <v>0</v>
      </c>
      <c r="AB242" s="1">
        <f>IF(SUM(W242:AA242)&gt;2,1,0)</f>
        <v>0</v>
      </c>
      <c r="AC242" s="1">
        <f>C242+IF(punkty_rekrutacyjne[[#This Row],[Zachowanie]]=6,2,0)+SUM(punkty_rekrutacyjne[[#This Row],[p1]:[p4]])</f>
        <v>30</v>
      </c>
      <c r="AD242" s="1">
        <f>+(punkty_rekrutacyjne[[#This Row],[GHP]]+punkty_rekrutacyjne[[#This Row],[GHH]]+punkty_rekrutacyjne[[#This Row],[GMM]]+punkty_rekrutacyjne[[#This Row],[GMP]]+punkty_rekrutacyjne[[#This Row],[GJP]])/10</f>
        <v>20.8</v>
      </c>
      <c r="AE242" s="1">
        <f>IF(punkty_rekrutacyjne[[#This Row],[pkt 1]]&gt;punkty_rekrutacyjne[[#This Row],[pkt 2]],1,0)</f>
        <v>1</v>
      </c>
      <c r="AF242" s="1">
        <f>COUNTIF(punkty_rekrutacyjne[[#This Row],[GHP]:[GJP]],100)</f>
        <v>0</v>
      </c>
    </row>
    <row r="243" spans="1:32" x14ac:dyDescent="0.25">
      <c r="A243" s="1" t="s">
        <v>280</v>
      </c>
      <c r="B243" s="1" t="s">
        <v>159</v>
      </c>
      <c r="C243">
        <v>6</v>
      </c>
      <c r="D243">
        <v>6</v>
      </c>
      <c r="E243">
        <v>2</v>
      </c>
      <c r="F243">
        <v>4</v>
      </c>
      <c r="G243">
        <v>5</v>
      </c>
      <c r="H243">
        <v>2</v>
      </c>
      <c r="I243">
        <v>34</v>
      </c>
      <c r="J243">
        <v>92</v>
      </c>
      <c r="K243">
        <v>51</v>
      </c>
      <c r="L243">
        <v>32</v>
      </c>
      <c r="M243">
        <v>80</v>
      </c>
      <c r="N243">
        <f>IF(punkty_rekrutacyjne[[#This Row],[JP]]=2,0,IF(punkty_rekrutacyjne[[#This Row],[JP]]=3,4,IF(punkty_rekrutacyjne[[#This Row],[JP]]=4,6,IF(punkty_rekrutacyjne[[#This Row],[JP]]=5,8,10))))</f>
        <v>0</v>
      </c>
      <c r="O243">
        <f>IF(punkty_rekrutacyjne[[#This Row],[Mat]]=2,0,IF(punkty_rekrutacyjne[[#This Row],[Mat]]=3,4,IF(punkty_rekrutacyjne[[#This Row],[Mat]]=4,6,IF(punkty_rekrutacyjne[[#This Row],[Mat]]=5,8,10))))</f>
        <v>6</v>
      </c>
      <c r="P243">
        <f>IF(punkty_rekrutacyjne[[#This Row],[Biol]]=2,0,IF(punkty_rekrutacyjne[[#This Row],[Biol]]=3,4,IF(punkty_rekrutacyjne[[#This Row],[Biol]]=4,6,IF(punkty_rekrutacyjne[[#This Row],[Biol]]=5,8,10))))</f>
        <v>8</v>
      </c>
      <c r="Q243">
        <f>IF(punkty_rekrutacyjne[[#This Row],[Geog]]=2,0,IF(punkty_rekrutacyjne[[#This Row],[Geog]]=3,4,IF(punkty_rekrutacyjne[[#This Row],[Geog]]=4,6,IF(punkty_rekrutacyjne[[#This Row],[Geog]]=5,8,10))))</f>
        <v>0</v>
      </c>
      <c r="R243">
        <f>C243+IF(punkty_rekrutacyjne[[#This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50.9</v>
      </c>
      <c r="S243">
        <f>(punkty_rekrutacyjne[[#This Row],[JP]]+punkty_rekrutacyjne[[#This Row],[Mat]]+punkty_rekrutacyjne[[#This Row],[Biol]]+punkty_rekrutacyjne[[#This Row],[Geog]])/4</f>
        <v>3.25</v>
      </c>
      <c r="T243">
        <f>IF(punkty_rekrutacyjne[[#This Row],[Zachowanie]]&gt;4,IF(punkty_rekrutacyjne[[#This Row],[srednia z przedmiotow]]&gt;4,IF(punkty_rekrutacyjne[[#This Row],[Osiagniecia]]=0,1,0),0),0)</f>
        <v>0</v>
      </c>
      <c r="U243" s="2" t="str">
        <f>IF(punkty_rekrutacyjne[[#This Row],[dobry uczen]],punkty_rekrutacyjne[[#This Row],[Nazwisko]],"")</f>
        <v/>
      </c>
      <c r="V243" s="2" t="str">
        <f>IF(punkty_rekrutacyjne[[#This Row],[dobry uczen]],punkty_rekrutacyjne[[#This Row],[Imie]],"")</f>
        <v/>
      </c>
      <c r="W243" s="1">
        <f>IF(punkty_rekrutacyjne[[#This Row],[GHP]]=100,1,0)</f>
        <v>0</v>
      </c>
      <c r="X243" s="1">
        <f>IF(punkty_rekrutacyjne[[#This Row],[GHH]]=100,1,0)</f>
        <v>0</v>
      </c>
      <c r="Y243" s="1">
        <f>IF(punkty_rekrutacyjne[[#This Row],[GMM]]=100,1,0)</f>
        <v>0</v>
      </c>
      <c r="Z243" s="1">
        <f>IF(punkty_rekrutacyjne[[#This Row],[GMP]]=100,1,0)</f>
        <v>0</v>
      </c>
      <c r="AA243" s="1">
        <f>IF(punkty_rekrutacyjne[[#This Row],[GJP]]=100,1,0)</f>
        <v>0</v>
      </c>
      <c r="AB243" s="1">
        <f>IF(SUM(W243:AA243)&gt;2,1,0)</f>
        <v>0</v>
      </c>
      <c r="AC243" s="1">
        <f>C243+IF(punkty_rekrutacyjne[[#This Row],[Zachowanie]]=6,2,0)+SUM(punkty_rekrutacyjne[[#This Row],[p1]:[p4]])</f>
        <v>22</v>
      </c>
      <c r="AD243" s="1">
        <f>+(punkty_rekrutacyjne[[#This Row],[GHP]]+punkty_rekrutacyjne[[#This Row],[GHH]]+punkty_rekrutacyjne[[#This Row],[GMM]]+punkty_rekrutacyjne[[#This Row],[GMP]]+punkty_rekrutacyjne[[#This Row],[GJP]])/10</f>
        <v>28.9</v>
      </c>
      <c r="AE243" s="1">
        <f>IF(punkty_rekrutacyjne[[#This Row],[pkt 1]]&gt;punkty_rekrutacyjne[[#This Row],[pkt 2]],1,0)</f>
        <v>0</v>
      </c>
      <c r="AF243" s="1">
        <f>COUNTIF(punkty_rekrutacyjne[[#This Row],[GHP]:[GJP]],100)</f>
        <v>0</v>
      </c>
    </row>
    <row r="244" spans="1:32" x14ac:dyDescent="0.25">
      <c r="A244" s="1" t="s">
        <v>405</v>
      </c>
      <c r="B244" s="1" t="s">
        <v>197</v>
      </c>
      <c r="C244">
        <v>7</v>
      </c>
      <c r="D244">
        <v>2</v>
      </c>
      <c r="E244">
        <v>3</v>
      </c>
      <c r="F244">
        <v>5</v>
      </c>
      <c r="G244">
        <v>5</v>
      </c>
      <c r="H244">
        <v>2</v>
      </c>
      <c r="I244">
        <v>26</v>
      </c>
      <c r="J244">
        <v>30</v>
      </c>
      <c r="K244">
        <v>96</v>
      </c>
      <c r="L244">
        <v>59</v>
      </c>
      <c r="M244">
        <v>28</v>
      </c>
      <c r="N244">
        <f>IF(punkty_rekrutacyjne[[#This Row],[JP]]=2,0,IF(punkty_rekrutacyjne[[#This Row],[JP]]=3,4,IF(punkty_rekrutacyjne[[#This Row],[JP]]=4,6,IF(punkty_rekrutacyjne[[#This Row],[JP]]=5,8,10))))</f>
        <v>4</v>
      </c>
      <c r="O244">
        <f>IF(punkty_rekrutacyjne[[#This Row],[Mat]]=2,0,IF(punkty_rekrutacyjne[[#This Row],[Mat]]=3,4,IF(punkty_rekrutacyjne[[#This Row],[Mat]]=4,6,IF(punkty_rekrutacyjne[[#This Row],[Mat]]=5,8,10))))</f>
        <v>8</v>
      </c>
      <c r="P244">
        <f>IF(punkty_rekrutacyjne[[#This Row],[Biol]]=2,0,IF(punkty_rekrutacyjne[[#This Row],[Biol]]=3,4,IF(punkty_rekrutacyjne[[#This Row],[Biol]]=4,6,IF(punkty_rekrutacyjne[[#This Row],[Biol]]=5,8,10))))</f>
        <v>8</v>
      </c>
      <c r="Q244">
        <f>IF(punkty_rekrutacyjne[[#This Row],[Geog]]=2,0,IF(punkty_rekrutacyjne[[#This Row],[Geog]]=3,4,IF(punkty_rekrutacyjne[[#This Row],[Geog]]=4,6,IF(punkty_rekrutacyjne[[#This Row],[Geog]]=5,8,10))))</f>
        <v>0</v>
      </c>
      <c r="R244">
        <f>C244+IF(punkty_rekrutacyjne[[#This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50.9</v>
      </c>
      <c r="S244">
        <f>(punkty_rekrutacyjne[[#This Row],[JP]]+punkty_rekrutacyjne[[#This Row],[Mat]]+punkty_rekrutacyjne[[#This Row],[Biol]]+punkty_rekrutacyjne[[#This Row],[Geog]])/4</f>
        <v>3.75</v>
      </c>
      <c r="T244">
        <f>IF(punkty_rekrutacyjne[[#This Row],[Zachowanie]]&gt;4,IF(punkty_rekrutacyjne[[#This Row],[srednia z przedmiotow]]&gt;4,IF(punkty_rekrutacyjne[[#This Row],[Osiagniecia]]=0,1,0),0),0)</f>
        <v>0</v>
      </c>
      <c r="U244" s="2" t="str">
        <f>IF(punkty_rekrutacyjne[[#This Row],[dobry uczen]],punkty_rekrutacyjne[[#This Row],[Nazwisko]],"")</f>
        <v/>
      </c>
      <c r="V244" s="2" t="str">
        <f>IF(punkty_rekrutacyjne[[#This Row],[dobry uczen]],punkty_rekrutacyjne[[#This Row],[Imie]],"")</f>
        <v/>
      </c>
      <c r="W244" s="1">
        <f>IF(punkty_rekrutacyjne[[#This Row],[GHP]]=100,1,0)</f>
        <v>0</v>
      </c>
      <c r="X244" s="1">
        <f>IF(punkty_rekrutacyjne[[#This Row],[GHH]]=100,1,0)</f>
        <v>0</v>
      </c>
      <c r="Y244" s="1">
        <f>IF(punkty_rekrutacyjne[[#This Row],[GMM]]=100,1,0)</f>
        <v>0</v>
      </c>
      <c r="Z244" s="1">
        <f>IF(punkty_rekrutacyjne[[#This Row],[GMP]]=100,1,0)</f>
        <v>0</v>
      </c>
      <c r="AA244" s="1">
        <f>IF(punkty_rekrutacyjne[[#This Row],[GJP]]=100,1,0)</f>
        <v>0</v>
      </c>
      <c r="AB244" s="1">
        <f>IF(SUM(W244:AA244)&gt;2,1,0)</f>
        <v>0</v>
      </c>
      <c r="AC244" s="1">
        <f>C244+IF(punkty_rekrutacyjne[[#This Row],[Zachowanie]]=6,2,0)+SUM(punkty_rekrutacyjne[[#This Row],[p1]:[p4]])</f>
        <v>27</v>
      </c>
      <c r="AD244" s="1">
        <f>+(punkty_rekrutacyjne[[#This Row],[GHP]]+punkty_rekrutacyjne[[#This Row],[GHH]]+punkty_rekrutacyjne[[#This Row],[GMM]]+punkty_rekrutacyjne[[#This Row],[GMP]]+punkty_rekrutacyjne[[#This Row],[GJP]])/10</f>
        <v>23.9</v>
      </c>
      <c r="AE244" s="1">
        <f>IF(punkty_rekrutacyjne[[#This Row],[pkt 1]]&gt;punkty_rekrutacyjne[[#This Row],[pkt 2]],1,0)</f>
        <v>1</v>
      </c>
      <c r="AF244" s="1">
        <f>COUNTIF(punkty_rekrutacyjne[[#This Row],[GHP]:[GJP]],100)</f>
        <v>0</v>
      </c>
    </row>
    <row r="245" spans="1:32" x14ac:dyDescent="0.25">
      <c r="A245" s="1" t="s">
        <v>421</v>
      </c>
      <c r="B245" s="1" t="s">
        <v>249</v>
      </c>
      <c r="C245">
        <v>8</v>
      </c>
      <c r="D245">
        <v>2</v>
      </c>
      <c r="E245">
        <v>2</v>
      </c>
      <c r="F245">
        <v>4</v>
      </c>
      <c r="G245">
        <v>3</v>
      </c>
      <c r="H245">
        <v>5</v>
      </c>
      <c r="I245">
        <v>83</v>
      </c>
      <c r="J245">
        <v>29</v>
      </c>
      <c r="K245">
        <v>91</v>
      </c>
      <c r="L245">
        <v>26</v>
      </c>
      <c r="M245">
        <v>21</v>
      </c>
      <c r="N245">
        <f>IF(punkty_rekrutacyjne[[#This Row],[JP]]=2,0,IF(punkty_rekrutacyjne[[#This Row],[JP]]=3,4,IF(punkty_rekrutacyjne[[#This Row],[JP]]=4,6,IF(punkty_rekrutacyjne[[#This Row],[JP]]=5,8,10))))</f>
        <v>0</v>
      </c>
      <c r="O245">
        <f>IF(punkty_rekrutacyjne[[#This Row],[Mat]]=2,0,IF(punkty_rekrutacyjne[[#This Row],[Mat]]=3,4,IF(punkty_rekrutacyjne[[#This Row],[Mat]]=4,6,IF(punkty_rekrutacyjne[[#This Row],[Mat]]=5,8,10))))</f>
        <v>6</v>
      </c>
      <c r="P245">
        <f>IF(punkty_rekrutacyjne[[#This Row],[Biol]]=2,0,IF(punkty_rekrutacyjne[[#This Row],[Biol]]=3,4,IF(punkty_rekrutacyjne[[#This Row],[Biol]]=4,6,IF(punkty_rekrutacyjne[[#This Row],[Biol]]=5,8,10))))</f>
        <v>4</v>
      </c>
      <c r="Q245">
        <f>IF(punkty_rekrutacyjne[[#This Row],[Geog]]=2,0,IF(punkty_rekrutacyjne[[#This Row],[Geog]]=3,4,IF(punkty_rekrutacyjne[[#This Row],[Geog]]=4,6,IF(punkty_rekrutacyjne[[#This Row],[Geog]]=5,8,10))))</f>
        <v>8</v>
      </c>
      <c r="R245">
        <f>C245+IF(punkty_rekrutacyjne[[#This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</v>
      </c>
      <c r="S245">
        <f>(punkty_rekrutacyjne[[#This Row],[JP]]+punkty_rekrutacyjne[[#This Row],[Mat]]+punkty_rekrutacyjne[[#This Row],[Biol]]+punkty_rekrutacyjne[[#This Row],[Geog]])/4</f>
        <v>3.5</v>
      </c>
      <c r="T245">
        <f>IF(punkty_rekrutacyjne[[#This Row],[Zachowanie]]&gt;4,IF(punkty_rekrutacyjne[[#This Row],[srednia z przedmiotow]]&gt;4,IF(punkty_rekrutacyjne[[#This Row],[Osiagniecia]]=0,1,0),0),0)</f>
        <v>0</v>
      </c>
      <c r="U245" s="2" t="str">
        <f>IF(punkty_rekrutacyjne[[#This Row],[dobry uczen]],punkty_rekrutacyjne[[#This Row],[Nazwisko]],"")</f>
        <v/>
      </c>
      <c r="V245" s="2" t="str">
        <f>IF(punkty_rekrutacyjne[[#This Row],[dobry uczen]],punkty_rekrutacyjne[[#This Row],[Imie]],"")</f>
        <v/>
      </c>
      <c r="W245" s="1">
        <f>IF(punkty_rekrutacyjne[[#This Row],[GHP]]=100,1,0)</f>
        <v>0</v>
      </c>
      <c r="X245" s="1">
        <f>IF(punkty_rekrutacyjne[[#This Row],[GHH]]=100,1,0)</f>
        <v>0</v>
      </c>
      <c r="Y245" s="1">
        <f>IF(punkty_rekrutacyjne[[#This Row],[GMM]]=100,1,0)</f>
        <v>0</v>
      </c>
      <c r="Z245" s="1">
        <f>IF(punkty_rekrutacyjne[[#This Row],[GMP]]=100,1,0)</f>
        <v>0</v>
      </c>
      <c r="AA245" s="1">
        <f>IF(punkty_rekrutacyjne[[#This Row],[GJP]]=100,1,0)</f>
        <v>0</v>
      </c>
      <c r="AB245" s="1">
        <f>IF(SUM(W245:AA245)&gt;2,1,0)</f>
        <v>0</v>
      </c>
      <c r="AC245" s="1">
        <f>C245+IF(punkty_rekrutacyjne[[#This Row],[Zachowanie]]=6,2,0)+SUM(punkty_rekrutacyjne[[#This Row],[p1]:[p4]])</f>
        <v>26</v>
      </c>
      <c r="AD245" s="1">
        <f>+(punkty_rekrutacyjne[[#This Row],[GHP]]+punkty_rekrutacyjne[[#This Row],[GHH]]+punkty_rekrutacyjne[[#This Row],[GMM]]+punkty_rekrutacyjne[[#This Row],[GMP]]+punkty_rekrutacyjne[[#This Row],[GJP]])/10</f>
        <v>25</v>
      </c>
      <c r="AE245" s="1">
        <f>IF(punkty_rekrutacyjne[[#This Row],[pkt 1]]&gt;punkty_rekrutacyjne[[#This Row],[pkt 2]],1,0)</f>
        <v>1</v>
      </c>
      <c r="AF245" s="1">
        <f>COUNTIF(punkty_rekrutacyjne[[#This Row],[GHP]:[GJP]],100)</f>
        <v>0</v>
      </c>
    </row>
    <row r="246" spans="1:32" x14ac:dyDescent="0.25">
      <c r="A246" s="1" t="s">
        <v>618</v>
      </c>
      <c r="B246" s="1" t="s">
        <v>180</v>
      </c>
      <c r="C246">
        <v>6</v>
      </c>
      <c r="D246">
        <v>3</v>
      </c>
      <c r="E246">
        <v>5</v>
      </c>
      <c r="F246">
        <v>4</v>
      </c>
      <c r="G246">
        <v>3</v>
      </c>
      <c r="H246">
        <v>2</v>
      </c>
      <c r="I246">
        <v>78</v>
      </c>
      <c r="J246">
        <v>17</v>
      </c>
      <c r="K246">
        <v>48</v>
      </c>
      <c r="L246">
        <v>42</v>
      </c>
      <c r="M246">
        <v>85</v>
      </c>
      <c r="N246">
        <f>IF(punkty_rekrutacyjne[[#This Row],[JP]]=2,0,IF(punkty_rekrutacyjne[[#This Row],[JP]]=3,4,IF(punkty_rekrutacyjne[[#This Row],[JP]]=4,6,IF(punkty_rekrutacyjne[[#This Row],[JP]]=5,8,10))))</f>
        <v>8</v>
      </c>
      <c r="O246">
        <f>IF(punkty_rekrutacyjne[[#This Row],[Mat]]=2,0,IF(punkty_rekrutacyjne[[#This Row],[Mat]]=3,4,IF(punkty_rekrutacyjne[[#This Row],[Mat]]=4,6,IF(punkty_rekrutacyjne[[#This Row],[Mat]]=5,8,10))))</f>
        <v>6</v>
      </c>
      <c r="P246">
        <f>IF(punkty_rekrutacyjne[[#This Row],[Biol]]=2,0,IF(punkty_rekrutacyjne[[#This Row],[Biol]]=3,4,IF(punkty_rekrutacyjne[[#This Row],[Biol]]=4,6,IF(punkty_rekrutacyjne[[#This Row],[Biol]]=5,8,10))))</f>
        <v>4</v>
      </c>
      <c r="Q246">
        <f>IF(punkty_rekrutacyjne[[#This Row],[Geog]]=2,0,IF(punkty_rekrutacyjne[[#This Row],[Geog]]=3,4,IF(punkty_rekrutacyjne[[#This Row],[Geog]]=4,6,IF(punkty_rekrutacyjne[[#This Row],[Geog]]=5,8,10))))</f>
        <v>0</v>
      </c>
      <c r="R246">
        <f>C246+IF(punkty_rekrutacyjne[[#This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</v>
      </c>
      <c r="S246">
        <f>(punkty_rekrutacyjne[[#This Row],[JP]]+punkty_rekrutacyjne[[#This Row],[Mat]]+punkty_rekrutacyjne[[#This Row],[Biol]]+punkty_rekrutacyjne[[#This Row],[Geog]])/4</f>
        <v>3.5</v>
      </c>
      <c r="T246">
        <f>IF(punkty_rekrutacyjne[[#This Row],[Zachowanie]]&gt;4,IF(punkty_rekrutacyjne[[#This Row],[srednia z przedmiotow]]&gt;4,IF(punkty_rekrutacyjne[[#This Row],[Osiagniecia]]=0,1,0),0),0)</f>
        <v>0</v>
      </c>
      <c r="U246" s="2" t="str">
        <f>IF(punkty_rekrutacyjne[[#This Row],[dobry uczen]],punkty_rekrutacyjne[[#This Row],[Nazwisko]],"")</f>
        <v/>
      </c>
      <c r="V246" s="2" t="str">
        <f>IF(punkty_rekrutacyjne[[#This Row],[dobry uczen]],punkty_rekrutacyjne[[#This Row],[Imie]],"")</f>
        <v/>
      </c>
      <c r="W246" s="1">
        <f>IF(punkty_rekrutacyjne[[#This Row],[GHP]]=100,1,0)</f>
        <v>0</v>
      </c>
      <c r="X246" s="1">
        <f>IF(punkty_rekrutacyjne[[#This Row],[GHH]]=100,1,0)</f>
        <v>0</v>
      </c>
      <c r="Y246" s="1">
        <f>IF(punkty_rekrutacyjne[[#This Row],[GMM]]=100,1,0)</f>
        <v>0</v>
      </c>
      <c r="Z246" s="1">
        <f>IF(punkty_rekrutacyjne[[#This Row],[GMP]]=100,1,0)</f>
        <v>0</v>
      </c>
      <c r="AA246" s="1">
        <f>IF(punkty_rekrutacyjne[[#This Row],[GJP]]=100,1,0)</f>
        <v>0</v>
      </c>
      <c r="AB246" s="1">
        <f>IF(SUM(W246:AA246)&gt;2,1,0)</f>
        <v>0</v>
      </c>
      <c r="AC246" s="1">
        <f>C246+IF(punkty_rekrutacyjne[[#This Row],[Zachowanie]]=6,2,0)+SUM(punkty_rekrutacyjne[[#This Row],[p1]:[p4]])</f>
        <v>24</v>
      </c>
      <c r="AD246" s="1">
        <f>+(punkty_rekrutacyjne[[#This Row],[GHP]]+punkty_rekrutacyjne[[#This Row],[GHH]]+punkty_rekrutacyjne[[#This Row],[GMM]]+punkty_rekrutacyjne[[#This Row],[GMP]]+punkty_rekrutacyjne[[#This Row],[GJP]])/10</f>
        <v>27</v>
      </c>
      <c r="AE246" s="1">
        <f>IF(punkty_rekrutacyjne[[#This Row],[pkt 1]]&gt;punkty_rekrutacyjne[[#This Row],[pkt 2]],1,0)</f>
        <v>0</v>
      </c>
      <c r="AF246" s="1">
        <f>COUNTIF(punkty_rekrutacyjne[[#This Row],[GHP]:[GJP]],100)</f>
        <v>0</v>
      </c>
    </row>
    <row r="247" spans="1:32" x14ac:dyDescent="0.25">
      <c r="A247" s="1" t="s">
        <v>403</v>
      </c>
      <c r="B247" s="1" t="s">
        <v>64</v>
      </c>
      <c r="C247">
        <v>3</v>
      </c>
      <c r="D247">
        <v>2</v>
      </c>
      <c r="E247">
        <v>3</v>
      </c>
      <c r="F247">
        <v>5</v>
      </c>
      <c r="G247">
        <v>3</v>
      </c>
      <c r="H247">
        <v>6</v>
      </c>
      <c r="I247">
        <v>84</v>
      </c>
      <c r="J247">
        <v>53</v>
      </c>
      <c r="K247">
        <v>73</v>
      </c>
      <c r="L247">
        <v>7</v>
      </c>
      <c r="M247">
        <v>3</v>
      </c>
      <c r="N247">
        <f>IF(punkty_rekrutacyjne[[#This Row],[JP]]=2,0,IF(punkty_rekrutacyjne[[#This Row],[JP]]=3,4,IF(punkty_rekrutacyjne[[#This Row],[JP]]=4,6,IF(punkty_rekrutacyjne[[#This Row],[JP]]=5,8,10))))</f>
        <v>4</v>
      </c>
      <c r="O247">
        <f>IF(punkty_rekrutacyjne[[#This Row],[Mat]]=2,0,IF(punkty_rekrutacyjne[[#This Row],[Mat]]=3,4,IF(punkty_rekrutacyjne[[#This Row],[Mat]]=4,6,IF(punkty_rekrutacyjne[[#This Row],[Mat]]=5,8,10))))</f>
        <v>8</v>
      </c>
      <c r="P247">
        <f>IF(punkty_rekrutacyjne[[#This Row],[Biol]]=2,0,IF(punkty_rekrutacyjne[[#This Row],[Biol]]=3,4,IF(punkty_rekrutacyjne[[#This Row],[Biol]]=4,6,IF(punkty_rekrutacyjne[[#This Row],[Biol]]=5,8,10))))</f>
        <v>4</v>
      </c>
      <c r="Q247">
        <f>IF(punkty_rekrutacyjne[[#This Row],[Geog]]=2,0,IF(punkty_rekrutacyjne[[#This Row],[Geog]]=3,4,IF(punkty_rekrutacyjne[[#This Row],[Geog]]=4,6,IF(punkty_rekrutacyjne[[#This Row],[Geog]]=5,8,10))))</f>
        <v>10</v>
      </c>
      <c r="R247">
        <f>C247+IF(punkty_rekrutacyjne[[#This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</v>
      </c>
      <c r="S247">
        <f>(punkty_rekrutacyjne[[#This Row],[JP]]+punkty_rekrutacyjne[[#This Row],[Mat]]+punkty_rekrutacyjne[[#This Row],[Biol]]+punkty_rekrutacyjne[[#This Row],[Geog]])/4</f>
        <v>4.25</v>
      </c>
      <c r="T247">
        <f>IF(punkty_rekrutacyjne[[#This Row],[Zachowanie]]&gt;4,IF(punkty_rekrutacyjne[[#This Row],[srednia z przedmiotow]]&gt;4,IF(punkty_rekrutacyjne[[#This Row],[Osiagniecia]]=0,1,0),0),0)</f>
        <v>0</v>
      </c>
      <c r="U247" s="2" t="str">
        <f>IF(punkty_rekrutacyjne[[#This Row],[dobry uczen]],punkty_rekrutacyjne[[#This Row],[Nazwisko]],"")</f>
        <v/>
      </c>
      <c r="V247" s="2" t="str">
        <f>IF(punkty_rekrutacyjne[[#This Row],[dobry uczen]],punkty_rekrutacyjne[[#This Row],[Imie]],"")</f>
        <v/>
      </c>
      <c r="W247" s="1">
        <f>IF(punkty_rekrutacyjne[[#This Row],[GHP]]=100,1,0)</f>
        <v>0</v>
      </c>
      <c r="X247" s="1">
        <f>IF(punkty_rekrutacyjne[[#This Row],[GHH]]=100,1,0)</f>
        <v>0</v>
      </c>
      <c r="Y247" s="1">
        <f>IF(punkty_rekrutacyjne[[#This Row],[GMM]]=100,1,0)</f>
        <v>0</v>
      </c>
      <c r="Z247" s="1">
        <f>IF(punkty_rekrutacyjne[[#This Row],[GMP]]=100,1,0)</f>
        <v>0</v>
      </c>
      <c r="AA247" s="1">
        <f>IF(punkty_rekrutacyjne[[#This Row],[GJP]]=100,1,0)</f>
        <v>0</v>
      </c>
      <c r="AB247" s="1">
        <f>IF(SUM(W247:AA247)&gt;2,1,0)</f>
        <v>0</v>
      </c>
      <c r="AC247" s="1">
        <f>C247+IF(punkty_rekrutacyjne[[#This Row],[Zachowanie]]=6,2,0)+SUM(punkty_rekrutacyjne[[#This Row],[p1]:[p4]])</f>
        <v>29</v>
      </c>
      <c r="AD247" s="1">
        <f>+(punkty_rekrutacyjne[[#This Row],[GHP]]+punkty_rekrutacyjne[[#This Row],[GHH]]+punkty_rekrutacyjne[[#This Row],[GMM]]+punkty_rekrutacyjne[[#This Row],[GMP]]+punkty_rekrutacyjne[[#This Row],[GJP]])/10</f>
        <v>22</v>
      </c>
      <c r="AE247" s="1">
        <f>IF(punkty_rekrutacyjne[[#This Row],[pkt 1]]&gt;punkty_rekrutacyjne[[#This Row],[pkt 2]],1,0)</f>
        <v>1</v>
      </c>
      <c r="AF247" s="1">
        <f>COUNTIF(punkty_rekrutacyjne[[#This Row],[GHP]:[GJP]],100)</f>
        <v>0</v>
      </c>
    </row>
    <row r="248" spans="1:32" x14ac:dyDescent="0.25">
      <c r="A248" s="1" t="s">
        <v>148</v>
      </c>
      <c r="B248" s="1" t="s">
        <v>28</v>
      </c>
      <c r="C248">
        <v>2</v>
      </c>
      <c r="D248">
        <v>4</v>
      </c>
      <c r="E248">
        <v>2</v>
      </c>
      <c r="F248">
        <v>6</v>
      </c>
      <c r="G248">
        <v>4</v>
      </c>
      <c r="H248">
        <v>4</v>
      </c>
      <c r="I248">
        <v>84</v>
      </c>
      <c r="J248">
        <v>95</v>
      </c>
      <c r="K248">
        <v>31</v>
      </c>
      <c r="L248">
        <v>8</v>
      </c>
      <c r="M248">
        <v>54</v>
      </c>
      <c r="N248">
        <f>IF(punkty_rekrutacyjne[[#This Row],[JP]]=2,0,IF(punkty_rekrutacyjne[[#This Row],[JP]]=3,4,IF(punkty_rekrutacyjne[[#This Row],[JP]]=4,6,IF(punkty_rekrutacyjne[[#This Row],[JP]]=5,8,10))))</f>
        <v>0</v>
      </c>
      <c r="O248">
        <f>IF(punkty_rekrutacyjne[[#This Row],[Mat]]=2,0,IF(punkty_rekrutacyjne[[#This Row],[Mat]]=3,4,IF(punkty_rekrutacyjne[[#This Row],[Mat]]=4,6,IF(punkty_rekrutacyjne[[#This Row],[Mat]]=5,8,10))))</f>
        <v>10</v>
      </c>
      <c r="P248">
        <f>IF(punkty_rekrutacyjne[[#This Row],[Biol]]=2,0,IF(punkty_rekrutacyjne[[#This Row],[Biol]]=3,4,IF(punkty_rekrutacyjne[[#This Row],[Biol]]=4,6,IF(punkty_rekrutacyjne[[#This Row],[Biol]]=5,8,10))))</f>
        <v>6</v>
      </c>
      <c r="Q248">
        <f>IF(punkty_rekrutacyjne[[#This Row],[Geog]]=2,0,IF(punkty_rekrutacyjne[[#This Row],[Geog]]=3,4,IF(punkty_rekrutacyjne[[#This Row],[Geog]]=4,6,IF(punkty_rekrutacyjne[[#This Row],[Geog]]=5,8,10))))</f>
        <v>6</v>
      </c>
      <c r="R248">
        <f>C248+IF(punkty_rekrutacyjne[[#This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51.2</v>
      </c>
      <c r="S248">
        <f>(punkty_rekrutacyjne[[#This Row],[JP]]+punkty_rekrutacyjne[[#This Row],[Mat]]+punkty_rekrutacyjne[[#This Row],[Biol]]+punkty_rekrutacyjne[[#This Row],[Geog]])/4</f>
        <v>4</v>
      </c>
      <c r="T248">
        <f>IF(punkty_rekrutacyjne[[#This Row],[Zachowanie]]&gt;4,IF(punkty_rekrutacyjne[[#This Row],[srednia z przedmiotow]]&gt;4,IF(punkty_rekrutacyjne[[#This Row],[Osiagniecia]]=0,1,0),0),0)</f>
        <v>0</v>
      </c>
      <c r="U248" s="2" t="str">
        <f>IF(punkty_rekrutacyjne[[#This Row],[dobry uczen]],punkty_rekrutacyjne[[#This Row],[Nazwisko]],"")</f>
        <v/>
      </c>
      <c r="V248" s="2" t="str">
        <f>IF(punkty_rekrutacyjne[[#This Row],[dobry uczen]],punkty_rekrutacyjne[[#This Row],[Imie]],"")</f>
        <v/>
      </c>
      <c r="W248" s="1">
        <f>IF(punkty_rekrutacyjne[[#This Row],[GHP]]=100,1,0)</f>
        <v>0</v>
      </c>
      <c r="X248" s="1">
        <f>IF(punkty_rekrutacyjne[[#This Row],[GHH]]=100,1,0)</f>
        <v>0</v>
      </c>
      <c r="Y248" s="1">
        <f>IF(punkty_rekrutacyjne[[#This Row],[GMM]]=100,1,0)</f>
        <v>0</v>
      </c>
      <c r="Z248" s="1">
        <f>IF(punkty_rekrutacyjne[[#This Row],[GMP]]=100,1,0)</f>
        <v>0</v>
      </c>
      <c r="AA248" s="1">
        <f>IF(punkty_rekrutacyjne[[#This Row],[GJP]]=100,1,0)</f>
        <v>0</v>
      </c>
      <c r="AB248" s="1">
        <f>IF(SUM(W248:AA248)&gt;2,1,0)</f>
        <v>0</v>
      </c>
      <c r="AC248" s="1">
        <f>C248+IF(punkty_rekrutacyjne[[#This Row],[Zachowanie]]=6,2,0)+SUM(punkty_rekrutacyjne[[#This Row],[p1]:[p4]])</f>
        <v>24</v>
      </c>
      <c r="AD248" s="1">
        <f>+(punkty_rekrutacyjne[[#This Row],[GHP]]+punkty_rekrutacyjne[[#This Row],[GHH]]+punkty_rekrutacyjne[[#This Row],[GMM]]+punkty_rekrutacyjne[[#This Row],[GMP]]+punkty_rekrutacyjne[[#This Row],[GJP]])/10</f>
        <v>27.2</v>
      </c>
      <c r="AE248" s="1">
        <f>IF(punkty_rekrutacyjne[[#This Row],[pkt 1]]&gt;punkty_rekrutacyjne[[#This Row],[pkt 2]],1,0)</f>
        <v>0</v>
      </c>
      <c r="AF248" s="1">
        <f>COUNTIF(punkty_rekrutacyjne[[#This Row],[GHP]:[GJP]],100)</f>
        <v>0</v>
      </c>
    </row>
    <row r="249" spans="1:32" x14ac:dyDescent="0.25">
      <c r="A249" s="1" t="s">
        <v>281</v>
      </c>
      <c r="B249" s="1" t="s">
        <v>41</v>
      </c>
      <c r="C249">
        <v>8</v>
      </c>
      <c r="D249">
        <v>2</v>
      </c>
      <c r="E249">
        <v>4</v>
      </c>
      <c r="F249">
        <v>2</v>
      </c>
      <c r="G249">
        <v>6</v>
      </c>
      <c r="H249">
        <v>5</v>
      </c>
      <c r="I249">
        <v>17</v>
      </c>
      <c r="J249">
        <v>29</v>
      </c>
      <c r="K249">
        <v>83</v>
      </c>
      <c r="L249">
        <v>9</v>
      </c>
      <c r="M249">
        <v>54</v>
      </c>
      <c r="N249">
        <f>IF(punkty_rekrutacyjne[[#This Row],[JP]]=2,0,IF(punkty_rekrutacyjne[[#This Row],[JP]]=3,4,IF(punkty_rekrutacyjne[[#This Row],[JP]]=4,6,IF(punkty_rekrutacyjne[[#This Row],[JP]]=5,8,10))))</f>
        <v>6</v>
      </c>
      <c r="O249">
        <f>IF(punkty_rekrutacyjne[[#This Row],[Mat]]=2,0,IF(punkty_rekrutacyjne[[#This Row],[Mat]]=3,4,IF(punkty_rekrutacyjne[[#This Row],[Mat]]=4,6,IF(punkty_rekrutacyjne[[#This Row],[Mat]]=5,8,10))))</f>
        <v>0</v>
      </c>
      <c r="P249">
        <f>IF(punkty_rekrutacyjne[[#This Row],[Biol]]=2,0,IF(punkty_rekrutacyjne[[#This Row],[Biol]]=3,4,IF(punkty_rekrutacyjne[[#This Row],[Biol]]=4,6,IF(punkty_rekrutacyjne[[#This Row],[Biol]]=5,8,10))))</f>
        <v>10</v>
      </c>
      <c r="Q249">
        <f>IF(punkty_rekrutacyjne[[#This Row],[Geog]]=2,0,IF(punkty_rekrutacyjne[[#This Row],[Geog]]=3,4,IF(punkty_rekrutacyjne[[#This Row],[Geog]]=4,6,IF(punkty_rekrutacyjne[[#This Row],[Geog]]=5,8,10))))</f>
        <v>8</v>
      </c>
      <c r="R249">
        <f>C249+IF(punkty_rekrutacyjne[[#This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51.2</v>
      </c>
      <c r="S249">
        <f>(punkty_rekrutacyjne[[#This Row],[JP]]+punkty_rekrutacyjne[[#This Row],[Mat]]+punkty_rekrutacyjne[[#This Row],[Biol]]+punkty_rekrutacyjne[[#This Row],[Geog]])/4</f>
        <v>4.25</v>
      </c>
      <c r="T249">
        <f>IF(punkty_rekrutacyjne[[#This Row],[Zachowanie]]&gt;4,IF(punkty_rekrutacyjne[[#This Row],[srednia z przedmiotow]]&gt;4,IF(punkty_rekrutacyjne[[#This Row],[Osiagniecia]]=0,1,0),0),0)</f>
        <v>0</v>
      </c>
      <c r="U249" s="2" t="str">
        <f>IF(punkty_rekrutacyjne[[#This Row],[dobry uczen]],punkty_rekrutacyjne[[#This Row],[Nazwisko]],"")</f>
        <v/>
      </c>
      <c r="V249" s="2" t="str">
        <f>IF(punkty_rekrutacyjne[[#This Row],[dobry uczen]],punkty_rekrutacyjne[[#This Row],[Imie]],"")</f>
        <v/>
      </c>
      <c r="W249" s="1">
        <f>IF(punkty_rekrutacyjne[[#This Row],[GHP]]=100,1,0)</f>
        <v>0</v>
      </c>
      <c r="X249" s="1">
        <f>IF(punkty_rekrutacyjne[[#This Row],[GHH]]=100,1,0)</f>
        <v>0</v>
      </c>
      <c r="Y249" s="1">
        <f>IF(punkty_rekrutacyjne[[#This Row],[GMM]]=100,1,0)</f>
        <v>0</v>
      </c>
      <c r="Z249" s="1">
        <f>IF(punkty_rekrutacyjne[[#This Row],[GMP]]=100,1,0)</f>
        <v>0</v>
      </c>
      <c r="AA249" s="1">
        <f>IF(punkty_rekrutacyjne[[#This Row],[GJP]]=100,1,0)</f>
        <v>0</v>
      </c>
      <c r="AB249" s="1">
        <f>IF(SUM(W249:AA249)&gt;2,1,0)</f>
        <v>0</v>
      </c>
      <c r="AC249" s="1">
        <f>C249+IF(punkty_rekrutacyjne[[#This Row],[Zachowanie]]=6,2,0)+SUM(punkty_rekrutacyjne[[#This Row],[p1]:[p4]])</f>
        <v>32</v>
      </c>
      <c r="AD249" s="1">
        <f>+(punkty_rekrutacyjne[[#This Row],[GHP]]+punkty_rekrutacyjne[[#This Row],[GHH]]+punkty_rekrutacyjne[[#This Row],[GMM]]+punkty_rekrutacyjne[[#This Row],[GMP]]+punkty_rekrutacyjne[[#This Row],[GJP]])/10</f>
        <v>19.2</v>
      </c>
      <c r="AE249" s="1">
        <f>IF(punkty_rekrutacyjne[[#This Row],[pkt 1]]&gt;punkty_rekrutacyjne[[#This Row],[pkt 2]],1,0)</f>
        <v>1</v>
      </c>
      <c r="AF249" s="1">
        <f>COUNTIF(punkty_rekrutacyjne[[#This Row],[GHP]:[GJP]],100)</f>
        <v>0</v>
      </c>
    </row>
    <row r="250" spans="1:32" x14ac:dyDescent="0.25">
      <c r="A250" s="1" t="s">
        <v>422</v>
      </c>
      <c r="B250" s="1" t="s">
        <v>340</v>
      </c>
      <c r="C250">
        <v>0</v>
      </c>
      <c r="D250">
        <v>4</v>
      </c>
      <c r="E250">
        <v>3</v>
      </c>
      <c r="F250">
        <v>6</v>
      </c>
      <c r="G250">
        <v>5</v>
      </c>
      <c r="H250">
        <v>5</v>
      </c>
      <c r="I250">
        <v>5</v>
      </c>
      <c r="J250">
        <v>26</v>
      </c>
      <c r="K250">
        <v>6</v>
      </c>
      <c r="L250">
        <v>82</v>
      </c>
      <c r="M250">
        <v>94</v>
      </c>
      <c r="N250">
        <f>IF(punkty_rekrutacyjne[[#This Row],[JP]]=2,0,IF(punkty_rekrutacyjne[[#This Row],[JP]]=3,4,IF(punkty_rekrutacyjne[[#This Row],[JP]]=4,6,IF(punkty_rekrutacyjne[[#This Row],[JP]]=5,8,10))))</f>
        <v>4</v>
      </c>
      <c r="O250">
        <f>IF(punkty_rekrutacyjne[[#This Row],[Mat]]=2,0,IF(punkty_rekrutacyjne[[#This Row],[Mat]]=3,4,IF(punkty_rekrutacyjne[[#This Row],[Mat]]=4,6,IF(punkty_rekrutacyjne[[#This Row],[Mat]]=5,8,10))))</f>
        <v>10</v>
      </c>
      <c r="P250">
        <f>IF(punkty_rekrutacyjne[[#This Row],[Biol]]=2,0,IF(punkty_rekrutacyjne[[#This Row],[Biol]]=3,4,IF(punkty_rekrutacyjne[[#This Row],[Biol]]=4,6,IF(punkty_rekrutacyjne[[#This Row],[Biol]]=5,8,10))))</f>
        <v>8</v>
      </c>
      <c r="Q250">
        <f>IF(punkty_rekrutacyjne[[#This Row],[Geog]]=2,0,IF(punkty_rekrutacyjne[[#This Row],[Geog]]=3,4,IF(punkty_rekrutacyjne[[#This Row],[Geog]]=4,6,IF(punkty_rekrutacyjne[[#This Row],[Geog]]=5,8,10))))</f>
        <v>8</v>
      </c>
      <c r="R250">
        <f>C250+IF(punkty_rekrutacyjne[[#This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51.3</v>
      </c>
      <c r="S250">
        <f>(punkty_rekrutacyjne[[#This Row],[JP]]+punkty_rekrutacyjne[[#This Row],[Mat]]+punkty_rekrutacyjne[[#This Row],[Biol]]+punkty_rekrutacyjne[[#This Row],[Geog]])/4</f>
        <v>4.75</v>
      </c>
      <c r="T250">
        <f>IF(punkty_rekrutacyjne[[#This Row],[Zachowanie]]&gt;4,IF(punkty_rekrutacyjne[[#This Row],[srednia z przedmiotow]]&gt;4,IF(punkty_rekrutacyjne[[#This Row],[Osiagniecia]]=0,1,0),0),0)</f>
        <v>0</v>
      </c>
      <c r="U250" s="2" t="str">
        <f>IF(punkty_rekrutacyjne[[#This Row],[dobry uczen]],punkty_rekrutacyjne[[#This Row],[Nazwisko]],"")</f>
        <v/>
      </c>
      <c r="V250" s="2" t="str">
        <f>IF(punkty_rekrutacyjne[[#This Row],[dobry uczen]],punkty_rekrutacyjne[[#This Row],[Imie]],"")</f>
        <v/>
      </c>
      <c r="W250" s="1">
        <f>IF(punkty_rekrutacyjne[[#This Row],[GHP]]=100,1,0)</f>
        <v>0</v>
      </c>
      <c r="X250" s="1">
        <f>IF(punkty_rekrutacyjne[[#This Row],[GHH]]=100,1,0)</f>
        <v>0</v>
      </c>
      <c r="Y250" s="1">
        <f>IF(punkty_rekrutacyjne[[#This Row],[GMM]]=100,1,0)</f>
        <v>0</v>
      </c>
      <c r="Z250" s="1">
        <f>IF(punkty_rekrutacyjne[[#This Row],[GMP]]=100,1,0)</f>
        <v>0</v>
      </c>
      <c r="AA250" s="1">
        <f>IF(punkty_rekrutacyjne[[#This Row],[GJP]]=100,1,0)</f>
        <v>0</v>
      </c>
      <c r="AB250" s="1">
        <f>IF(SUM(W250:AA250)&gt;2,1,0)</f>
        <v>0</v>
      </c>
      <c r="AC250" s="1">
        <f>C250+IF(punkty_rekrutacyjne[[#This Row],[Zachowanie]]=6,2,0)+SUM(punkty_rekrutacyjne[[#This Row],[p1]:[p4]])</f>
        <v>30</v>
      </c>
      <c r="AD250" s="1">
        <f>+(punkty_rekrutacyjne[[#This Row],[GHP]]+punkty_rekrutacyjne[[#This Row],[GHH]]+punkty_rekrutacyjne[[#This Row],[GMM]]+punkty_rekrutacyjne[[#This Row],[GMP]]+punkty_rekrutacyjne[[#This Row],[GJP]])/10</f>
        <v>21.3</v>
      </c>
      <c r="AE250" s="1">
        <f>IF(punkty_rekrutacyjne[[#This Row],[pkt 1]]&gt;punkty_rekrutacyjne[[#This Row],[pkt 2]],1,0)</f>
        <v>1</v>
      </c>
      <c r="AF250" s="1">
        <f>COUNTIF(punkty_rekrutacyjne[[#This Row],[GHP]:[GJP]],100)</f>
        <v>0</v>
      </c>
    </row>
    <row r="251" spans="1:32" x14ac:dyDescent="0.25">
      <c r="A251" s="1" t="s">
        <v>289</v>
      </c>
      <c r="B251" s="1" t="s">
        <v>30</v>
      </c>
      <c r="C251">
        <v>3</v>
      </c>
      <c r="D251">
        <v>6</v>
      </c>
      <c r="E251">
        <v>3</v>
      </c>
      <c r="F251">
        <v>6</v>
      </c>
      <c r="G251">
        <v>2</v>
      </c>
      <c r="H251">
        <v>5</v>
      </c>
      <c r="I251">
        <v>25</v>
      </c>
      <c r="J251">
        <v>78</v>
      </c>
      <c r="K251">
        <v>36</v>
      </c>
      <c r="L251">
        <v>67</v>
      </c>
      <c r="M251">
        <v>37</v>
      </c>
      <c r="N251">
        <f>IF(punkty_rekrutacyjne[[#This Row],[JP]]=2,0,IF(punkty_rekrutacyjne[[#This Row],[JP]]=3,4,IF(punkty_rekrutacyjne[[#This Row],[JP]]=4,6,IF(punkty_rekrutacyjne[[#This Row],[JP]]=5,8,10))))</f>
        <v>4</v>
      </c>
      <c r="O251">
        <f>IF(punkty_rekrutacyjne[[#This Row],[Mat]]=2,0,IF(punkty_rekrutacyjne[[#This Row],[Mat]]=3,4,IF(punkty_rekrutacyjne[[#This Row],[Mat]]=4,6,IF(punkty_rekrutacyjne[[#This Row],[Mat]]=5,8,10))))</f>
        <v>10</v>
      </c>
      <c r="P251">
        <f>IF(punkty_rekrutacyjne[[#This Row],[Biol]]=2,0,IF(punkty_rekrutacyjne[[#This Row],[Biol]]=3,4,IF(punkty_rekrutacyjne[[#This Row],[Biol]]=4,6,IF(punkty_rekrutacyjne[[#This Row],[Biol]]=5,8,10))))</f>
        <v>0</v>
      </c>
      <c r="Q251">
        <f>IF(punkty_rekrutacyjne[[#This Row],[Geog]]=2,0,IF(punkty_rekrutacyjne[[#This Row],[Geog]]=3,4,IF(punkty_rekrutacyjne[[#This Row],[Geog]]=4,6,IF(punkty_rekrutacyjne[[#This Row],[Geog]]=5,8,10))))</f>
        <v>8</v>
      </c>
      <c r="R251">
        <f>C251+IF(punkty_rekrutacyjne[[#This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51.3</v>
      </c>
      <c r="S251">
        <f>(punkty_rekrutacyjne[[#This Row],[JP]]+punkty_rekrutacyjne[[#This Row],[Mat]]+punkty_rekrutacyjne[[#This Row],[Biol]]+punkty_rekrutacyjne[[#This Row],[Geog]])/4</f>
        <v>4</v>
      </c>
      <c r="T251">
        <f>IF(punkty_rekrutacyjne[[#This Row],[Zachowanie]]&gt;4,IF(punkty_rekrutacyjne[[#This Row],[srednia z przedmiotow]]&gt;4,IF(punkty_rekrutacyjne[[#This Row],[Osiagniecia]]=0,1,0),0),0)</f>
        <v>0</v>
      </c>
      <c r="U251" s="2" t="str">
        <f>IF(punkty_rekrutacyjne[[#This Row],[dobry uczen]],punkty_rekrutacyjne[[#This Row],[Nazwisko]],"")</f>
        <v/>
      </c>
      <c r="V251" s="2" t="str">
        <f>IF(punkty_rekrutacyjne[[#This Row],[dobry uczen]],punkty_rekrutacyjne[[#This Row],[Imie]],"")</f>
        <v/>
      </c>
      <c r="W251" s="1">
        <f>IF(punkty_rekrutacyjne[[#This Row],[GHP]]=100,1,0)</f>
        <v>0</v>
      </c>
      <c r="X251" s="1">
        <f>IF(punkty_rekrutacyjne[[#This Row],[GHH]]=100,1,0)</f>
        <v>0</v>
      </c>
      <c r="Y251" s="1">
        <f>IF(punkty_rekrutacyjne[[#This Row],[GMM]]=100,1,0)</f>
        <v>0</v>
      </c>
      <c r="Z251" s="1">
        <f>IF(punkty_rekrutacyjne[[#This Row],[GMP]]=100,1,0)</f>
        <v>0</v>
      </c>
      <c r="AA251" s="1">
        <f>IF(punkty_rekrutacyjne[[#This Row],[GJP]]=100,1,0)</f>
        <v>0</v>
      </c>
      <c r="AB251" s="1">
        <f>IF(SUM(W251:AA251)&gt;2,1,0)</f>
        <v>0</v>
      </c>
      <c r="AC251" s="1">
        <f>C251+IF(punkty_rekrutacyjne[[#This Row],[Zachowanie]]=6,2,0)+SUM(punkty_rekrutacyjne[[#This Row],[p1]:[p4]])</f>
        <v>27</v>
      </c>
      <c r="AD251" s="1">
        <f>+(punkty_rekrutacyjne[[#This Row],[GHP]]+punkty_rekrutacyjne[[#This Row],[GHH]]+punkty_rekrutacyjne[[#This Row],[GMM]]+punkty_rekrutacyjne[[#This Row],[GMP]]+punkty_rekrutacyjne[[#This Row],[GJP]])/10</f>
        <v>24.3</v>
      </c>
      <c r="AE251" s="1">
        <f>IF(punkty_rekrutacyjne[[#This Row],[pkt 1]]&gt;punkty_rekrutacyjne[[#This Row],[pkt 2]],1,0)</f>
        <v>1</v>
      </c>
      <c r="AF251" s="1">
        <f>COUNTIF(punkty_rekrutacyjne[[#This Row],[GHP]:[GJP]],100)</f>
        <v>0</v>
      </c>
    </row>
    <row r="252" spans="1:32" x14ac:dyDescent="0.25">
      <c r="A252" s="1" t="s">
        <v>663</v>
      </c>
      <c r="B252" s="1" t="s">
        <v>369</v>
      </c>
      <c r="C252">
        <v>5</v>
      </c>
      <c r="D252">
        <v>5</v>
      </c>
      <c r="E252">
        <v>6</v>
      </c>
      <c r="F252">
        <v>3</v>
      </c>
      <c r="G252">
        <v>4</v>
      </c>
      <c r="H252">
        <v>2</v>
      </c>
      <c r="I252">
        <v>45</v>
      </c>
      <c r="J252">
        <v>46</v>
      </c>
      <c r="K252">
        <v>47</v>
      </c>
      <c r="L252">
        <v>70</v>
      </c>
      <c r="M252">
        <v>56</v>
      </c>
      <c r="N252">
        <f>IF(punkty_rekrutacyjne[[#This Row],[JP]]=2,0,IF(punkty_rekrutacyjne[[#This Row],[JP]]=3,4,IF(punkty_rekrutacyjne[[#This Row],[JP]]=4,6,IF(punkty_rekrutacyjne[[#This Row],[JP]]=5,8,10))))</f>
        <v>10</v>
      </c>
      <c r="O252">
        <f>IF(punkty_rekrutacyjne[[#This Row],[Mat]]=2,0,IF(punkty_rekrutacyjne[[#This Row],[Mat]]=3,4,IF(punkty_rekrutacyjne[[#This Row],[Mat]]=4,6,IF(punkty_rekrutacyjne[[#This Row],[Mat]]=5,8,10))))</f>
        <v>4</v>
      </c>
      <c r="P252">
        <f>IF(punkty_rekrutacyjne[[#This Row],[Biol]]=2,0,IF(punkty_rekrutacyjne[[#This Row],[Biol]]=3,4,IF(punkty_rekrutacyjne[[#This Row],[Biol]]=4,6,IF(punkty_rekrutacyjne[[#This Row],[Biol]]=5,8,10))))</f>
        <v>6</v>
      </c>
      <c r="Q252">
        <f>IF(punkty_rekrutacyjne[[#This Row],[Geog]]=2,0,IF(punkty_rekrutacyjne[[#This Row],[Geog]]=3,4,IF(punkty_rekrutacyjne[[#This Row],[Geog]]=4,6,IF(punkty_rekrutacyjne[[#This Row],[Geog]]=5,8,10))))</f>
        <v>0</v>
      </c>
      <c r="R252">
        <f>C252+IF(punkty_rekrutacyjne[[#This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51.4</v>
      </c>
      <c r="S252">
        <f>(punkty_rekrutacyjne[[#This Row],[JP]]+punkty_rekrutacyjne[[#This Row],[Mat]]+punkty_rekrutacyjne[[#This Row],[Biol]]+punkty_rekrutacyjne[[#This Row],[Geog]])/4</f>
        <v>3.75</v>
      </c>
      <c r="T252">
        <f>IF(punkty_rekrutacyjne[[#This Row],[Zachowanie]]&gt;4,IF(punkty_rekrutacyjne[[#This Row],[srednia z przedmiotow]]&gt;4,IF(punkty_rekrutacyjne[[#This Row],[Osiagniecia]]=0,1,0),0),0)</f>
        <v>0</v>
      </c>
      <c r="U252" s="2" t="str">
        <f>IF(punkty_rekrutacyjne[[#This Row],[dobry uczen]],punkty_rekrutacyjne[[#This Row],[Nazwisko]],"")</f>
        <v/>
      </c>
      <c r="V252" s="2" t="str">
        <f>IF(punkty_rekrutacyjne[[#This Row],[dobry uczen]],punkty_rekrutacyjne[[#This Row],[Imie]],"")</f>
        <v/>
      </c>
      <c r="W252" s="1">
        <f>IF(punkty_rekrutacyjne[[#This Row],[GHP]]=100,1,0)</f>
        <v>0</v>
      </c>
      <c r="X252" s="1">
        <f>IF(punkty_rekrutacyjne[[#This Row],[GHH]]=100,1,0)</f>
        <v>0</v>
      </c>
      <c r="Y252" s="1">
        <f>IF(punkty_rekrutacyjne[[#This Row],[GMM]]=100,1,0)</f>
        <v>0</v>
      </c>
      <c r="Z252" s="1">
        <f>IF(punkty_rekrutacyjne[[#This Row],[GMP]]=100,1,0)</f>
        <v>0</v>
      </c>
      <c r="AA252" s="1">
        <f>IF(punkty_rekrutacyjne[[#This Row],[GJP]]=100,1,0)</f>
        <v>0</v>
      </c>
      <c r="AB252" s="1">
        <f>IF(SUM(W252:AA252)&gt;2,1,0)</f>
        <v>0</v>
      </c>
      <c r="AC252" s="1">
        <f>C252+IF(punkty_rekrutacyjne[[#This Row],[Zachowanie]]=6,2,0)+SUM(punkty_rekrutacyjne[[#This Row],[p1]:[p4]])</f>
        <v>25</v>
      </c>
      <c r="AD252" s="1">
        <f>+(punkty_rekrutacyjne[[#This Row],[GHP]]+punkty_rekrutacyjne[[#This Row],[GHH]]+punkty_rekrutacyjne[[#This Row],[GMM]]+punkty_rekrutacyjne[[#This Row],[GMP]]+punkty_rekrutacyjne[[#This Row],[GJP]])/10</f>
        <v>26.4</v>
      </c>
      <c r="AE252" s="1">
        <f>IF(punkty_rekrutacyjne[[#This Row],[pkt 1]]&gt;punkty_rekrutacyjne[[#This Row],[pkt 2]],1,0)</f>
        <v>0</v>
      </c>
      <c r="AF252" s="1">
        <f>COUNTIF(punkty_rekrutacyjne[[#This Row],[GHP]:[GJP]],100)</f>
        <v>0</v>
      </c>
    </row>
    <row r="253" spans="1:32" x14ac:dyDescent="0.25">
      <c r="A253" s="1" t="s">
        <v>15</v>
      </c>
      <c r="B253" s="1" t="s">
        <v>16</v>
      </c>
      <c r="C253">
        <v>7</v>
      </c>
      <c r="D253">
        <v>4</v>
      </c>
      <c r="E253">
        <v>4</v>
      </c>
      <c r="F253">
        <v>2</v>
      </c>
      <c r="G253">
        <v>5</v>
      </c>
      <c r="H253">
        <v>6</v>
      </c>
      <c r="I253">
        <v>90</v>
      </c>
      <c r="J253">
        <v>8</v>
      </c>
      <c r="K253">
        <v>21</v>
      </c>
      <c r="L253">
        <v>52</v>
      </c>
      <c r="M253">
        <v>33</v>
      </c>
      <c r="N253">
        <f>IF(punkty_rekrutacyjne[[#This Row],[JP]]=2,0,IF(punkty_rekrutacyjne[[#This Row],[JP]]=3,4,IF(punkty_rekrutacyjne[[#This Row],[JP]]=4,6,IF(punkty_rekrutacyjne[[#This Row],[JP]]=5,8,10))))</f>
        <v>6</v>
      </c>
      <c r="O253">
        <f>IF(punkty_rekrutacyjne[[#This Row],[Mat]]=2,0,IF(punkty_rekrutacyjne[[#This Row],[Mat]]=3,4,IF(punkty_rekrutacyjne[[#This Row],[Mat]]=4,6,IF(punkty_rekrutacyjne[[#This Row],[Mat]]=5,8,10))))</f>
        <v>0</v>
      </c>
      <c r="P253">
        <f>IF(punkty_rekrutacyjne[[#This Row],[Biol]]=2,0,IF(punkty_rekrutacyjne[[#This Row],[Biol]]=3,4,IF(punkty_rekrutacyjne[[#This Row],[Biol]]=4,6,IF(punkty_rekrutacyjne[[#This Row],[Biol]]=5,8,10))))</f>
        <v>8</v>
      </c>
      <c r="Q253">
        <f>IF(punkty_rekrutacyjne[[#This Row],[Geog]]=2,0,IF(punkty_rekrutacyjne[[#This Row],[Geog]]=3,4,IF(punkty_rekrutacyjne[[#This Row],[Geog]]=4,6,IF(punkty_rekrutacyjne[[#This Row],[Geog]]=5,8,10))))</f>
        <v>10</v>
      </c>
      <c r="R253">
        <f>C253+IF(punkty_rekrutacyjne[[#This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51.4</v>
      </c>
      <c r="S253">
        <f>(punkty_rekrutacyjne[[#This Row],[JP]]+punkty_rekrutacyjne[[#This Row],[Mat]]+punkty_rekrutacyjne[[#This Row],[Biol]]+punkty_rekrutacyjne[[#This Row],[Geog]])/4</f>
        <v>4.25</v>
      </c>
      <c r="T253">
        <f>IF(punkty_rekrutacyjne[[#This Row],[Zachowanie]]&gt;4,IF(punkty_rekrutacyjne[[#This Row],[srednia z przedmiotow]]&gt;4,IF(punkty_rekrutacyjne[[#This Row],[Osiagniecia]]=0,1,0),0),0)</f>
        <v>0</v>
      </c>
      <c r="U253" s="2" t="str">
        <f>IF(punkty_rekrutacyjne[[#This Row],[dobry uczen]],punkty_rekrutacyjne[[#This Row],[Nazwisko]],"")</f>
        <v/>
      </c>
      <c r="V253" s="2" t="str">
        <f>IF(punkty_rekrutacyjne[[#This Row],[dobry uczen]],punkty_rekrutacyjne[[#This Row],[Imie]],"")</f>
        <v/>
      </c>
      <c r="W253" s="1">
        <f>IF(punkty_rekrutacyjne[[#This Row],[GHP]]=100,1,0)</f>
        <v>0</v>
      </c>
      <c r="X253" s="1">
        <f>IF(punkty_rekrutacyjne[[#This Row],[GHH]]=100,1,0)</f>
        <v>0</v>
      </c>
      <c r="Y253" s="1">
        <f>IF(punkty_rekrutacyjne[[#This Row],[GMM]]=100,1,0)</f>
        <v>0</v>
      </c>
      <c r="Z253" s="1">
        <f>IF(punkty_rekrutacyjne[[#This Row],[GMP]]=100,1,0)</f>
        <v>0</v>
      </c>
      <c r="AA253" s="1">
        <f>IF(punkty_rekrutacyjne[[#This Row],[GJP]]=100,1,0)</f>
        <v>0</v>
      </c>
      <c r="AB253" s="1">
        <f>IF(SUM(W253:AA253)&gt;2,1,0)</f>
        <v>0</v>
      </c>
      <c r="AC253" s="1">
        <f>C253+IF(punkty_rekrutacyjne[[#This Row],[Zachowanie]]=6,2,0)+SUM(punkty_rekrutacyjne[[#This Row],[p1]:[p4]])</f>
        <v>31</v>
      </c>
      <c r="AD253" s="1">
        <f>+(punkty_rekrutacyjne[[#This Row],[GHP]]+punkty_rekrutacyjne[[#This Row],[GHH]]+punkty_rekrutacyjne[[#This Row],[GMM]]+punkty_rekrutacyjne[[#This Row],[GMP]]+punkty_rekrutacyjne[[#This Row],[GJP]])/10</f>
        <v>20.399999999999999</v>
      </c>
      <c r="AE253" s="1">
        <f>IF(punkty_rekrutacyjne[[#This Row],[pkt 1]]&gt;punkty_rekrutacyjne[[#This Row],[pkt 2]],1,0)</f>
        <v>1</v>
      </c>
      <c r="AF253" s="1">
        <f>COUNTIF(punkty_rekrutacyjne[[#This Row],[GHP]:[GJP]],100)</f>
        <v>0</v>
      </c>
    </row>
    <row r="254" spans="1:32" x14ac:dyDescent="0.25">
      <c r="A254" s="1" t="s">
        <v>184</v>
      </c>
      <c r="B254" s="1" t="s">
        <v>185</v>
      </c>
      <c r="C254">
        <v>3</v>
      </c>
      <c r="D254">
        <v>3</v>
      </c>
      <c r="E254">
        <v>4</v>
      </c>
      <c r="F254">
        <v>5</v>
      </c>
      <c r="G254">
        <v>6</v>
      </c>
      <c r="H254">
        <v>3</v>
      </c>
      <c r="I254">
        <v>59</v>
      </c>
      <c r="J254">
        <v>13</v>
      </c>
      <c r="K254">
        <v>14</v>
      </c>
      <c r="L254">
        <v>22</v>
      </c>
      <c r="M254">
        <v>96</v>
      </c>
      <c r="N254">
        <f>IF(punkty_rekrutacyjne[[#This Row],[JP]]=2,0,IF(punkty_rekrutacyjne[[#This Row],[JP]]=3,4,IF(punkty_rekrutacyjne[[#This Row],[JP]]=4,6,IF(punkty_rekrutacyjne[[#This Row],[JP]]=5,8,10))))</f>
        <v>6</v>
      </c>
      <c r="O254">
        <f>IF(punkty_rekrutacyjne[[#This Row],[Mat]]=2,0,IF(punkty_rekrutacyjne[[#This Row],[Mat]]=3,4,IF(punkty_rekrutacyjne[[#This Row],[Mat]]=4,6,IF(punkty_rekrutacyjne[[#This Row],[Mat]]=5,8,10))))</f>
        <v>8</v>
      </c>
      <c r="P254">
        <f>IF(punkty_rekrutacyjne[[#This Row],[Biol]]=2,0,IF(punkty_rekrutacyjne[[#This Row],[Biol]]=3,4,IF(punkty_rekrutacyjne[[#This Row],[Biol]]=4,6,IF(punkty_rekrutacyjne[[#This Row],[Biol]]=5,8,10))))</f>
        <v>10</v>
      </c>
      <c r="Q254">
        <f>IF(punkty_rekrutacyjne[[#This Row],[Geog]]=2,0,IF(punkty_rekrutacyjne[[#This Row],[Geog]]=3,4,IF(punkty_rekrutacyjne[[#This Row],[Geog]]=4,6,IF(punkty_rekrutacyjne[[#This Row],[Geog]]=5,8,10))))</f>
        <v>4</v>
      </c>
      <c r="R254">
        <f>C254+IF(punkty_rekrutacyjne[[#This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51.4</v>
      </c>
      <c r="S254">
        <f>(punkty_rekrutacyjne[[#This Row],[JP]]+punkty_rekrutacyjne[[#This Row],[Mat]]+punkty_rekrutacyjne[[#This Row],[Biol]]+punkty_rekrutacyjne[[#This Row],[Geog]])/4</f>
        <v>4.5</v>
      </c>
      <c r="T254">
        <f>IF(punkty_rekrutacyjne[[#This Row],[Zachowanie]]&gt;4,IF(punkty_rekrutacyjne[[#This Row],[srednia z przedmiotow]]&gt;4,IF(punkty_rekrutacyjne[[#This Row],[Osiagniecia]]=0,1,0),0),0)</f>
        <v>0</v>
      </c>
      <c r="U254" s="2" t="str">
        <f>IF(punkty_rekrutacyjne[[#This Row],[dobry uczen]],punkty_rekrutacyjne[[#This Row],[Nazwisko]],"")</f>
        <v/>
      </c>
      <c r="V254" s="2" t="str">
        <f>IF(punkty_rekrutacyjne[[#This Row],[dobry uczen]],punkty_rekrutacyjne[[#This Row],[Imie]],"")</f>
        <v/>
      </c>
      <c r="W254" s="1">
        <f>IF(punkty_rekrutacyjne[[#This Row],[GHP]]=100,1,0)</f>
        <v>0</v>
      </c>
      <c r="X254" s="1">
        <f>IF(punkty_rekrutacyjne[[#This Row],[GHH]]=100,1,0)</f>
        <v>0</v>
      </c>
      <c r="Y254" s="1">
        <f>IF(punkty_rekrutacyjne[[#This Row],[GMM]]=100,1,0)</f>
        <v>0</v>
      </c>
      <c r="Z254" s="1">
        <f>IF(punkty_rekrutacyjne[[#This Row],[GMP]]=100,1,0)</f>
        <v>0</v>
      </c>
      <c r="AA254" s="1">
        <f>IF(punkty_rekrutacyjne[[#This Row],[GJP]]=100,1,0)</f>
        <v>0</v>
      </c>
      <c r="AB254" s="1">
        <f>IF(SUM(W254:AA254)&gt;2,1,0)</f>
        <v>0</v>
      </c>
      <c r="AC254" s="1">
        <f>C254+IF(punkty_rekrutacyjne[[#This Row],[Zachowanie]]=6,2,0)+SUM(punkty_rekrutacyjne[[#This Row],[p1]:[p4]])</f>
        <v>31</v>
      </c>
      <c r="AD254" s="1">
        <f>+(punkty_rekrutacyjne[[#This Row],[GHP]]+punkty_rekrutacyjne[[#This Row],[GHH]]+punkty_rekrutacyjne[[#This Row],[GMM]]+punkty_rekrutacyjne[[#This Row],[GMP]]+punkty_rekrutacyjne[[#This Row],[GJP]])/10</f>
        <v>20.399999999999999</v>
      </c>
      <c r="AE254" s="1">
        <f>IF(punkty_rekrutacyjne[[#This Row],[pkt 1]]&gt;punkty_rekrutacyjne[[#This Row],[pkt 2]],1,0)</f>
        <v>1</v>
      </c>
      <c r="AF254" s="1">
        <f>COUNTIF(punkty_rekrutacyjne[[#This Row],[GHP]:[GJP]],100)</f>
        <v>0</v>
      </c>
    </row>
    <row r="255" spans="1:32" x14ac:dyDescent="0.25">
      <c r="A255" s="1" t="s">
        <v>629</v>
      </c>
      <c r="B255" s="1" t="s">
        <v>430</v>
      </c>
      <c r="C255">
        <v>7</v>
      </c>
      <c r="D255">
        <v>5</v>
      </c>
      <c r="E255">
        <v>5</v>
      </c>
      <c r="F255">
        <v>2</v>
      </c>
      <c r="G255">
        <v>6</v>
      </c>
      <c r="H255">
        <v>6</v>
      </c>
      <c r="I255">
        <v>6</v>
      </c>
      <c r="J255">
        <v>88</v>
      </c>
      <c r="K255">
        <v>24</v>
      </c>
      <c r="L255">
        <v>3</v>
      </c>
      <c r="M255">
        <v>43</v>
      </c>
      <c r="N255">
        <f>IF(punkty_rekrutacyjne[[#This Row],[JP]]=2,0,IF(punkty_rekrutacyjne[[#This Row],[JP]]=3,4,IF(punkty_rekrutacyjne[[#This Row],[JP]]=4,6,IF(punkty_rekrutacyjne[[#This Row],[JP]]=5,8,10))))</f>
        <v>8</v>
      </c>
      <c r="O255">
        <f>IF(punkty_rekrutacyjne[[#This Row],[Mat]]=2,0,IF(punkty_rekrutacyjne[[#This Row],[Mat]]=3,4,IF(punkty_rekrutacyjne[[#This Row],[Mat]]=4,6,IF(punkty_rekrutacyjne[[#This Row],[Mat]]=5,8,10))))</f>
        <v>0</v>
      </c>
      <c r="P255">
        <f>IF(punkty_rekrutacyjne[[#This Row],[Biol]]=2,0,IF(punkty_rekrutacyjne[[#This Row],[Biol]]=3,4,IF(punkty_rekrutacyjne[[#This Row],[Biol]]=4,6,IF(punkty_rekrutacyjne[[#This Row],[Biol]]=5,8,10))))</f>
        <v>10</v>
      </c>
      <c r="Q255">
        <f>IF(punkty_rekrutacyjne[[#This Row],[Geog]]=2,0,IF(punkty_rekrutacyjne[[#This Row],[Geog]]=3,4,IF(punkty_rekrutacyjne[[#This Row],[Geog]]=4,6,IF(punkty_rekrutacyjne[[#This Row],[Geog]]=5,8,10))))</f>
        <v>10</v>
      </c>
      <c r="R255">
        <f>C255+IF(punkty_rekrutacyjne[[#This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51.4</v>
      </c>
      <c r="S255">
        <f>(punkty_rekrutacyjne[[#This Row],[JP]]+punkty_rekrutacyjne[[#This Row],[Mat]]+punkty_rekrutacyjne[[#This Row],[Biol]]+punkty_rekrutacyjne[[#This Row],[Geog]])/4</f>
        <v>4.75</v>
      </c>
      <c r="T255">
        <f>IF(punkty_rekrutacyjne[[#This Row],[Zachowanie]]&gt;4,IF(punkty_rekrutacyjne[[#This Row],[srednia z przedmiotow]]&gt;4,IF(punkty_rekrutacyjne[[#This Row],[Osiagniecia]]=0,1,0),0),0)</f>
        <v>0</v>
      </c>
      <c r="U255" s="2" t="str">
        <f>IF(punkty_rekrutacyjne[[#This Row],[dobry uczen]],punkty_rekrutacyjne[[#This Row],[Nazwisko]],"")</f>
        <v/>
      </c>
      <c r="V255" s="2" t="str">
        <f>IF(punkty_rekrutacyjne[[#This Row],[dobry uczen]],punkty_rekrutacyjne[[#This Row],[Imie]],"")</f>
        <v/>
      </c>
      <c r="W255" s="1">
        <f>IF(punkty_rekrutacyjne[[#This Row],[GHP]]=100,1,0)</f>
        <v>0</v>
      </c>
      <c r="X255" s="1">
        <f>IF(punkty_rekrutacyjne[[#This Row],[GHH]]=100,1,0)</f>
        <v>0</v>
      </c>
      <c r="Y255" s="1">
        <f>IF(punkty_rekrutacyjne[[#This Row],[GMM]]=100,1,0)</f>
        <v>0</v>
      </c>
      <c r="Z255" s="1">
        <f>IF(punkty_rekrutacyjne[[#This Row],[GMP]]=100,1,0)</f>
        <v>0</v>
      </c>
      <c r="AA255" s="1">
        <f>IF(punkty_rekrutacyjne[[#This Row],[GJP]]=100,1,0)</f>
        <v>0</v>
      </c>
      <c r="AB255" s="1">
        <f>IF(SUM(W255:AA255)&gt;2,1,0)</f>
        <v>0</v>
      </c>
      <c r="AC255" s="1">
        <f>C255+IF(punkty_rekrutacyjne[[#This Row],[Zachowanie]]=6,2,0)+SUM(punkty_rekrutacyjne[[#This Row],[p1]:[p4]])</f>
        <v>35</v>
      </c>
      <c r="AD255" s="1">
        <f>+(punkty_rekrutacyjne[[#This Row],[GHP]]+punkty_rekrutacyjne[[#This Row],[GHH]]+punkty_rekrutacyjne[[#This Row],[GMM]]+punkty_rekrutacyjne[[#This Row],[GMP]]+punkty_rekrutacyjne[[#This Row],[GJP]])/10</f>
        <v>16.399999999999999</v>
      </c>
      <c r="AE255" s="1">
        <f>IF(punkty_rekrutacyjne[[#This Row],[pkt 1]]&gt;punkty_rekrutacyjne[[#This Row],[pkt 2]],1,0)</f>
        <v>1</v>
      </c>
      <c r="AF255" s="1">
        <f>COUNTIF(punkty_rekrutacyjne[[#This Row],[GHP]:[GJP]],100)</f>
        <v>0</v>
      </c>
    </row>
    <row r="256" spans="1:32" x14ac:dyDescent="0.25">
      <c r="A256" s="1" t="s">
        <v>494</v>
      </c>
      <c r="B256" s="1" t="s">
        <v>495</v>
      </c>
      <c r="C256">
        <v>4</v>
      </c>
      <c r="D256">
        <v>5</v>
      </c>
      <c r="E256">
        <v>5</v>
      </c>
      <c r="F256">
        <v>6</v>
      </c>
      <c r="G256">
        <v>2</v>
      </c>
      <c r="H256">
        <v>3</v>
      </c>
      <c r="I256">
        <v>35</v>
      </c>
      <c r="J256">
        <v>49</v>
      </c>
      <c r="K256">
        <v>59</v>
      </c>
      <c r="L256">
        <v>44</v>
      </c>
      <c r="M256">
        <v>68</v>
      </c>
      <c r="N256">
        <f>IF(punkty_rekrutacyjne[[#This Row],[JP]]=2,0,IF(punkty_rekrutacyjne[[#This Row],[JP]]=3,4,IF(punkty_rekrutacyjne[[#This Row],[JP]]=4,6,IF(punkty_rekrutacyjne[[#This Row],[JP]]=5,8,10))))</f>
        <v>8</v>
      </c>
      <c r="O256">
        <f>IF(punkty_rekrutacyjne[[#This Row],[Mat]]=2,0,IF(punkty_rekrutacyjne[[#This Row],[Mat]]=3,4,IF(punkty_rekrutacyjne[[#This Row],[Mat]]=4,6,IF(punkty_rekrutacyjne[[#This Row],[Mat]]=5,8,10))))</f>
        <v>10</v>
      </c>
      <c r="P256">
        <f>IF(punkty_rekrutacyjne[[#This Row],[Biol]]=2,0,IF(punkty_rekrutacyjne[[#This Row],[Biol]]=3,4,IF(punkty_rekrutacyjne[[#This Row],[Biol]]=4,6,IF(punkty_rekrutacyjne[[#This Row],[Biol]]=5,8,10))))</f>
        <v>0</v>
      </c>
      <c r="Q256">
        <f>IF(punkty_rekrutacyjne[[#This Row],[Geog]]=2,0,IF(punkty_rekrutacyjne[[#This Row],[Geog]]=3,4,IF(punkty_rekrutacyjne[[#This Row],[Geog]]=4,6,IF(punkty_rekrutacyjne[[#This Row],[Geog]]=5,8,10))))</f>
        <v>4</v>
      </c>
      <c r="R256">
        <f>C256+IF(punkty_rekrutacyjne[[#This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51.5</v>
      </c>
      <c r="S256">
        <f>(punkty_rekrutacyjne[[#This Row],[JP]]+punkty_rekrutacyjne[[#This Row],[Mat]]+punkty_rekrutacyjne[[#This Row],[Biol]]+punkty_rekrutacyjne[[#This Row],[Geog]])/4</f>
        <v>4</v>
      </c>
      <c r="T256">
        <f>IF(punkty_rekrutacyjne[[#This Row],[Zachowanie]]&gt;4,IF(punkty_rekrutacyjne[[#This Row],[srednia z przedmiotow]]&gt;4,IF(punkty_rekrutacyjne[[#This Row],[Osiagniecia]]=0,1,0),0),0)</f>
        <v>0</v>
      </c>
      <c r="U256" s="2" t="str">
        <f>IF(punkty_rekrutacyjne[[#This Row],[dobry uczen]],punkty_rekrutacyjne[[#This Row],[Nazwisko]],"")</f>
        <v/>
      </c>
      <c r="V256" s="2" t="str">
        <f>IF(punkty_rekrutacyjne[[#This Row],[dobry uczen]],punkty_rekrutacyjne[[#This Row],[Imie]],"")</f>
        <v/>
      </c>
      <c r="W256" s="1">
        <f>IF(punkty_rekrutacyjne[[#This Row],[GHP]]=100,1,0)</f>
        <v>0</v>
      </c>
      <c r="X256" s="1">
        <f>IF(punkty_rekrutacyjne[[#This Row],[GHH]]=100,1,0)</f>
        <v>0</v>
      </c>
      <c r="Y256" s="1">
        <f>IF(punkty_rekrutacyjne[[#This Row],[GMM]]=100,1,0)</f>
        <v>0</v>
      </c>
      <c r="Z256" s="1">
        <f>IF(punkty_rekrutacyjne[[#This Row],[GMP]]=100,1,0)</f>
        <v>0</v>
      </c>
      <c r="AA256" s="1">
        <f>IF(punkty_rekrutacyjne[[#This Row],[GJP]]=100,1,0)</f>
        <v>0</v>
      </c>
      <c r="AB256" s="1">
        <f>IF(SUM(W256:AA256)&gt;2,1,0)</f>
        <v>0</v>
      </c>
      <c r="AC256" s="1">
        <f>C256+IF(punkty_rekrutacyjne[[#This Row],[Zachowanie]]=6,2,0)+SUM(punkty_rekrutacyjne[[#This Row],[p1]:[p4]])</f>
        <v>26</v>
      </c>
      <c r="AD256" s="1">
        <f>+(punkty_rekrutacyjne[[#This Row],[GHP]]+punkty_rekrutacyjne[[#This Row],[GHH]]+punkty_rekrutacyjne[[#This Row],[GMM]]+punkty_rekrutacyjne[[#This Row],[GMP]]+punkty_rekrutacyjne[[#This Row],[GJP]])/10</f>
        <v>25.5</v>
      </c>
      <c r="AE256" s="1">
        <f>IF(punkty_rekrutacyjne[[#This Row],[pkt 1]]&gt;punkty_rekrutacyjne[[#This Row],[pkt 2]],1,0)</f>
        <v>1</v>
      </c>
      <c r="AF256" s="1">
        <f>COUNTIF(punkty_rekrutacyjne[[#This Row],[GHP]:[GJP]],100)</f>
        <v>0</v>
      </c>
    </row>
    <row r="257" spans="1:32" x14ac:dyDescent="0.25">
      <c r="A257" s="1" t="s">
        <v>319</v>
      </c>
      <c r="B257" s="1" t="s">
        <v>197</v>
      </c>
      <c r="C257">
        <v>3</v>
      </c>
      <c r="D257">
        <v>2</v>
      </c>
      <c r="E257">
        <v>5</v>
      </c>
      <c r="F257">
        <v>3</v>
      </c>
      <c r="G257">
        <v>5</v>
      </c>
      <c r="H257">
        <v>2</v>
      </c>
      <c r="I257">
        <v>47</v>
      </c>
      <c r="J257">
        <v>7</v>
      </c>
      <c r="K257">
        <v>72</v>
      </c>
      <c r="L257">
        <v>74</v>
      </c>
      <c r="M257">
        <v>85</v>
      </c>
      <c r="N257">
        <f>IF(punkty_rekrutacyjne[[#This Row],[JP]]=2,0,IF(punkty_rekrutacyjne[[#This Row],[JP]]=3,4,IF(punkty_rekrutacyjne[[#This Row],[JP]]=4,6,IF(punkty_rekrutacyjne[[#This Row],[JP]]=5,8,10))))</f>
        <v>8</v>
      </c>
      <c r="O257">
        <f>IF(punkty_rekrutacyjne[[#This Row],[Mat]]=2,0,IF(punkty_rekrutacyjne[[#This Row],[Mat]]=3,4,IF(punkty_rekrutacyjne[[#This Row],[Mat]]=4,6,IF(punkty_rekrutacyjne[[#This Row],[Mat]]=5,8,10))))</f>
        <v>4</v>
      </c>
      <c r="P257">
        <f>IF(punkty_rekrutacyjne[[#This Row],[Biol]]=2,0,IF(punkty_rekrutacyjne[[#This Row],[Biol]]=3,4,IF(punkty_rekrutacyjne[[#This Row],[Biol]]=4,6,IF(punkty_rekrutacyjne[[#This Row],[Biol]]=5,8,10))))</f>
        <v>8</v>
      </c>
      <c r="Q257">
        <f>IF(punkty_rekrutacyjne[[#This Row],[Geog]]=2,0,IF(punkty_rekrutacyjne[[#This Row],[Geog]]=3,4,IF(punkty_rekrutacyjne[[#This Row],[Geog]]=4,6,IF(punkty_rekrutacyjne[[#This Row],[Geog]]=5,8,10))))</f>
        <v>0</v>
      </c>
      <c r="R257">
        <f>C257+IF(punkty_rekrutacyjne[[#This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51.5</v>
      </c>
      <c r="S257">
        <f>(punkty_rekrutacyjne[[#This Row],[JP]]+punkty_rekrutacyjne[[#This Row],[Mat]]+punkty_rekrutacyjne[[#This Row],[Biol]]+punkty_rekrutacyjne[[#This Row],[Geog]])/4</f>
        <v>3.75</v>
      </c>
      <c r="T257">
        <f>IF(punkty_rekrutacyjne[[#This Row],[Zachowanie]]&gt;4,IF(punkty_rekrutacyjne[[#This Row],[srednia z przedmiotow]]&gt;4,IF(punkty_rekrutacyjne[[#This Row],[Osiagniecia]]=0,1,0),0),0)</f>
        <v>0</v>
      </c>
      <c r="U257" s="2" t="str">
        <f>IF(punkty_rekrutacyjne[[#This Row],[dobry uczen]],punkty_rekrutacyjne[[#This Row],[Nazwisko]],"")</f>
        <v/>
      </c>
      <c r="V257" s="2" t="str">
        <f>IF(punkty_rekrutacyjne[[#This Row],[dobry uczen]],punkty_rekrutacyjne[[#This Row],[Imie]],"")</f>
        <v/>
      </c>
      <c r="W257" s="1">
        <f>IF(punkty_rekrutacyjne[[#This Row],[GHP]]=100,1,0)</f>
        <v>0</v>
      </c>
      <c r="X257" s="1">
        <f>IF(punkty_rekrutacyjne[[#This Row],[GHH]]=100,1,0)</f>
        <v>0</v>
      </c>
      <c r="Y257" s="1">
        <f>IF(punkty_rekrutacyjne[[#This Row],[GMM]]=100,1,0)</f>
        <v>0</v>
      </c>
      <c r="Z257" s="1">
        <f>IF(punkty_rekrutacyjne[[#This Row],[GMP]]=100,1,0)</f>
        <v>0</v>
      </c>
      <c r="AA257" s="1">
        <f>IF(punkty_rekrutacyjne[[#This Row],[GJP]]=100,1,0)</f>
        <v>0</v>
      </c>
      <c r="AB257" s="1">
        <f>IF(SUM(W257:AA257)&gt;2,1,0)</f>
        <v>0</v>
      </c>
      <c r="AC257" s="1">
        <f>C257+IF(punkty_rekrutacyjne[[#This Row],[Zachowanie]]=6,2,0)+SUM(punkty_rekrutacyjne[[#This Row],[p1]:[p4]])</f>
        <v>23</v>
      </c>
      <c r="AD257" s="1">
        <f>+(punkty_rekrutacyjne[[#This Row],[GHP]]+punkty_rekrutacyjne[[#This Row],[GHH]]+punkty_rekrutacyjne[[#This Row],[GMM]]+punkty_rekrutacyjne[[#This Row],[GMP]]+punkty_rekrutacyjne[[#This Row],[GJP]])/10</f>
        <v>28.5</v>
      </c>
      <c r="AE257" s="1">
        <f>IF(punkty_rekrutacyjne[[#This Row],[pkt 1]]&gt;punkty_rekrutacyjne[[#This Row],[pkt 2]],1,0)</f>
        <v>0</v>
      </c>
      <c r="AF257" s="1">
        <f>COUNTIF(punkty_rekrutacyjne[[#This Row],[GHP]:[GJP]],100)</f>
        <v>0</v>
      </c>
    </row>
    <row r="258" spans="1:32" x14ac:dyDescent="0.25">
      <c r="A258" s="1" t="s">
        <v>321</v>
      </c>
      <c r="B258" s="1" t="s">
        <v>322</v>
      </c>
      <c r="C258">
        <v>3</v>
      </c>
      <c r="D258">
        <v>4</v>
      </c>
      <c r="E258">
        <v>2</v>
      </c>
      <c r="F258">
        <v>4</v>
      </c>
      <c r="G258">
        <v>5</v>
      </c>
      <c r="H258">
        <v>6</v>
      </c>
      <c r="I258">
        <v>47</v>
      </c>
      <c r="J258">
        <v>80</v>
      </c>
      <c r="K258">
        <v>34</v>
      </c>
      <c r="L258">
        <v>4</v>
      </c>
      <c r="M258">
        <v>81</v>
      </c>
      <c r="N258">
        <f>IF(punkty_rekrutacyjne[[#This Row],[JP]]=2,0,IF(punkty_rekrutacyjne[[#This Row],[JP]]=3,4,IF(punkty_rekrutacyjne[[#This Row],[JP]]=4,6,IF(punkty_rekrutacyjne[[#This Row],[JP]]=5,8,10))))</f>
        <v>0</v>
      </c>
      <c r="O258">
        <f>IF(punkty_rekrutacyjne[[#This Row],[Mat]]=2,0,IF(punkty_rekrutacyjne[[#This Row],[Mat]]=3,4,IF(punkty_rekrutacyjne[[#This Row],[Mat]]=4,6,IF(punkty_rekrutacyjne[[#This Row],[Mat]]=5,8,10))))</f>
        <v>6</v>
      </c>
      <c r="P258">
        <f>IF(punkty_rekrutacyjne[[#This Row],[Biol]]=2,0,IF(punkty_rekrutacyjne[[#This Row],[Biol]]=3,4,IF(punkty_rekrutacyjne[[#This Row],[Biol]]=4,6,IF(punkty_rekrutacyjne[[#This Row],[Biol]]=5,8,10))))</f>
        <v>8</v>
      </c>
      <c r="Q258">
        <f>IF(punkty_rekrutacyjne[[#This Row],[Geog]]=2,0,IF(punkty_rekrutacyjne[[#This Row],[Geog]]=3,4,IF(punkty_rekrutacyjne[[#This Row],[Geog]]=4,6,IF(punkty_rekrutacyjne[[#This Row],[Geog]]=5,8,10))))</f>
        <v>10</v>
      </c>
      <c r="R258">
        <f>C258+IF(punkty_rekrutacyjne[[#This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51.6</v>
      </c>
      <c r="S258">
        <f>(punkty_rekrutacyjne[[#This Row],[JP]]+punkty_rekrutacyjne[[#This Row],[Mat]]+punkty_rekrutacyjne[[#This Row],[Biol]]+punkty_rekrutacyjne[[#This Row],[Geog]])/4</f>
        <v>4.25</v>
      </c>
      <c r="T258">
        <f>IF(punkty_rekrutacyjne[[#This Row],[Zachowanie]]&gt;4,IF(punkty_rekrutacyjne[[#This Row],[srednia z przedmiotow]]&gt;4,IF(punkty_rekrutacyjne[[#This Row],[Osiagniecia]]=0,1,0),0),0)</f>
        <v>0</v>
      </c>
      <c r="U258" s="2" t="str">
        <f>IF(punkty_rekrutacyjne[[#This Row],[dobry uczen]],punkty_rekrutacyjne[[#This Row],[Nazwisko]],"")</f>
        <v/>
      </c>
      <c r="V258" s="2" t="str">
        <f>IF(punkty_rekrutacyjne[[#This Row],[dobry uczen]],punkty_rekrutacyjne[[#This Row],[Imie]],"")</f>
        <v/>
      </c>
      <c r="W258" s="1">
        <f>IF(punkty_rekrutacyjne[[#This Row],[GHP]]=100,1,0)</f>
        <v>0</v>
      </c>
      <c r="X258" s="1">
        <f>IF(punkty_rekrutacyjne[[#This Row],[GHH]]=100,1,0)</f>
        <v>0</v>
      </c>
      <c r="Y258" s="1">
        <f>IF(punkty_rekrutacyjne[[#This Row],[GMM]]=100,1,0)</f>
        <v>0</v>
      </c>
      <c r="Z258" s="1">
        <f>IF(punkty_rekrutacyjne[[#This Row],[GMP]]=100,1,0)</f>
        <v>0</v>
      </c>
      <c r="AA258" s="1">
        <f>IF(punkty_rekrutacyjne[[#This Row],[GJP]]=100,1,0)</f>
        <v>0</v>
      </c>
      <c r="AB258" s="1">
        <f>IF(SUM(W258:AA258)&gt;2,1,0)</f>
        <v>0</v>
      </c>
      <c r="AC258" s="1">
        <f>C258+IF(punkty_rekrutacyjne[[#This Row],[Zachowanie]]=6,2,0)+SUM(punkty_rekrutacyjne[[#This Row],[p1]:[p4]])</f>
        <v>27</v>
      </c>
      <c r="AD258" s="1">
        <f>+(punkty_rekrutacyjne[[#This Row],[GHP]]+punkty_rekrutacyjne[[#This Row],[GHH]]+punkty_rekrutacyjne[[#This Row],[GMM]]+punkty_rekrutacyjne[[#This Row],[GMP]]+punkty_rekrutacyjne[[#This Row],[GJP]])/10</f>
        <v>24.6</v>
      </c>
      <c r="AE258" s="1">
        <f>IF(punkty_rekrutacyjne[[#This Row],[pkt 1]]&gt;punkty_rekrutacyjne[[#This Row],[pkt 2]],1,0)</f>
        <v>1</v>
      </c>
      <c r="AF258" s="1">
        <f>COUNTIF(punkty_rekrutacyjne[[#This Row],[GHP]:[GJP]],100)</f>
        <v>0</v>
      </c>
    </row>
    <row r="259" spans="1:32" x14ac:dyDescent="0.25">
      <c r="A259" s="1" t="s">
        <v>301</v>
      </c>
      <c r="B259" s="1" t="s">
        <v>302</v>
      </c>
      <c r="C259">
        <v>8</v>
      </c>
      <c r="D259">
        <v>4</v>
      </c>
      <c r="E259">
        <v>5</v>
      </c>
      <c r="F259">
        <v>4</v>
      </c>
      <c r="G259">
        <v>4</v>
      </c>
      <c r="H259">
        <v>5</v>
      </c>
      <c r="I259">
        <v>83</v>
      </c>
      <c r="J259">
        <v>18</v>
      </c>
      <c r="K259">
        <v>29</v>
      </c>
      <c r="L259">
        <v>17</v>
      </c>
      <c r="M259">
        <v>9</v>
      </c>
      <c r="N259">
        <f>IF(punkty_rekrutacyjne[[#This Row],[JP]]=2,0,IF(punkty_rekrutacyjne[[#This Row],[JP]]=3,4,IF(punkty_rekrutacyjne[[#This Row],[JP]]=4,6,IF(punkty_rekrutacyjne[[#This Row],[JP]]=5,8,10))))</f>
        <v>8</v>
      </c>
      <c r="O259">
        <f>IF(punkty_rekrutacyjne[[#This Row],[Mat]]=2,0,IF(punkty_rekrutacyjne[[#This Row],[Mat]]=3,4,IF(punkty_rekrutacyjne[[#This Row],[Mat]]=4,6,IF(punkty_rekrutacyjne[[#This Row],[Mat]]=5,8,10))))</f>
        <v>6</v>
      </c>
      <c r="P259">
        <f>IF(punkty_rekrutacyjne[[#This Row],[Biol]]=2,0,IF(punkty_rekrutacyjne[[#This Row],[Biol]]=3,4,IF(punkty_rekrutacyjne[[#This Row],[Biol]]=4,6,IF(punkty_rekrutacyjne[[#This Row],[Biol]]=5,8,10))))</f>
        <v>6</v>
      </c>
      <c r="Q259">
        <f>IF(punkty_rekrutacyjne[[#This Row],[Geog]]=2,0,IF(punkty_rekrutacyjne[[#This Row],[Geog]]=3,4,IF(punkty_rekrutacyjne[[#This Row],[Geog]]=4,6,IF(punkty_rekrutacyjne[[#This Row],[Geog]]=5,8,10))))</f>
        <v>8</v>
      </c>
      <c r="R259">
        <f>C259+IF(punkty_rekrutacyjne[[#This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51.6</v>
      </c>
      <c r="S259">
        <f>(punkty_rekrutacyjne[[#This Row],[JP]]+punkty_rekrutacyjne[[#This Row],[Mat]]+punkty_rekrutacyjne[[#This Row],[Biol]]+punkty_rekrutacyjne[[#This Row],[Geog]])/4</f>
        <v>4.5</v>
      </c>
      <c r="T259">
        <f>IF(punkty_rekrutacyjne[[#This Row],[Zachowanie]]&gt;4,IF(punkty_rekrutacyjne[[#This Row],[srednia z przedmiotow]]&gt;4,IF(punkty_rekrutacyjne[[#This Row],[Osiagniecia]]=0,1,0),0),0)</f>
        <v>0</v>
      </c>
      <c r="U259" s="2" t="str">
        <f>IF(punkty_rekrutacyjne[[#This Row],[dobry uczen]],punkty_rekrutacyjne[[#This Row],[Nazwisko]],"")</f>
        <v/>
      </c>
      <c r="V259" s="2" t="str">
        <f>IF(punkty_rekrutacyjne[[#This Row],[dobry uczen]],punkty_rekrutacyjne[[#This Row],[Imie]],"")</f>
        <v/>
      </c>
      <c r="W259" s="1">
        <f>IF(punkty_rekrutacyjne[[#This Row],[GHP]]=100,1,0)</f>
        <v>0</v>
      </c>
      <c r="X259" s="1">
        <f>IF(punkty_rekrutacyjne[[#This Row],[GHH]]=100,1,0)</f>
        <v>0</v>
      </c>
      <c r="Y259" s="1">
        <f>IF(punkty_rekrutacyjne[[#This Row],[GMM]]=100,1,0)</f>
        <v>0</v>
      </c>
      <c r="Z259" s="1">
        <f>IF(punkty_rekrutacyjne[[#This Row],[GMP]]=100,1,0)</f>
        <v>0</v>
      </c>
      <c r="AA259" s="1">
        <f>IF(punkty_rekrutacyjne[[#This Row],[GJP]]=100,1,0)</f>
        <v>0</v>
      </c>
      <c r="AB259" s="1">
        <f>IF(SUM(W259:AA259)&gt;2,1,0)</f>
        <v>0</v>
      </c>
      <c r="AC259" s="1">
        <f>C259+IF(punkty_rekrutacyjne[[#This Row],[Zachowanie]]=6,2,0)+SUM(punkty_rekrutacyjne[[#This Row],[p1]:[p4]])</f>
        <v>36</v>
      </c>
      <c r="AD259" s="1">
        <f>+(punkty_rekrutacyjne[[#This Row],[GHP]]+punkty_rekrutacyjne[[#This Row],[GHH]]+punkty_rekrutacyjne[[#This Row],[GMM]]+punkty_rekrutacyjne[[#This Row],[GMP]]+punkty_rekrutacyjne[[#This Row],[GJP]])/10</f>
        <v>15.6</v>
      </c>
      <c r="AE259" s="1">
        <f>IF(punkty_rekrutacyjne[[#This Row],[pkt 1]]&gt;punkty_rekrutacyjne[[#This Row],[pkt 2]],1,0)</f>
        <v>1</v>
      </c>
      <c r="AF259" s="1">
        <f>COUNTIF(punkty_rekrutacyjne[[#This Row],[GHP]:[GJP]],100)</f>
        <v>0</v>
      </c>
    </row>
    <row r="260" spans="1:32" x14ac:dyDescent="0.25">
      <c r="A260" s="1" t="s">
        <v>370</v>
      </c>
      <c r="B260" s="1" t="s">
        <v>371</v>
      </c>
      <c r="C260">
        <v>4</v>
      </c>
      <c r="D260">
        <v>2</v>
      </c>
      <c r="E260">
        <v>4</v>
      </c>
      <c r="F260">
        <v>3</v>
      </c>
      <c r="G260">
        <v>5</v>
      </c>
      <c r="H260">
        <v>2</v>
      </c>
      <c r="I260">
        <v>68</v>
      </c>
      <c r="J260">
        <v>87</v>
      </c>
      <c r="K260">
        <v>48</v>
      </c>
      <c r="L260">
        <v>54</v>
      </c>
      <c r="M260">
        <v>39</v>
      </c>
      <c r="N260">
        <f>IF(punkty_rekrutacyjne[[#This Row],[JP]]=2,0,IF(punkty_rekrutacyjne[[#This Row],[JP]]=3,4,IF(punkty_rekrutacyjne[[#This Row],[JP]]=4,6,IF(punkty_rekrutacyjne[[#This Row],[JP]]=5,8,10))))</f>
        <v>6</v>
      </c>
      <c r="O260">
        <f>IF(punkty_rekrutacyjne[[#This Row],[Mat]]=2,0,IF(punkty_rekrutacyjne[[#This Row],[Mat]]=3,4,IF(punkty_rekrutacyjne[[#This Row],[Mat]]=4,6,IF(punkty_rekrutacyjne[[#This Row],[Mat]]=5,8,10))))</f>
        <v>4</v>
      </c>
      <c r="P260">
        <f>IF(punkty_rekrutacyjne[[#This Row],[Biol]]=2,0,IF(punkty_rekrutacyjne[[#This Row],[Biol]]=3,4,IF(punkty_rekrutacyjne[[#This Row],[Biol]]=4,6,IF(punkty_rekrutacyjne[[#This Row],[Biol]]=5,8,10))))</f>
        <v>8</v>
      </c>
      <c r="Q260">
        <f>IF(punkty_rekrutacyjne[[#This Row],[Geog]]=2,0,IF(punkty_rekrutacyjne[[#This Row],[Geog]]=3,4,IF(punkty_rekrutacyjne[[#This Row],[Geog]]=4,6,IF(punkty_rekrutacyjne[[#This Row],[Geog]]=5,8,10))))</f>
        <v>0</v>
      </c>
      <c r="R260">
        <f>C260+IF(punkty_rekrutacyjne[[#This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51.6</v>
      </c>
      <c r="S260">
        <f>(punkty_rekrutacyjne[[#This Row],[JP]]+punkty_rekrutacyjne[[#This Row],[Mat]]+punkty_rekrutacyjne[[#This Row],[Biol]]+punkty_rekrutacyjne[[#This Row],[Geog]])/4</f>
        <v>3.5</v>
      </c>
      <c r="T260">
        <f>IF(punkty_rekrutacyjne[[#This Row],[Zachowanie]]&gt;4,IF(punkty_rekrutacyjne[[#This Row],[srednia z przedmiotow]]&gt;4,IF(punkty_rekrutacyjne[[#This Row],[Osiagniecia]]=0,1,0),0),0)</f>
        <v>0</v>
      </c>
      <c r="U260" s="2" t="str">
        <f>IF(punkty_rekrutacyjne[[#This Row],[dobry uczen]],punkty_rekrutacyjne[[#This Row],[Nazwisko]],"")</f>
        <v/>
      </c>
      <c r="V260" s="2" t="str">
        <f>IF(punkty_rekrutacyjne[[#This Row],[dobry uczen]],punkty_rekrutacyjne[[#This Row],[Imie]],"")</f>
        <v/>
      </c>
      <c r="W260" s="1">
        <f>IF(punkty_rekrutacyjne[[#This Row],[GHP]]=100,1,0)</f>
        <v>0</v>
      </c>
      <c r="X260" s="1">
        <f>IF(punkty_rekrutacyjne[[#This Row],[GHH]]=100,1,0)</f>
        <v>0</v>
      </c>
      <c r="Y260" s="1">
        <f>IF(punkty_rekrutacyjne[[#This Row],[GMM]]=100,1,0)</f>
        <v>0</v>
      </c>
      <c r="Z260" s="1">
        <f>IF(punkty_rekrutacyjne[[#This Row],[GMP]]=100,1,0)</f>
        <v>0</v>
      </c>
      <c r="AA260" s="1">
        <f>IF(punkty_rekrutacyjne[[#This Row],[GJP]]=100,1,0)</f>
        <v>0</v>
      </c>
      <c r="AB260" s="1">
        <f>IF(SUM(W260:AA260)&gt;2,1,0)</f>
        <v>0</v>
      </c>
      <c r="AC260" s="1">
        <f>C260+IF(punkty_rekrutacyjne[[#This Row],[Zachowanie]]=6,2,0)+SUM(punkty_rekrutacyjne[[#This Row],[p1]:[p4]])</f>
        <v>22</v>
      </c>
      <c r="AD260" s="1">
        <f>+(punkty_rekrutacyjne[[#This Row],[GHP]]+punkty_rekrutacyjne[[#This Row],[GHH]]+punkty_rekrutacyjne[[#This Row],[GMM]]+punkty_rekrutacyjne[[#This Row],[GMP]]+punkty_rekrutacyjne[[#This Row],[GJP]])/10</f>
        <v>29.6</v>
      </c>
      <c r="AE260" s="1">
        <f>IF(punkty_rekrutacyjne[[#This Row],[pkt 1]]&gt;punkty_rekrutacyjne[[#This Row],[pkt 2]],1,0)</f>
        <v>0</v>
      </c>
      <c r="AF260" s="1">
        <f>COUNTIF(punkty_rekrutacyjne[[#This Row],[GHP]:[GJP]],100)</f>
        <v>0</v>
      </c>
    </row>
    <row r="261" spans="1:32" x14ac:dyDescent="0.25">
      <c r="A261" s="1" t="s">
        <v>561</v>
      </c>
      <c r="B261" s="1" t="s">
        <v>133</v>
      </c>
      <c r="C261">
        <v>7</v>
      </c>
      <c r="D261">
        <v>4</v>
      </c>
      <c r="E261">
        <v>3</v>
      </c>
      <c r="F261">
        <v>2</v>
      </c>
      <c r="G261">
        <v>5</v>
      </c>
      <c r="H261">
        <v>5</v>
      </c>
      <c r="I261">
        <v>41</v>
      </c>
      <c r="J261">
        <v>23</v>
      </c>
      <c r="K261">
        <v>84</v>
      </c>
      <c r="L261">
        <v>93</v>
      </c>
      <c r="M261">
        <v>6</v>
      </c>
      <c r="N261">
        <f>IF(punkty_rekrutacyjne[[#This Row],[JP]]=2,0,IF(punkty_rekrutacyjne[[#This Row],[JP]]=3,4,IF(punkty_rekrutacyjne[[#This Row],[JP]]=4,6,IF(punkty_rekrutacyjne[[#This Row],[JP]]=5,8,10))))</f>
        <v>4</v>
      </c>
      <c r="O261">
        <f>IF(punkty_rekrutacyjne[[#This Row],[Mat]]=2,0,IF(punkty_rekrutacyjne[[#This Row],[Mat]]=3,4,IF(punkty_rekrutacyjne[[#This Row],[Mat]]=4,6,IF(punkty_rekrutacyjne[[#This Row],[Mat]]=5,8,10))))</f>
        <v>0</v>
      </c>
      <c r="P261">
        <f>IF(punkty_rekrutacyjne[[#This Row],[Biol]]=2,0,IF(punkty_rekrutacyjne[[#This Row],[Biol]]=3,4,IF(punkty_rekrutacyjne[[#This Row],[Biol]]=4,6,IF(punkty_rekrutacyjne[[#This Row],[Biol]]=5,8,10))))</f>
        <v>8</v>
      </c>
      <c r="Q261">
        <f>IF(punkty_rekrutacyjne[[#This Row],[Geog]]=2,0,IF(punkty_rekrutacyjne[[#This Row],[Geog]]=3,4,IF(punkty_rekrutacyjne[[#This Row],[Geog]]=4,6,IF(punkty_rekrutacyjne[[#This Row],[Geog]]=5,8,10))))</f>
        <v>8</v>
      </c>
      <c r="R261">
        <f>C261+IF(punkty_rekrutacyjne[[#This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51.7</v>
      </c>
      <c r="S261">
        <f>(punkty_rekrutacyjne[[#This Row],[JP]]+punkty_rekrutacyjne[[#This Row],[Mat]]+punkty_rekrutacyjne[[#This Row],[Biol]]+punkty_rekrutacyjne[[#This Row],[Geog]])/4</f>
        <v>3.75</v>
      </c>
      <c r="T261">
        <f>IF(punkty_rekrutacyjne[[#This Row],[Zachowanie]]&gt;4,IF(punkty_rekrutacyjne[[#This Row],[srednia z przedmiotow]]&gt;4,IF(punkty_rekrutacyjne[[#This Row],[Osiagniecia]]=0,1,0),0),0)</f>
        <v>0</v>
      </c>
      <c r="U261" s="2" t="str">
        <f>IF(punkty_rekrutacyjne[[#This Row],[dobry uczen]],punkty_rekrutacyjne[[#This Row],[Nazwisko]],"")</f>
        <v/>
      </c>
      <c r="V261" s="2" t="str">
        <f>IF(punkty_rekrutacyjne[[#This Row],[dobry uczen]],punkty_rekrutacyjne[[#This Row],[Imie]],"")</f>
        <v/>
      </c>
      <c r="W261" s="1">
        <f>IF(punkty_rekrutacyjne[[#This Row],[GHP]]=100,1,0)</f>
        <v>0</v>
      </c>
      <c r="X261" s="1">
        <f>IF(punkty_rekrutacyjne[[#This Row],[GHH]]=100,1,0)</f>
        <v>0</v>
      </c>
      <c r="Y261" s="1">
        <f>IF(punkty_rekrutacyjne[[#This Row],[GMM]]=100,1,0)</f>
        <v>0</v>
      </c>
      <c r="Z261" s="1">
        <f>IF(punkty_rekrutacyjne[[#This Row],[GMP]]=100,1,0)</f>
        <v>0</v>
      </c>
      <c r="AA261" s="1">
        <f>IF(punkty_rekrutacyjne[[#This Row],[GJP]]=100,1,0)</f>
        <v>0</v>
      </c>
      <c r="AB261" s="1">
        <f>IF(SUM(W261:AA261)&gt;2,1,0)</f>
        <v>0</v>
      </c>
      <c r="AC261" s="1">
        <f>C261+IF(punkty_rekrutacyjne[[#This Row],[Zachowanie]]=6,2,0)+SUM(punkty_rekrutacyjne[[#This Row],[p1]:[p4]])</f>
        <v>27</v>
      </c>
      <c r="AD261" s="1">
        <f>+(punkty_rekrutacyjne[[#This Row],[GHP]]+punkty_rekrutacyjne[[#This Row],[GHH]]+punkty_rekrutacyjne[[#This Row],[GMM]]+punkty_rekrutacyjne[[#This Row],[GMP]]+punkty_rekrutacyjne[[#This Row],[GJP]])/10</f>
        <v>24.7</v>
      </c>
      <c r="AE261" s="1">
        <f>IF(punkty_rekrutacyjne[[#This Row],[pkt 1]]&gt;punkty_rekrutacyjne[[#This Row],[pkt 2]],1,0)</f>
        <v>1</v>
      </c>
      <c r="AF261" s="1">
        <f>COUNTIF(punkty_rekrutacyjne[[#This Row],[GHP]:[GJP]],100)</f>
        <v>0</v>
      </c>
    </row>
    <row r="262" spans="1:32" x14ac:dyDescent="0.25">
      <c r="A262" s="1" t="s">
        <v>308</v>
      </c>
      <c r="B262" s="1" t="s">
        <v>166</v>
      </c>
      <c r="C262">
        <v>6</v>
      </c>
      <c r="D262">
        <v>6</v>
      </c>
      <c r="E262">
        <v>4</v>
      </c>
      <c r="F262">
        <v>3</v>
      </c>
      <c r="G262">
        <v>6</v>
      </c>
      <c r="H262">
        <v>2</v>
      </c>
      <c r="I262">
        <v>68</v>
      </c>
      <c r="J262">
        <v>82</v>
      </c>
      <c r="K262">
        <v>74</v>
      </c>
      <c r="L262">
        <v>4</v>
      </c>
      <c r="M262">
        <v>9</v>
      </c>
      <c r="N262">
        <f>IF(punkty_rekrutacyjne[[#This Row],[JP]]=2,0,IF(punkty_rekrutacyjne[[#This Row],[JP]]=3,4,IF(punkty_rekrutacyjne[[#This Row],[JP]]=4,6,IF(punkty_rekrutacyjne[[#This Row],[JP]]=5,8,10))))</f>
        <v>6</v>
      </c>
      <c r="O262">
        <f>IF(punkty_rekrutacyjne[[#This Row],[Mat]]=2,0,IF(punkty_rekrutacyjne[[#This Row],[Mat]]=3,4,IF(punkty_rekrutacyjne[[#This Row],[Mat]]=4,6,IF(punkty_rekrutacyjne[[#This Row],[Mat]]=5,8,10))))</f>
        <v>4</v>
      </c>
      <c r="P262">
        <f>IF(punkty_rekrutacyjne[[#This Row],[Biol]]=2,0,IF(punkty_rekrutacyjne[[#This Row],[Biol]]=3,4,IF(punkty_rekrutacyjne[[#This Row],[Biol]]=4,6,IF(punkty_rekrutacyjne[[#This Row],[Biol]]=5,8,10))))</f>
        <v>10</v>
      </c>
      <c r="Q262">
        <f>IF(punkty_rekrutacyjne[[#This Row],[Geog]]=2,0,IF(punkty_rekrutacyjne[[#This Row],[Geog]]=3,4,IF(punkty_rekrutacyjne[[#This Row],[Geog]]=4,6,IF(punkty_rekrutacyjne[[#This Row],[Geog]]=5,8,10))))</f>
        <v>0</v>
      </c>
      <c r="R262">
        <f>C262+IF(punkty_rekrutacyjne[[#This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51.7</v>
      </c>
      <c r="S262">
        <f>(punkty_rekrutacyjne[[#This Row],[JP]]+punkty_rekrutacyjne[[#This Row],[Mat]]+punkty_rekrutacyjne[[#This Row],[Biol]]+punkty_rekrutacyjne[[#This Row],[Geog]])/4</f>
        <v>3.75</v>
      </c>
      <c r="T262">
        <f>IF(punkty_rekrutacyjne[[#This Row],[Zachowanie]]&gt;4,IF(punkty_rekrutacyjne[[#This Row],[srednia z przedmiotow]]&gt;4,IF(punkty_rekrutacyjne[[#This Row],[Osiagniecia]]=0,1,0),0),0)</f>
        <v>0</v>
      </c>
      <c r="U262" s="2" t="str">
        <f>IF(punkty_rekrutacyjne[[#This Row],[dobry uczen]],punkty_rekrutacyjne[[#This Row],[Nazwisko]],"")</f>
        <v/>
      </c>
      <c r="V262" s="2" t="str">
        <f>IF(punkty_rekrutacyjne[[#This Row],[dobry uczen]],punkty_rekrutacyjne[[#This Row],[Imie]],"")</f>
        <v/>
      </c>
      <c r="W262" s="1">
        <f>IF(punkty_rekrutacyjne[[#This Row],[GHP]]=100,1,0)</f>
        <v>0</v>
      </c>
      <c r="X262" s="1">
        <f>IF(punkty_rekrutacyjne[[#This Row],[GHH]]=100,1,0)</f>
        <v>0</v>
      </c>
      <c r="Y262" s="1">
        <f>IF(punkty_rekrutacyjne[[#This Row],[GMM]]=100,1,0)</f>
        <v>0</v>
      </c>
      <c r="Z262" s="1">
        <f>IF(punkty_rekrutacyjne[[#This Row],[GMP]]=100,1,0)</f>
        <v>0</v>
      </c>
      <c r="AA262" s="1">
        <f>IF(punkty_rekrutacyjne[[#This Row],[GJP]]=100,1,0)</f>
        <v>0</v>
      </c>
      <c r="AB262" s="1">
        <f>IF(SUM(W262:AA262)&gt;2,1,0)</f>
        <v>0</v>
      </c>
      <c r="AC262" s="1">
        <f>C262+IF(punkty_rekrutacyjne[[#This Row],[Zachowanie]]=6,2,0)+SUM(punkty_rekrutacyjne[[#This Row],[p1]:[p4]])</f>
        <v>28</v>
      </c>
      <c r="AD262" s="1">
        <f>+(punkty_rekrutacyjne[[#This Row],[GHP]]+punkty_rekrutacyjne[[#This Row],[GHH]]+punkty_rekrutacyjne[[#This Row],[GMM]]+punkty_rekrutacyjne[[#This Row],[GMP]]+punkty_rekrutacyjne[[#This Row],[GJP]])/10</f>
        <v>23.7</v>
      </c>
      <c r="AE262" s="1">
        <f>IF(punkty_rekrutacyjne[[#This Row],[pkt 1]]&gt;punkty_rekrutacyjne[[#This Row],[pkt 2]],1,0)</f>
        <v>1</v>
      </c>
      <c r="AF262" s="1">
        <f>COUNTIF(punkty_rekrutacyjne[[#This Row],[GHP]:[GJP]],100)</f>
        <v>0</v>
      </c>
    </row>
    <row r="263" spans="1:32" x14ac:dyDescent="0.25">
      <c r="A263" s="1" t="s">
        <v>204</v>
      </c>
      <c r="B263" s="1" t="s">
        <v>205</v>
      </c>
      <c r="C263">
        <v>7</v>
      </c>
      <c r="D263">
        <v>6</v>
      </c>
      <c r="E263">
        <v>6</v>
      </c>
      <c r="F263">
        <v>2</v>
      </c>
      <c r="G263">
        <v>2</v>
      </c>
      <c r="H263">
        <v>4</v>
      </c>
      <c r="I263">
        <v>2</v>
      </c>
      <c r="J263">
        <v>65</v>
      </c>
      <c r="K263">
        <v>47</v>
      </c>
      <c r="L263">
        <v>64</v>
      </c>
      <c r="M263">
        <v>89</v>
      </c>
      <c r="N263">
        <f>IF(punkty_rekrutacyjne[[#This Row],[JP]]=2,0,IF(punkty_rekrutacyjne[[#This Row],[JP]]=3,4,IF(punkty_rekrutacyjne[[#This Row],[JP]]=4,6,IF(punkty_rekrutacyjne[[#This Row],[JP]]=5,8,10))))</f>
        <v>10</v>
      </c>
      <c r="O263">
        <f>IF(punkty_rekrutacyjne[[#This Row],[Mat]]=2,0,IF(punkty_rekrutacyjne[[#This Row],[Mat]]=3,4,IF(punkty_rekrutacyjne[[#This Row],[Mat]]=4,6,IF(punkty_rekrutacyjne[[#This Row],[Mat]]=5,8,10))))</f>
        <v>0</v>
      </c>
      <c r="P263">
        <f>IF(punkty_rekrutacyjne[[#This Row],[Biol]]=2,0,IF(punkty_rekrutacyjne[[#This Row],[Biol]]=3,4,IF(punkty_rekrutacyjne[[#This Row],[Biol]]=4,6,IF(punkty_rekrutacyjne[[#This Row],[Biol]]=5,8,10))))</f>
        <v>0</v>
      </c>
      <c r="Q263">
        <f>IF(punkty_rekrutacyjne[[#This Row],[Geog]]=2,0,IF(punkty_rekrutacyjne[[#This Row],[Geog]]=3,4,IF(punkty_rekrutacyjne[[#This Row],[Geog]]=4,6,IF(punkty_rekrutacyjne[[#This Row],[Geog]]=5,8,10))))</f>
        <v>6</v>
      </c>
      <c r="R263">
        <f>C263+IF(punkty_rekrutacyjne[[#This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51.7</v>
      </c>
      <c r="S263">
        <f>(punkty_rekrutacyjne[[#This Row],[JP]]+punkty_rekrutacyjne[[#This Row],[Mat]]+punkty_rekrutacyjne[[#This Row],[Biol]]+punkty_rekrutacyjne[[#This Row],[Geog]])/4</f>
        <v>3.5</v>
      </c>
      <c r="T263">
        <f>IF(punkty_rekrutacyjne[[#This Row],[Zachowanie]]&gt;4,IF(punkty_rekrutacyjne[[#This Row],[srednia z przedmiotow]]&gt;4,IF(punkty_rekrutacyjne[[#This Row],[Osiagniecia]]=0,1,0),0),0)</f>
        <v>0</v>
      </c>
      <c r="U263" s="2" t="str">
        <f>IF(punkty_rekrutacyjne[[#This Row],[dobry uczen]],punkty_rekrutacyjne[[#This Row],[Nazwisko]],"")</f>
        <v/>
      </c>
      <c r="V263" s="2" t="str">
        <f>IF(punkty_rekrutacyjne[[#This Row],[dobry uczen]],punkty_rekrutacyjne[[#This Row],[Imie]],"")</f>
        <v/>
      </c>
      <c r="W263" s="1">
        <f>IF(punkty_rekrutacyjne[[#This Row],[GHP]]=100,1,0)</f>
        <v>0</v>
      </c>
      <c r="X263" s="1">
        <f>IF(punkty_rekrutacyjne[[#This Row],[GHH]]=100,1,0)</f>
        <v>0</v>
      </c>
      <c r="Y263" s="1">
        <f>IF(punkty_rekrutacyjne[[#This Row],[GMM]]=100,1,0)</f>
        <v>0</v>
      </c>
      <c r="Z263" s="1">
        <f>IF(punkty_rekrutacyjne[[#This Row],[GMP]]=100,1,0)</f>
        <v>0</v>
      </c>
      <c r="AA263" s="1">
        <f>IF(punkty_rekrutacyjne[[#This Row],[GJP]]=100,1,0)</f>
        <v>0</v>
      </c>
      <c r="AB263" s="1">
        <f>IF(SUM(W263:AA263)&gt;2,1,0)</f>
        <v>0</v>
      </c>
      <c r="AC263" s="1">
        <f>C263+IF(punkty_rekrutacyjne[[#This Row],[Zachowanie]]=6,2,0)+SUM(punkty_rekrutacyjne[[#This Row],[p1]:[p4]])</f>
        <v>25</v>
      </c>
      <c r="AD263" s="1">
        <f>+(punkty_rekrutacyjne[[#This Row],[GHP]]+punkty_rekrutacyjne[[#This Row],[GHH]]+punkty_rekrutacyjne[[#This Row],[GMM]]+punkty_rekrutacyjne[[#This Row],[GMP]]+punkty_rekrutacyjne[[#This Row],[GJP]])/10</f>
        <v>26.7</v>
      </c>
      <c r="AE263" s="1">
        <f>IF(punkty_rekrutacyjne[[#This Row],[pkt 1]]&gt;punkty_rekrutacyjne[[#This Row],[pkt 2]],1,0)</f>
        <v>0</v>
      </c>
      <c r="AF263" s="1">
        <f>COUNTIF(punkty_rekrutacyjne[[#This Row],[GHP]:[GJP]],100)</f>
        <v>0</v>
      </c>
    </row>
    <row r="264" spans="1:32" x14ac:dyDescent="0.25">
      <c r="A264" s="1" t="s">
        <v>366</v>
      </c>
      <c r="B264" s="1" t="s">
        <v>367</v>
      </c>
      <c r="C264">
        <v>3</v>
      </c>
      <c r="D264">
        <v>6</v>
      </c>
      <c r="E264">
        <v>3</v>
      </c>
      <c r="F264">
        <v>4</v>
      </c>
      <c r="G264">
        <v>3</v>
      </c>
      <c r="H264">
        <v>5</v>
      </c>
      <c r="I264">
        <v>86</v>
      </c>
      <c r="J264">
        <v>46</v>
      </c>
      <c r="K264">
        <v>9</v>
      </c>
      <c r="L264">
        <v>68</v>
      </c>
      <c r="M264">
        <v>39</v>
      </c>
      <c r="N264">
        <f>IF(punkty_rekrutacyjne[[#This Row],[JP]]=2,0,IF(punkty_rekrutacyjne[[#This Row],[JP]]=3,4,IF(punkty_rekrutacyjne[[#This Row],[JP]]=4,6,IF(punkty_rekrutacyjne[[#This Row],[JP]]=5,8,10))))</f>
        <v>4</v>
      </c>
      <c r="O264">
        <f>IF(punkty_rekrutacyjne[[#This Row],[Mat]]=2,0,IF(punkty_rekrutacyjne[[#This Row],[Mat]]=3,4,IF(punkty_rekrutacyjne[[#This Row],[Mat]]=4,6,IF(punkty_rekrutacyjne[[#This Row],[Mat]]=5,8,10))))</f>
        <v>6</v>
      </c>
      <c r="P264">
        <f>IF(punkty_rekrutacyjne[[#This Row],[Biol]]=2,0,IF(punkty_rekrutacyjne[[#This Row],[Biol]]=3,4,IF(punkty_rekrutacyjne[[#This Row],[Biol]]=4,6,IF(punkty_rekrutacyjne[[#This Row],[Biol]]=5,8,10))))</f>
        <v>4</v>
      </c>
      <c r="Q264">
        <f>IF(punkty_rekrutacyjne[[#This Row],[Geog]]=2,0,IF(punkty_rekrutacyjne[[#This Row],[Geog]]=3,4,IF(punkty_rekrutacyjne[[#This Row],[Geog]]=4,6,IF(punkty_rekrutacyjne[[#This Row],[Geog]]=5,8,10))))</f>
        <v>8</v>
      </c>
      <c r="R264">
        <f>C264+IF(punkty_rekrutacyjne[[#This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51.8</v>
      </c>
      <c r="S264">
        <f>(punkty_rekrutacyjne[[#This Row],[JP]]+punkty_rekrutacyjne[[#This Row],[Mat]]+punkty_rekrutacyjne[[#This Row],[Biol]]+punkty_rekrutacyjne[[#This Row],[Geog]])/4</f>
        <v>3.75</v>
      </c>
      <c r="T264">
        <f>IF(punkty_rekrutacyjne[[#This Row],[Zachowanie]]&gt;4,IF(punkty_rekrutacyjne[[#This Row],[srednia z przedmiotow]]&gt;4,IF(punkty_rekrutacyjne[[#This Row],[Osiagniecia]]=0,1,0),0),0)</f>
        <v>0</v>
      </c>
      <c r="U264" s="2" t="str">
        <f>IF(punkty_rekrutacyjne[[#This Row],[dobry uczen]],punkty_rekrutacyjne[[#This Row],[Nazwisko]],"")</f>
        <v/>
      </c>
      <c r="V264" s="2" t="str">
        <f>IF(punkty_rekrutacyjne[[#This Row],[dobry uczen]],punkty_rekrutacyjne[[#This Row],[Imie]],"")</f>
        <v/>
      </c>
      <c r="W264" s="1">
        <f>IF(punkty_rekrutacyjne[[#This Row],[GHP]]=100,1,0)</f>
        <v>0</v>
      </c>
      <c r="X264" s="1">
        <f>IF(punkty_rekrutacyjne[[#This Row],[GHH]]=100,1,0)</f>
        <v>0</v>
      </c>
      <c r="Y264" s="1">
        <f>IF(punkty_rekrutacyjne[[#This Row],[GMM]]=100,1,0)</f>
        <v>0</v>
      </c>
      <c r="Z264" s="1">
        <f>IF(punkty_rekrutacyjne[[#This Row],[GMP]]=100,1,0)</f>
        <v>0</v>
      </c>
      <c r="AA264" s="1">
        <f>IF(punkty_rekrutacyjne[[#This Row],[GJP]]=100,1,0)</f>
        <v>0</v>
      </c>
      <c r="AB264" s="1">
        <f>IF(SUM(W264:AA264)&gt;2,1,0)</f>
        <v>0</v>
      </c>
      <c r="AC264" s="1">
        <f>C264+IF(punkty_rekrutacyjne[[#This Row],[Zachowanie]]=6,2,0)+SUM(punkty_rekrutacyjne[[#This Row],[p1]:[p4]])</f>
        <v>27</v>
      </c>
      <c r="AD264" s="1">
        <f>+(punkty_rekrutacyjne[[#This Row],[GHP]]+punkty_rekrutacyjne[[#This Row],[GHH]]+punkty_rekrutacyjne[[#This Row],[GMM]]+punkty_rekrutacyjne[[#This Row],[GMP]]+punkty_rekrutacyjne[[#This Row],[GJP]])/10</f>
        <v>24.8</v>
      </c>
      <c r="AE264" s="1">
        <f>IF(punkty_rekrutacyjne[[#This Row],[pkt 1]]&gt;punkty_rekrutacyjne[[#This Row],[pkt 2]],1,0)</f>
        <v>1</v>
      </c>
      <c r="AF264" s="1">
        <f>COUNTIF(punkty_rekrutacyjne[[#This Row],[GHP]:[GJP]],100)</f>
        <v>0</v>
      </c>
    </row>
    <row r="265" spans="1:32" x14ac:dyDescent="0.25">
      <c r="A265" s="1" t="s">
        <v>134</v>
      </c>
      <c r="B265" s="1" t="s">
        <v>45</v>
      </c>
      <c r="C265">
        <v>6</v>
      </c>
      <c r="D265">
        <v>3</v>
      </c>
      <c r="E265">
        <v>4</v>
      </c>
      <c r="F265">
        <v>5</v>
      </c>
      <c r="G265">
        <v>3</v>
      </c>
      <c r="H265">
        <v>4</v>
      </c>
      <c r="I265">
        <v>38</v>
      </c>
      <c r="J265">
        <v>48</v>
      </c>
      <c r="K265">
        <v>3</v>
      </c>
      <c r="L265">
        <v>38</v>
      </c>
      <c r="M265">
        <v>91</v>
      </c>
      <c r="N265">
        <f>IF(punkty_rekrutacyjne[[#This Row],[JP]]=2,0,IF(punkty_rekrutacyjne[[#This Row],[JP]]=3,4,IF(punkty_rekrutacyjne[[#This Row],[JP]]=4,6,IF(punkty_rekrutacyjne[[#This Row],[JP]]=5,8,10))))</f>
        <v>6</v>
      </c>
      <c r="O265">
        <f>IF(punkty_rekrutacyjne[[#This Row],[Mat]]=2,0,IF(punkty_rekrutacyjne[[#This Row],[Mat]]=3,4,IF(punkty_rekrutacyjne[[#This Row],[Mat]]=4,6,IF(punkty_rekrutacyjne[[#This Row],[Mat]]=5,8,10))))</f>
        <v>8</v>
      </c>
      <c r="P265">
        <f>IF(punkty_rekrutacyjne[[#This Row],[Biol]]=2,0,IF(punkty_rekrutacyjne[[#This Row],[Biol]]=3,4,IF(punkty_rekrutacyjne[[#This Row],[Biol]]=4,6,IF(punkty_rekrutacyjne[[#This Row],[Biol]]=5,8,10))))</f>
        <v>4</v>
      </c>
      <c r="Q265">
        <f>IF(punkty_rekrutacyjne[[#This Row],[Geog]]=2,0,IF(punkty_rekrutacyjne[[#This Row],[Geog]]=3,4,IF(punkty_rekrutacyjne[[#This Row],[Geog]]=4,6,IF(punkty_rekrutacyjne[[#This Row],[Geog]]=5,8,10))))</f>
        <v>6</v>
      </c>
      <c r="R265">
        <f>C265+IF(punkty_rekrutacyjne[[#This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51.8</v>
      </c>
      <c r="S265">
        <f>(punkty_rekrutacyjne[[#This Row],[JP]]+punkty_rekrutacyjne[[#This Row],[Mat]]+punkty_rekrutacyjne[[#This Row],[Biol]]+punkty_rekrutacyjne[[#This Row],[Geog]])/4</f>
        <v>4</v>
      </c>
      <c r="T265">
        <f>IF(punkty_rekrutacyjne[[#This Row],[Zachowanie]]&gt;4,IF(punkty_rekrutacyjne[[#This Row],[srednia z przedmiotow]]&gt;4,IF(punkty_rekrutacyjne[[#This Row],[Osiagniecia]]=0,1,0),0),0)</f>
        <v>0</v>
      </c>
      <c r="U265" s="2" t="str">
        <f>IF(punkty_rekrutacyjne[[#This Row],[dobry uczen]],punkty_rekrutacyjne[[#This Row],[Nazwisko]],"")</f>
        <v/>
      </c>
      <c r="V265" s="2" t="str">
        <f>IF(punkty_rekrutacyjne[[#This Row],[dobry uczen]],punkty_rekrutacyjne[[#This Row],[Imie]],"")</f>
        <v/>
      </c>
      <c r="W265" s="1">
        <f>IF(punkty_rekrutacyjne[[#This Row],[GHP]]=100,1,0)</f>
        <v>0</v>
      </c>
      <c r="X265" s="1">
        <f>IF(punkty_rekrutacyjne[[#This Row],[GHH]]=100,1,0)</f>
        <v>0</v>
      </c>
      <c r="Y265" s="1">
        <f>IF(punkty_rekrutacyjne[[#This Row],[GMM]]=100,1,0)</f>
        <v>0</v>
      </c>
      <c r="Z265" s="1">
        <f>IF(punkty_rekrutacyjne[[#This Row],[GMP]]=100,1,0)</f>
        <v>0</v>
      </c>
      <c r="AA265" s="1">
        <f>IF(punkty_rekrutacyjne[[#This Row],[GJP]]=100,1,0)</f>
        <v>0</v>
      </c>
      <c r="AB265" s="1">
        <f>IF(SUM(W265:AA265)&gt;2,1,0)</f>
        <v>0</v>
      </c>
      <c r="AC265" s="1">
        <f>C265+IF(punkty_rekrutacyjne[[#This Row],[Zachowanie]]=6,2,0)+SUM(punkty_rekrutacyjne[[#This Row],[p1]:[p4]])</f>
        <v>30</v>
      </c>
      <c r="AD265" s="1">
        <f>+(punkty_rekrutacyjne[[#This Row],[GHP]]+punkty_rekrutacyjne[[#This Row],[GHH]]+punkty_rekrutacyjne[[#This Row],[GMM]]+punkty_rekrutacyjne[[#This Row],[GMP]]+punkty_rekrutacyjne[[#This Row],[GJP]])/10</f>
        <v>21.8</v>
      </c>
      <c r="AE265" s="1">
        <f>IF(punkty_rekrutacyjne[[#This Row],[pkt 1]]&gt;punkty_rekrutacyjne[[#This Row],[pkt 2]],1,0)</f>
        <v>1</v>
      </c>
      <c r="AF265" s="1">
        <f>COUNTIF(punkty_rekrutacyjne[[#This Row],[GHP]:[GJP]],100)</f>
        <v>0</v>
      </c>
    </row>
    <row r="266" spans="1:32" x14ac:dyDescent="0.25">
      <c r="A266" s="1" t="s">
        <v>291</v>
      </c>
      <c r="B266" s="1" t="s">
        <v>222</v>
      </c>
      <c r="C266">
        <v>3</v>
      </c>
      <c r="D266">
        <v>5</v>
      </c>
      <c r="E266">
        <v>5</v>
      </c>
      <c r="F266">
        <v>2</v>
      </c>
      <c r="G266">
        <v>5</v>
      </c>
      <c r="H266">
        <v>2</v>
      </c>
      <c r="I266">
        <v>25</v>
      </c>
      <c r="J266">
        <v>46</v>
      </c>
      <c r="K266">
        <v>91</v>
      </c>
      <c r="L266">
        <v>75</v>
      </c>
      <c r="M266">
        <v>91</v>
      </c>
      <c r="N266">
        <f>IF(punkty_rekrutacyjne[[#This Row],[JP]]=2,0,IF(punkty_rekrutacyjne[[#This Row],[JP]]=3,4,IF(punkty_rekrutacyjne[[#This Row],[JP]]=4,6,IF(punkty_rekrutacyjne[[#This Row],[JP]]=5,8,10))))</f>
        <v>8</v>
      </c>
      <c r="O266">
        <f>IF(punkty_rekrutacyjne[[#This Row],[Mat]]=2,0,IF(punkty_rekrutacyjne[[#This Row],[Mat]]=3,4,IF(punkty_rekrutacyjne[[#This Row],[Mat]]=4,6,IF(punkty_rekrutacyjne[[#This Row],[Mat]]=5,8,10))))</f>
        <v>0</v>
      </c>
      <c r="P266">
        <f>IF(punkty_rekrutacyjne[[#This Row],[Biol]]=2,0,IF(punkty_rekrutacyjne[[#This Row],[Biol]]=3,4,IF(punkty_rekrutacyjne[[#This Row],[Biol]]=4,6,IF(punkty_rekrutacyjne[[#This Row],[Biol]]=5,8,10))))</f>
        <v>8</v>
      </c>
      <c r="Q266">
        <f>IF(punkty_rekrutacyjne[[#This Row],[Geog]]=2,0,IF(punkty_rekrutacyjne[[#This Row],[Geog]]=3,4,IF(punkty_rekrutacyjne[[#This Row],[Geog]]=4,6,IF(punkty_rekrutacyjne[[#This Row],[Geog]]=5,8,10))))</f>
        <v>0</v>
      </c>
      <c r="R266">
        <f>C266+IF(punkty_rekrutacyjne[[#This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51.8</v>
      </c>
      <c r="S266">
        <f>(punkty_rekrutacyjne[[#This Row],[JP]]+punkty_rekrutacyjne[[#This Row],[Mat]]+punkty_rekrutacyjne[[#This Row],[Biol]]+punkty_rekrutacyjne[[#This Row],[Geog]])/4</f>
        <v>3.5</v>
      </c>
      <c r="T266">
        <f>IF(punkty_rekrutacyjne[[#This Row],[Zachowanie]]&gt;4,IF(punkty_rekrutacyjne[[#This Row],[srednia z przedmiotow]]&gt;4,IF(punkty_rekrutacyjne[[#This Row],[Osiagniecia]]=0,1,0),0),0)</f>
        <v>0</v>
      </c>
      <c r="U266" s="2" t="str">
        <f>IF(punkty_rekrutacyjne[[#This Row],[dobry uczen]],punkty_rekrutacyjne[[#This Row],[Nazwisko]],"")</f>
        <v/>
      </c>
      <c r="V266" s="2" t="str">
        <f>IF(punkty_rekrutacyjne[[#This Row],[dobry uczen]],punkty_rekrutacyjne[[#This Row],[Imie]],"")</f>
        <v/>
      </c>
      <c r="W266" s="1">
        <f>IF(punkty_rekrutacyjne[[#This Row],[GHP]]=100,1,0)</f>
        <v>0</v>
      </c>
      <c r="X266" s="1">
        <f>IF(punkty_rekrutacyjne[[#This Row],[GHH]]=100,1,0)</f>
        <v>0</v>
      </c>
      <c r="Y266" s="1">
        <f>IF(punkty_rekrutacyjne[[#This Row],[GMM]]=100,1,0)</f>
        <v>0</v>
      </c>
      <c r="Z266" s="1">
        <f>IF(punkty_rekrutacyjne[[#This Row],[GMP]]=100,1,0)</f>
        <v>0</v>
      </c>
      <c r="AA266" s="1">
        <f>IF(punkty_rekrutacyjne[[#This Row],[GJP]]=100,1,0)</f>
        <v>0</v>
      </c>
      <c r="AB266" s="1">
        <f>IF(SUM(W266:AA266)&gt;2,1,0)</f>
        <v>0</v>
      </c>
      <c r="AC266" s="1">
        <f>C266+IF(punkty_rekrutacyjne[[#This Row],[Zachowanie]]=6,2,0)+SUM(punkty_rekrutacyjne[[#This Row],[p1]:[p4]])</f>
        <v>19</v>
      </c>
      <c r="AD266" s="1">
        <f>+(punkty_rekrutacyjne[[#This Row],[GHP]]+punkty_rekrutacyjne[[#This Row],[GHH]]+punkty_rekrutacyjne[[#This Row],[GMM]]+punkty_rekrutacyjne[[#This Row],[GMP]]+punkty_rekrutacyjne[[#This Row],[GJP]])/10</f>
        <v>32.799999999999997</v>
      </c>
      <c r="AE266" s="1">
        <f>IF(punkty_rekrutacyjne[[#This Row],[pkt 1]]&gt;punkty_rekrutacyjne[[#This Row],[pkt 2]],1,0)</f>
        <v>0</v>
      </c>
      <c r="AF266" s="1">
        <f>COUNTIF(punkty_rekrutacyjne[[#This Row],[GHP]:[GJP]],100)</f>
        <v>0</v>
      </c>
    </row>
    <row r="267" spans="1:32" x14ac:dyDescent="0.25">
      <c r="A267" s="1" t="s">
        <v>352</v>
      </c>
      <c r="B267" s="1" t="s">
        <v>193</v>
      </c>
      <c r="C267">
        <v>7</v>
      </c>
      <c r="D267">
        <v>6</v>
      </c>
      <c r="E267">
        <v>6</v>
      </c>
      <c r="F267">
        <v>2</v>
      </c>
      <c r="G267">
        <v>3</v>
      </c>
      <c r="H267">
        <v>6</v>
      </c>
      <c r="I267">
        <v>19</v>
      </c>
      <c r="J267">
        <v>5</v>
      </c>
      <c r="K267">
        <v>76</v>
      </c>
      <c r="L267">
        <v>74</v>
      </c>
      <c r="M267">
        <v>16</v>
      </c>
      <c r="N267">
        <f>IF(punkty_rekrutacyjne[[#This Row],[JP]]=2,0,IF(punkty_rekrutacyjne[[#This Row],[JP]]=3,4,IF(punkty_rekrutacyjne[[#This Row],[JP]]=4,6,IF(punkty_rekrutacyjne[[#This Row],[JP]]=5,8,10))))</f>
        <v>10</v>
      </c>
      <c r="O267">
        <f>IF(punkty_rekrutacyjne[[#This Row],[Mat]]=2,0,IF(punkty_rekrutacyjne[[#This Row],[Mat]]=3,4,IF(punkty_rekrutacyjne[[#This Row],[Mat]]=4,6,IF(punkty_rekrutacyjne[[#This Row],[Mat]]=5,8,10))))</f>
        <v>0</v>
      </c>
      <c r="P267">
        <f>IF(punkty_rekrutacyjne[[#This Row],[Biol]]=2,0,IF(punkty_rekrutacyjne[[#This Row],[Biol]]=3,4,IF(punkty_rekrutacyjne[[#This Row],[Biol]]=4,6,IF(punkty_rekrutacyjne[[#This Row],[Biol]]=5,8,10))))</f>
        <v>4</v>
      </c>
      <c r="Q267">
        <f>IF(punkty_rekrutacyjne[[#This Row],[Geog]]=2,0,IF(punkty_rekrutacyjne[[#This Row],[Geog]]=3,4,IF(punkty_rekrutacyjne[[#This Row],[Geog]]=4,6,IF(punkty_rekrutacyjne[[#This Row],[Geog]]=5,8,10))))</f>
        <v>10</v>
      </c>
      <c r="R267">
        <f>C267+IF(punkty_rekrutacyjne[[#This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</v>
      </c>
      <c r="S267">
        <f>(punkty_rekrutacyjne[[#This Row],[JP]]+punkty_rekrutacyjne[[#This Row],[Mat]]+punkty_rekrutacyjne[[#This Row],[Biol]]+punkty_rekrutacyjne[[#This Row],[Geog]])/4</f>
        <v>4.25</v>
      </c>
      <c r="T267">
        <f>IF(punkty_rekrutacyjne[[#This Row],[Zachowanie]]&gt;4,IF(punkty_rekrutacyjne[[#This Row],[srednia z przedmiotow]]&gt;4,IF(punkty_rekrutacyjne[[#This Row],[Osiagniecia]]=0,1,0),0),0)</f>
        <v>0</v>
      </c>
      <c r="U267" s="2" t="str">
        <f>IF(punkty_rekrutacyjne[[#This Row],[dobry uczen]],punkty_rekrutacyjne[[#This Row],[Nazwisko]],"")</f>
        <v/>
      </c>
      <c r="V267" s="2" t="str">
        <f>IF(punkty_rekrutacyjne[[#This Row],[dobry uczen]],punkty_rekrutacyjne[[#This Row],[Imie]],"")</f>
        <v/>
      </c>
      <c r="W267" s="1">
        <f>IF(punkty_rekrutacyjne[[#This Row],[GHP]]=100,1,0)</f>
        <v>0</v>
      </c>
      <c r="X267" s="1">
        <f>IF(punkty_rekrutacyjne[[#This Row],[GHH]]=100,1,0)</f>
        <v>0</v>
      </c>
      <c r="Y267" s="1">
        <f>IF(punkty_rekrutacyjne[[#This Row],[GMM]]=100,1,0)</f>
        <v>0</v>
      </c>
      <c r="Z267" s="1">
        <f>IF(punkty_rekrutacyjne[[#This Row],[GMP]]=100,1,0)</f>
        <v>0</v>
      </c>
      <c r="AA267" s="1">
        <f>IF(punkty_rekrutacyjne[[#This Row],[GJP]]=100,1,0)</f>
        <v>0</v>
      </c>
      <c r="AB267" s="1">
        <f>IF(SUM(W267:AA267)&gt;2,1,0)</f>
        <v>0</v>
      </c>
      <c r="AC267" s="1">
        <f>C267+IF(punkty_rekrutacyjne[[#This Row],[Zachowanie]]=6,2,0)+SUM(punkty_rekrutacyjne[[#This Row],[p1]:[p4]])</f>
        <v>33</v>
      </c>
      <c r="AD267" s="1">
        <f>+(punkty_rekrutacyjne[[#This Row],[GHP]]+punkty_rekrutacyjne[[#This Row],[GHH]]+punkty_rekrutacyjne[[#This Row],[GMM]]+punkty_rekrutacyjne[[#This Row],[GMP]]+punkty_rekrutacyjne[[#This Row],[GJP]])/10</f>
        <v>19</v>
      </c>
      <c r="AE267" s="1">
        <f>IF(punkty_rekrutacyjne[[#This Row],[pkt 1]]&gt;punkty_rekrutacyjne[[#This Row],[pkt 2]],1,0)</f>
        <v>1</v>
      </c>
      <c r="AF267" s="1">
        <f>COUNTIF(punkty_rekrutacyjne[[#This Row],[GHP]:[GJP]],100)</f>
        <v>0</v>
      </c>
    </row>
    <row r="268" spans="1:32" x14ac:dyDescent="0.25">
      <c r="A268" s="1" t="s">
        <v>621</v>
      </c>
      <c r="B268" s="1" t="s">
        <v>210</v>
      </c>
      <c r="C268">
        <v>7</v>
      </c>
      <c r="D268">
        <v>5</v>
      </c>
      <c r="E268">
        <v>6</v>
      </c>
      <c r="F268">
        <v>2</v>
      </c>
      <c r="G268">
        <v>5</v>
      </c>
      <c r="H268">
        <v>4</v>
      </c>
      <c r="I268">
        <v>15</v>
      </c>
      <c r="J268">
        <v>64</v>
      </c>
      <c r="K268">
        <v>20</v>
      </c>
      <c r="L268">
        <v>59</v>
      </c>
      <c r="M268">
        <v>52</v>
      </c>
      <c r="N268">
        <f>IF(punkty_rekrutacyjne[[#This Row],[JP]]=2,0,IF(punkty_rekrutacyjne[[#This Row],[JP]]=3,4,IF(punkty_rekrutacyjne[[#This Row],[JP]]=4,6,IF(punkty_rekrutacyjne[[#This Row],[JP]]=5,8,10))))</f>
        <v>10</v>
      </c>
      <c r="O268">
        <f>IF(punkty_rekrutacyjne[[#This Row],[Mat]]=2,0,IF(punkty_rekrutacyjne[[#This Row],[Mat]]=3,4,IF(punkty_rekrutacyjne[[#This Row],[Mat]]=4,6,IF(punkty_rekrutacyjne[[#This Row],[Mat]]=5,8,10))))</f>
        <v>0</v>
      </c>
      <c r="P268">
        <f>IF(punkty_rekrutacyjne[[#This Row],[Biol]]=2,0,IF(punkty_rekrutacyjne[[#This Row],[Biol]]=3,4,IF(punkty_rekrutacyjne[[#This Row],[Biol]]=4,6,IF(punkty_rekrutacyjne[[#This Row],[Biol]]=5,8,10))))</f>
        <v>8</v>
      </c>
      <c r="Q268">
        <f>IF(punkty_rekrutacyjne[[#This Row],[Geog]]=2,0,IF(punkty_rekrutacyjne[[#This Row],[Geog]]=3,4,IF(punkty_rekrutacyjne[[#This Row],[Geog]]=4,6,IF(punkty_rekrutacyjne[[#This Row],[Geog]]=5,8,10))))</f>
        <v>6</v>
      </c>
      <c r="R268">
        <f>C268+IF(punkty_rekrutacyjne[[#This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</v>
      </c>
      <c r="S268">
        <f>(punkty_rekrutacyjne[[#This Row],[JP]]+punkty_rekrutacyjne[[#This Row],[Mat]]+punkty_rekrutacyjne[[#This Row],[Biol]]+punkty_rekrutacyjne[[#This Row],[Geog]])/4</f>
        <v>4.25</v>
      </c>
      <c r="T268">
        <f>IF(punkty_rekrutacyjne[[#This Row],[Zachowanie]]&gt;4,IF(punkty_rekrutacyjne[[#This Row],[srednia z przedmiotow]]&gt;4,IF(punkty_rekrutacyjne[[#This Row],[Osiagniecia]]=0,1,0),0),0)</f>
        <v>0</v>
      </c>
      <c r="U268" s="2" t="str">
        <f>IF(punkty_rekrutacyjne[[#This Row],[dobry uczen]],punkty_rekrutacyjne[[#This Row],[Nazwisko]],"")</f>
        <v/>
      </c>
      <c r="V268" s="2" t="str">
        <f>IF(punkty_rekrutacyjne[[#This Row],[dobry uczen]],punkty_rekrutacyjne[[#This Row],[Imie]],"")</f>
        <v/>
      </c>
      <c r="W268" s="1">
        <f>IF(punkty_rekrutacyjne[[#This Row],[GHP]]=100,1,0)</f>
        <v>0</v>
      </c>
      <c r="X268" s="1">
        <f>IF(punkty_rekrutacyjne[[#This Row],[GHH]]=100,1,0)</f>
        <v>0</v>
      </c>
      <c r="Y268" s="1">
        <f>IF(punkty_rekrutacyjne[[#This Row],[GMM]]=100,1,0)</f>
        <v>0</v>
      </c>
      <c r="Z268" s="1">
        <f>IF(punkty_rekrutacyjne[[#This Row],[GMP]]=100,1,0)</f>
        <v>0</v>
      </c>
      <c r="AA268" s="1">
        <f>IF(punkty_rekrutacyjne[[#This Row],[GJP]]=100,1,0)</f>
        <v>0</v>
      </c>
      <c r="AB268" s="1">
        <f>IF(SUM(W268:AA268)&gt;2,1,0)</f>
        <v>0</v>
      </c>
      <c r="AC268" s="1">
        <f>C268+IF(punkty_rekrutacyjne[[#This Row],[Zachowanie]]=6,2,0)+SUM(punkty_rekrutacyjne[[#This Row],[p1]:[p4]])</f>
        <v>31</v>
      </c>
      <c r="AD268" s="1">
        <f>+(punkty_rekrutacyjne[[#This Row],[GHP]]+punkty_rekrutacyjne[[#This Row],[GHH]]+punkty_rekrutacyjne[[#This Row],[GMM]]+punkty_rekrutacyjne[[#This Row],[GMP]]+punkty_rekrutacyjne[[#This Row],[GJP]])/10</f>
        <v>21</v>
      </c>
      <c r="AE268" s="1">
        <f>IF(punkty_rekrutacyjne[[#This Row],[pkt 1]]&gt;punkty_rekrutacyjne[[#This Row],[pkt 2]],1,0)</f>
        <v>1</v>
      </c>
      <c r="AF268" s="1">
        <f>COUNTIF(punkty_rekrutacyjne[[#This Row],[GHP]:[GJP]],100)</f>
        <v>0</v>
      </c>
    </row>
    <row r="269" spans="1:32" x14ac:dyDescent="0.25">
      <c r="A269" s="1" t="s">
        <v>450</v>
      </c>
      <c r="B269" s="1" t="s">
        <v>395</v>
      </c>
      <c r="C269">
        <v>7</v>
      </c>
      <c r="D269">
        <v>2</v>
      </c>
      <c r="E269">
        <v>4</v>
      </c>
      <c r="F269">
        <v>3</v>
      </c>
      <c r="G269">
        <v>4</v>
      </c>
      <c r="H269">
        <v>2</v>
      </c>
      <c r="I269">
        <v>58</v>
      </c>
      <c r="J269">
        <v>56</v>
      </c>
      <c r="K269">
        <v>47</v>
      </c>
      <c r="L269">
        <v>61</v>
      </c>
      <c r="M269">
        <v>69</v>
      </c>
      <c r="N269">
        <f>IF(punkty_rekrutacyjne[[#This Row],[JP]]=2,0,IF(punkty_rekrutacyjne[[#This Row],[JP]]=3,4,IF(punkty_rekrutacyjne[[#This Row],[JP]]=4,6,IF(punkty_rekrutacyjne[[#This Row],[JP]]=5,8,10))))</f>
        <v>6</v>
      </c>
      <c r="O269">
        <f>IF(punkty_rekrutacyjne[[#This Row],[Mat]]=2,0,IF(punkty_rekrutacyjne[[#This Row],[Mat]]=3,4,IF(punkty_rekrutacyjne[[#This Row],[Mat]]=4,6,IF(punkty_rekrutacyjne[[#This Row],[Mat]]=5,8,10))))</f>
        <v>4</v>
      </c>
      <c r="P269">
        <f>IF(punkty_rekrutacyjne[[#This Row],[Biol]]=2,0,IF(punkty_rekrutacyjne[[#This Row],[Biol]]=3,4,IF(punkty_rekrutacyjne[[#This Row],[Biol]]=4,6,IF(punkty_rekrutacyjne[[#This Row],[Biol]]=5,8,10))))</f>
        <v>6</v>
      </c>
      <c r="Q269">
        <f>IF(punkty_rekrutacyjne[[#This Row],[Geog]]=2,0,IF(punkty_rekrutacyjne[[#This Row],[Geog]]=3,4,IF(punkty_rekrutacyjne[[#This Row],[Geog]]=4,6,IF(punkty_rekrutacyjne[[#This Row],[Geog]]=5,8,10))))</f>
        <v>0</v>
      </c>
      <c r="R269">
        <f>C269+IF(punkty_rekrutacyjne[[#This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52.1</v>
      </c>
      <c r="S269">
        <f>(punkty_rekrutacyjne[[#This Row],[JP]]+punkty_rekrutacyjne[[#This Row],[Mat]]+punkty_rekrutacyjne[[#This Row],[Biol]]+punkty_rekrutacyjne[[#This Row],[Geog]])/4</f>
        <v>3.25</v>
      </c>
      <c r="T269">
        <f>IF(punkty_rekrutacyjne[[#This Row],[Zachowanie]]&gt;4,IF(punkty_rekrutacyjne[[#This Row],[srednia z przedmiotow]]&gt;4,IF(punkty_rekrutacyjne[[#This Row],[Osiagniecia]]=0,1,0),0),0)</f>
        <v>0</v>
      </c>
      <c r="U269" s="2" t="str">
        <f>IF(punkty_rekrutacyjne[[#This Row],[dobry uczen]],punkty_rekrutacyjne[[#This Row],[Nazwisko]],"")</f>
        <v/>
      </c>
      <c r="V269" s="2" t="str">
        <f>IF(punkty_rekrutacyjne[[#This Row],[dobry uczen]],punkty_rekrutacyjne[[#This Row],[Imie]],"")</f>
        <v/>
      </c>
      <c r="W269" s="1">
        <f>IF(punkty_rekrutacyjne[[#This Row],[GHP]]=100,1,0)</f>
        <v>0</v>
      </c>
      <c r="X269" s="1">
        <f>IF(punkty_rekrutacyjne[[#This Row],[GHH]]=100,1,0)</f>
        <v>0</v>
      </c>
      <c r="Y269" s="1">
        <f>IF(punkty_rekrutacyjne[[#This Row],[GMM]]=100,1,0)</f>
        <v>0</v>
      </c>
      <c r="Z269" s="1">
        <f>IF(punkty_rekrutacyjne[[#This Row],[GMP]]=100,1,0)</f>
        <v>0</v>
      </c>
      <c r="AA269" s="1">
        <f>IF(punkty_rekrutacyjne[[#This Row],[GJP]]=100,1,0)</f>
        <v>0</v>
      </c>
      <c r="AB269" s="1">
        <f>IF(SUM(W269:AA269)&gt;2,1,0)</f>
        <v>0</v>
      </c>
      <c r="AC269" s="1">
        <f>C269+IF(punkty_rekrutacyjne[[#This Row],[Zachowanie]]=6,2,0)+SUM(punkty_rekrutacyjne[[#This Row],[p1]:[p4]])</f>
        <v>23</v>
      </c>
      <c r="AD269" s="1">
        <f>+(punkty_rekrutacyjne[[#This Row],[GHP]]+punkty_rekrutacyjne[[#This Row],[GHH]]+punkty_rekrutacyjne[[#This Row],[GMM]]+punkty_rekrutacyjne[[#This Row],[GMP]]+punkty_rekrutacyjne[[#This Row],[GJP]])/10</f>
        <v>29.1</v>
      </c>
      <c r="AE269" s="1">
        <f>IF(punkty_rekrutacyjne[[#This Row],[pkt 1]]&gt;punkty_rekrutacyjne[[#This Row],[pkt 2]],1,0)</f>
        <v>0</v>
      </c>
      <c r="AF269" s="1">
        <f>COUNTIF(punkty_rekrutacyjne[[#This Row],[GHP]:[GJP]],100)</f>
        <v>0</v>
      </c>
    </row>
    <row r="270" spans="1:32" x14ac:dyDescent="0.25">
      <c r="A270" s="1" t="s">
        <v>572</v>
      </c>
      <c r="B270" s="1" t="s">
        <v>177</v>
      </c>
      <c r="C270">
        <v>3</v>
      </c>
      <c r="D270">
        <v>4</v>
      </c>
      <c r="E270">
        <v>2</v>
      </c>
      <c r="F270">
        <v>5</v>
      </c>
      <c r="G270">
        <v>2</v>
      </c>
      <c r="H270">
        <v>6</v>
      </c>
      <c r="I270">
        <v>80</v>
      </c>
      <c r="J270">
        <v>86</v>
      </c>
      <c r="K270">
        <v>29</v>
      </c>
      <c r="L270">
        <v>32</v>
      </c>
      <c r="M270">
        <v>85</v>
      </c>
      <c r="N270">
        <f>IF(punkty_rekrutacyjne[[#This Row],[JP]]=2,0,IF(punkty_rekrutacyjne[[#This Row],[JP]]=3,4,IF(punkty_rekrutacyjne[[#This Row],[JP]]=4,6,IF(punkty_rekrutacyjne[[#This Row],[JP]]=5,8,10))))</f>
        <v>0</v>
      </c>
      <c r="O270">
        <f>IF(punkty_rekrutacyjne[[#This Row],[Mat]]=2,0,IF(punkty_rekrutacyjne[[#This Row],[Mat]]=3,4,IF(punkty_rekrutacyjne[[#This Row],[Mat]]=4,6,IF(punkty_rekrutacyjne[[#This Row],[Mat]]=5,8,10))))</f>
        <v>8</v>
      </c>
      <c r="P270">
        <f>IF(punkty_rekrutacyjne[[#This Row],[Biol]]=2,0,IF(punkty_rekrutacyjne[[#This Row],[Biol]]=3,4,IF(punkty_rekrutacyjne[[#This Row],[Biol]]=4,6,IF(punkty_rekrutacyjne[[#This Row],[Biol]]=5,8,10))))</f>
        <v>0</v>
      </c>
      <c r="Q270">
        <f>IF(punkty_rekrutacyjne[[#This Row],[Geog]]=2,0,IF(punkty_rekrutacyjne[[#This Row],[Geog]]=3,4,IF(punkty_rekrutacyjne[[#This Row],[Geog]]=4,6,IF(punkty_rekrutacyjne[[#This Row],[Geog]]=5,8,10))))</f>
        <v>10</v>
      </c>
      <c r="R270">
        <f>C270+IF(punkty_rekrutacyjne[[#This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52.2</v>
      </c>
      <c r="S270">
        <f>(punkty_rekrutacyjne[[#This Row],[JP]]+punkty_rekrutacyjne[[#This Row],[Mat]]+punkty_rekrutacyjne[[#This Row],[Biol]]+punkty_rekrutacyjne[[#This Row],[Geog]])/4</f>
        <v>3.75</v>
      </c>
      <c r="T270">
        <f>IF(punkty_rekrutacyjne[[#This Row],[Zachowanie]]&gt;4,IF(punkty_rekrutacyjne[[#This Row],[srednia z przedmiotow]]&gt;4,IF(punkty_rekrutacyjne[[#This Row],[Osiagniecia]]=0,1,0),0),0)</f>
        <v>0</v>
      </c>
      <c r="U270" s="2" t="str">
        <f>IF(punkty_rekrutacyjne[[#This Row],[dobry uczen]],punkty_rekrutacyjne[[#This Row],[Nazwisko]],"")</f>
        <v/>
      </c>
      <c r="V270" s="2" t="str">
        <f>IF(punkty_rekrutacyjne[[#This Row],[dobry uczen]],punkty_rekrutacyjne[[#This Row],[Imie]],"")</f>
        <v/>
      </c>
      <c r="W270" s="1">
        <f>IF(punkty_rekrutacyjne[[#This Row],[GHP]]=100,1,0)</f>
        <v>0</v>
      </c>
      <c r="X270" s="1">
        <f>IF(punkty_rekrutacyjne[[#This Row],[GHH]]=100,1,0)</f>
        <v>0</v>
      </c>
      <c r="Y270" s="1">
        <f>IF(punkty_rekrutacyjne[[#This Row],[GMM]]=100,1,0)</f>
        <v>0</v>
      </c>
      <c r="Z270" s="1">
        <f>IF(punkty_rekrutacyjne[[#This Row],[GMP]]=100,1,0)</f>
        <v>0</v>
      </c>
      <c r="AA270" s="1">
        <f>IF(punkty_rekrutacyjne[[#This Row],[GJP]]=100,1,0)</f>
        <v>0</v>
      </c>
      <c r="AB270" s="1">
        <f>IF(SUM(W270:AA270)&gt;2,1,0)</f>
        <v>0</v>
      </c>
      <c r="AC270" s="1">
        <f>C270+IF(punkty_rekrutacyjne[[#This Row],[Zachowanie]]=6,2,0)+SUM(punkty_rekrutacyjne[[#This Row],[p1]:[p4]])</f>
        <v>21</v>
      </c>
      <c r="AD270" s="1">
        <f>+(punkty_rekrutacyjne[[#This Row],[GHP]]+punkty_rekrutacyjne[[#This Row],[GHH]]+punkty_rekrutacyjne[[#This Row],[GMM]]+punkty_rekrutacyjne[[#This Row],[GMP]]+punkty_rekrutacyjne[[#This Row],[GJP]])/10</f>
        <v>31.2</v>
      </c>
      <c r="AE270" s="1">
        <f>IF(punkty_rekrutacyjne[[#This Row],[pkt 1]]&gt;punkty_rekrutacyjne[[#This Row],[pkt 2]],1,0)</f>
        <v>0</v>
      </c>
      <c r="AF270" s="1">
        <f>COUNTIF(punkty_rekrutacyjne[[#This Row],[GHP]:[GJP]],100)</f>
        <v>0</v>
      </c>
    </row>
    <row r="271" spans="1:32" x14ac:dyDescent="0.25">
      <c r="A271" s="1" t="s">
        <v>444</v>
      </c>
      <c r="B271" s="1" t="s">
        <v>445</v>
      </c>
      <c r="C271">
        <v>0</v>
      </c>
      <c r="D271">
        <v>3</v>
      </c>
      <c r="E271">
        <v>5</v>
      </c>
      <c r="F271">
        <v>2</v>
      </c>
      <c r="G271">
        <v>3</v>
      </c>
      <c r="H271">
        <v>6</v>
      </c>
      <c r="I271">
        <v>33</v>
      </c>
      <c r="J271">
        <v>86</v>
      </c>
      <c r="K271">
        <v>90</v>
      </c>
      <c r="L271">
        <v>78</v>
      </c>
      <c r="M271">
        <v>15</v>
      </c>
      <c r="N271">
        <f>IF(punkty_rekrutacyjne[[#This Row],[JP]]=2,0,IF(punkty_rekrutacyjne[[#This Row],[JP]]=3,4,IF(punkty_rekrutacyjne[[#This Row],[JP]]=4,6,IF(punkty_rekrutacyjne[[#This Row],[JP]]=5,8,10))))</f>
        <v>8</v>
      </c>
      <c r="O271">
        <f>IF(punkty_rekrutacyjne[[#This Row],[Mat]]=2,0,IF(punkty_rekrutacyjne[[#This Row],[Mat]]=3,4,IF(punkty_rekrutacyjne[[#This Row],[Mat]]=4,6,IF(punkty_rekrutacyjne[[#This Row],[Mat]]=5,8,10))))</f>
        <v>0</v>
      </c>
      <c r="P271">
        <f>IF(punkty_rekrutacyjne[[#This Row],[Biol]]=2,0,IF(punkty_rekrutacyjne[[#This Row],[Biol]]=3,4,IF(punkty_rekrutacyjne[[#This Row],[Biol]]=4,6,IF(punkty_rekrutacyjne[[#This Row],[Biol]]=5,8,10))))</f>
        <v>4</v>
      </c>
      <c r="Q271">
        <f>IF(punkty_rekrutacyjne[[#This Row],[Geog]]=2,0,IF(punkty_rekrutacyjne[[#This Row],[Geog]]=3,4,IF(punkty_rekrutacyjne[[#This Row],[Geog]]=4,6,IF(punkty_rekrutacyjne[[#This Row],[Geog]]=5,8,10))))</f>
        <v>10</v>
      </c>
      <c r="R271">
        <f>C271+IF(punkty_rekrutacyjne[[#This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52.2</v>
      </c>
      <c r="S271">
        <f>(punkty_rekrutacyjne[[#This Row],[JP]]+punkty_rekrutacyjne[[#This Row],[Mat]]+punkty_rekrutacyjne[[#This Row],[Biol]]+punkty_rekrutacyjne[[#This Row],[Geog]])/4</f>
        <v>4</v>
      </c>
      <c r="T271">
        <f>IF(punkty_rekrutacyjne[[#This Row],[Zachowanie]]&gt;4,IF(punkty_rekrutacyjne[[#This Row],[srednia z przedmiotow]]&gt;4,IF(punkty_rekrutacyjne[[#This Row],[Osiagniecia]]=0,1,0),0),0)</f>
        <v>0</v>
      </c>
      <c r="U271" s="2" t="str">
        <f>IF(punkty_rekrutacyjne[[#This Row],[dobry uczen]],punkty_rekrutacyjne[[#This Row],[Nazwisko]],"")</f>
        <v/>
      </c>
      <c r="V271" s="2" t="str">
        <f>IF(punkty_rekrutacyjne[[#This Row],[dobry uczen]],punkty_rekrutacyjne[[#This Row],[Imie]],"")</f>
        <v/>
      </c>
      <c r="W271" s="1">
        <f>IF(punkty_rekrutacyjne[[#This Row],[GHP]]=100,1,0)</f>
        <v>0</v>
      </c>
      <c r="X271" s="1">
        <f>IF(punkty_rekrutacyjne[[#This Row],[GHH]]=100,1,0)</f>
        <v>0</v>
      </c>
      <c r="Y271" s="1">
        <f>IF(punkty_rekrutacyjne[[#This Row],[GMM]]=100,1,0)</f>
        <v>0</v>
      </c>
      <c r="Z271" s="1">
        <f>IF(punkty_rekrutacyjne[[#This Row],[GMP]]=100,1,0)</f>
        <v>0</v>
      </c>
      <c r="AA271" s="1">
        <f>IF(punkty_rekrutacyjne[[#This Row],[GJP]]=100,1,0)</f>
        <v>0</v>
      </c>
      <c r="AB271" s="1">
        <f>IF(SUM(W271:AA271)&gt;2,1,0)</f>
        <v>0</v>
      </c>
      <c r="AC271" s="1">
        <f>C271+IF(punkty_rekrutacyjne[[#This Row],[Zachowanie]]=6,2,0)+SUM(punkty_rekrutacyjne[[#This Row],[p1]:[p4]])</f>
        <v>22</v>
      </c>
      <c r="AD271" s="1">
        <f>+(punkty_rekrutacyjne[[#This Row],[GHP]]+punkty_rekrutacyjne[[#This Row],[GHH]]+punkty_rekrutacyjne[[#This Row],[GMM]]+punkty_rekrutacyjne[[#This Row],[GMP]]+punkty_rekrutacyjne[[#This Row],[GJP]])/10</f>
        <v>30.2</v>
      </c>
      <c r="AE271" s="1">
        <f>IF(punkty_rekrutacyjne[[#This Row],[pkt 1]]&gt;punkty_rekrutacyjne[[#This Row],[pkt 2]],1,0)</f>
        <v>0</v>
      </c>
      <c r="AF271" s="1">
        <f>COUNTIF(punkty_rekrutacyjne[[#This Row],[GHP]:[GJP]],100)</f>
        <v>0</v>
      </c>
    </row>
    <row r="272" spans="1:32" x14ac:dyDescent="0.25">
      <c r="A272" s="1" t="s">
        <v>669</v>
      </c>
      <c r="B272" s="1" t="s">
        <v>540</v>
      </c>
      <c r="C272">
        <v>8</v>
      </c>
      <c r="D272">
        <v>3</v>
      </c>
      <c r="E272">
        <v>4</v>
      </c>
      <c r="F272">
        <v>5</v>
      </c>
      <c r="G272">
        <v>2</v>
      </c>
      <c r="H272">
        <v>4</v>
      </c>
      <c r="I272">
        <v>30</v>
      </c>
      <c r="J272">
        <v>10</v>
      </c>
      <c r="K272">
        <v>78</v>
      </c>
      <c r="L272">
        <v>57</v>
      </c>
      <c r="M272">
        <v>67</v>
      </c>
      <c r="N272">
        <f>IF(punkty_rekrutacyjne[[#This Row],[JP]]=2,0,IF(punkty_rekrutacyjne[[#This Row],[JP]]=3,4,IF(punkty_rekrutacyjne[[#This Row],[JP]]=4,6,IF(punkty_rekrutacyjne[[#This Row],[JP]]=5,8,10))))</f>
        <v>6</v>
      </c>
      <c r="O272">
        <f>IF(punkty_rekrutacyjne[[#This Row],[Mat]]=2,0,IF(punkty_rekrutacyjne[[#This Row],[Mat]]=3,4,IF(punkty_rekrutacyjne[[#This Row],[Mat]]=4,6,IF(punkty_rekrutacyjne[[#This Row],[Mat]]=5,8,10))))</f>
        <v>8</v>
      </c>
      <c r="P272">
        <f>IF(punkty_rekrutacyjne[[#This Row],[Biol]]=2,0,IF(punkty_rekrutacyjne[[#This Row],[Biol]]=3,4,IF(punkty_rekrutacyjne[[#This Row],[Biol]]=4,6,IF(punkty_rekrutacyjne[[#This Row],[Biol]]=5,8,10))))</f>
        <v>0</v>
      </c>
      <c r="Q272">
        <f>IF(punkty_rekrutacyjne[[#This Row],[Geog]]=2,0,IF(punkty_rekrutacyjne[[#This Row],[Geog]]=3,4,IF(punkty_rekrutacyjne[[#This Row],[Geog]]=4,6,IF(punkty_rekrutacyjne[[#This Row],[Geog]]=5,8,10))))</f>
        <v>6</v>
      </c>
      <c r="R272">
        <f>C272+IF(punkty_rekrutacyjne[[#This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52.2</v>
      </c>
      <c r="S272">
        <f>(punkty_rekrutacyjne[[#This Row],[JP]]+punkty_rekrutacyjne[[#This Row],[Mat]]+punkty_rekrutacyjne[[#This Row],[Biol]]+punkty_rekrutacyjne[[#This Row],[Geog]])/4</f>
        <v>3.75</v>
      </c>
      <c r="T272">
        <f>IF(punkty_rekrutacyjne[[#This Row],[Zachowanie]]&gt;4,IF(punkty_rekrutacyjne[[#This Row],[srednia z przedmiotow]]&gt;4,IF(punkty_rekrutacyjne[[#This Row],[Osiagniecia]]=0,1,0),0),0)</f>
        <v>0</v>
      </c>
      <c r="U272" s="2" t="str">
        <f>IF(punkty_rekrutacyjne[[#This Row],[dobry uczen]],punkty_rekrutacyjne[[#This Row],[Nazwisko]],"")</f>
        <v/>
      </c>
      <c r="V272" s="2" t="str">
        <f>IF(punkty_rekrutacyjne[[#This Row],[dobry uczen]],punkty_rekrutacyjne[[#This Row],[Imie]],"")</f>
        <v/>
      </c>
      <c r="W272" s="1">
        <f>IF(punkty_rekrutacyjne[[#This Row],[GHP]]=100,1,0)</f>
        <v>0</v>
      </c>
      <c r="X272" s="1">
        <f>IF(punkty_rekrutacyjne[[#This Row],[GHH]]=100,1,0)</f>
        <v>0</v>
      </c>
      <c r="Y272" s="1">
        <f>IF(punkty_rekrutacyjne[[#This Row],[GMM]]=100,1,0)</f>
        <v>0</v>
      </c>
      <c r="Z272" s="1">
        <f>IF(punkty_rekrutacyjne[[#This Row],[GMP]]=100,1,0)</f>
        <v>0</v>
      </c>
      <c r="AA272" s="1">
        <f>IF(punkty_rekrutacyjne[[#This Row],[GJP]]=100,1,0)</f>
        <v>0</v>
      </c>
      <c r="AB272" s="1">
        <f>IF(SUM(W272:AA272)&gt;2,1,0)</f>
        <v>0</v>
      </c>
      <c r="AC272" s="1">
        <f>C272+IF(punkty_rekrutacyjne[[#This Row],[Zachowanie]]=6,2,0)+SUM(punkty_rekrutacyjne[[#This Row],[p1]:[p4]])</f>
        <v>28</v>
      </c>
      <c r="AD272" s="1">
        <f>+(punkty_rekrutacyjne[[#This Row],[GHP]]+punkty_rekrutacyjne[[#This Row],[GHH]]+punkty_rekrutacyjne[[#This Row],[GMM]]+punkty_rekrutacyjne[[#This Row],[GMP]]+punkty_rekrutacyjne[[#This Row],[GJP]])/10</f>
        <v>24.2</v>
      </c>
      <c r="AE272" s="1">
        <f>IF(punkty_rekrutacyjne[[#This Row],[pkt 1]]&gt;punkty_rekrutacyjne[[#This Row],[pkt 2]],1,0)</f>
        <v>1</v>
      </c>
      <c r="AF272" s="1">
        <f>COUNTIF(punkty_rekrutacyjne[[#This Row],[GHP]:[GJP]],100)</f>
        <v>0</v>
      </c>
    </row>
    <row r="273" spans="1:32" x14ac:dyDescent="0.25">
      <c r="A273" s="1" t="s">
        <v>524</v>
      </c>
      <c r="B273" s="1" t="s">
        <v>99</v>
      </c>
      <c r="C273">
        <v>5</v>
      </c>
      <c r="D273">
        <v>6</v>
      </c>
      <c r="E273">
        <v>5</v>
      </c>
      <c r="F273">
        <v>3</v>
      </c>
      <c r="G273">
        <v>2</v>
      </c>
      <c r="H273">
        <v>4</v>
      </c>
      <c r="I273">
        <v>55</v>
      </c>
      <c r="J273">
        <v>18</v>
      </c>
      <c r="K273">
        <v>46</v>
      </c>
      <c r="L273">
        <v>82</v>
      </c>
      <c r="M273">
        <v>71</v>
      </c>
      <c r="N273">
        <f>IF(punkty_rekrutacyjne[[#This Row],[JP]]=2,0,IF(punkty_rekrutacyjne[[#This Row],[JP]]=3,4,IF(punkty_rekrutacyjne[[#This Row],[JP]]=4,6,IF(punkty_rekrutacyjne[[#This Row],[JP]]=5,8,10))))</f>
        <v>8</v>
      </c>
      <c r="O273">
        <f>IF(punkty_rekrutacyjne[[#This Row],[Mat]]=2,0,IF(punkty_rekrutacyjne[[#This Row],[Mat]]=3,4,IF(punkty_rekrutacyjne[[#This Row],[Mat]]=4,6,IF(punkty_rekrutacyjne[[#This Row],[Mat]]=5,8,10))))</f>
        <v>4</v>
      </c>
      <c r="P273">
        <f>IF(punkty_rekrutacyjne[[#This Row],[Biol]]=2,0,IF(punkty_rekrutacyjne[[#This Row],[Biol]]=3,4,IF(punkty_rekrutacyjne[[#This Row],[Biol]]=4,6,IF(punkty_rekrutacyjne[[#This Row],[Biol]]=5,8,10))))</f>
        <v>0</v>
      </c>
      <c r="Q273">
        <f>IF(punkty_rekrutacyjne[[#This Row],[Geog]]=2,0,IF(punkty_rekrutacyjne[[#This Row],[Geog]]=3,4,IF(punkty_rekrutacyjne[[#This Row],[Geog]]=4,6,IF(punkty_rekrutacyjne[[#This Row],[Geog]]=5,8,10))))</f>
        <v>6</v>
      </c>
      <c r="R273">
        <f>C273+IF(punkty_rekrutacyjne[[#This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52.2</v>
      </c>
      <c r="S273">
        <f>(punkty_rekrutacyjne[[#This Row],[JP]]+punkty_rekrutacyjne[[#This Row],[Mat]]+punkty_rekrutacyjne[[#This Row],[Biol]]+punkty_rekrutacyjne[[#This Row],[Geog]])/4</f>
        <v>3.5</v>
      </c>
      <c r="T273">
        <f>IF(punkty_rekrutacyjne[[#This Row],[Zachowanie]]&gt;4,IF(punkty_rekrutacyjne[[#This Row],[srednia z przedmiotow]]&gt;4,IF(punkty_rekrutacyjne[[#This Row],[Osiagniecia]]=0,1,0),0),0)</f>
        <v>0</v>
      </c>
      <c r="U273" s="2" t="str">
        <f>IF(punkty_rekrutacyjne[[#This Row],[dobry uczen]],punkty_rekrutacyjne[[#This Row],[Nazwisko]],"")</f>
        <v/>
      </c>
      <c r="V273" s="2" t="str">
        <f>IF(punkty_rekrutacyjne[[#This Row],[dobry uczen]],punkty_rekrutacyjne[[#This Row],[Imie]],"")</f>
        <v/>
      </c>
      <c r="W273" s="1">
        <f>IF(punkty_rekrutacyjne[[#This Row],[GHP]]=100,1,0)</f>
        <v>0</v>
      </c>
      <c r="X273" s="1">
        <f>IF(punkty_rekrutacyjne[[#This Row],[GHH]]=100,1,0)</f>
        <v>0</v>
      </c>
      <c r="Y273" s="1">
        <f>IF(punkty_rekrutacyjne[[#This Row],[GMM]]=100,1,0)</f>
        <v>0</v>
      </c>
      <c r="Z273" s="1">
        <f>IF(punkty_rekrutacyjne[[#This Row],[GMP]]=100,1,0)</f>
        <v>0</v>
      </c>
      <c r="AA273" s="1">
        <f>IF(punkty_rekrutacyjne[[#This Row],[GJP]]=100,1,0)</f>
        <v>0</v>
      </c>
      <c r="AB273" s="1">
        <f>IF(SUM(W273:AA273)&gt;2,1,0)</f>
        <v>0</v>
      </c>
      <c r="AC273" s="1">
        <f>C273+IF(punkty_rekrutacyjne[[#This Row],[Zachowanie]]=6,2,0)+SUM(punkty_rekrutacyjne[[#This Row],[p1]:[p4]])</f>
        <v>25</v>
      </c>
      <c r="AD273" s="1">
        <f>+(punkty_rekrutacyjne[[#This Row],[GHP]]+punkty_rekrutacyjne[[#This Row],[GHH]]+punkty_rekrutacyjne[[#This Row],[GMM]]+punkty_rekrutacyjne[[#This Row],[GMP]]+punkty_rekrutacyjne[[#This Row],[GJP]])/10</f>
        <v>27.2</v>
      </c>
      <c r="AE273" s="1">
        <f>IF(punkty_rekrutacyjne[[#This Row],[pkt 1]]&gt;punkty_rekrutacyjne[[#This Row],[pkt 2]],1,0)</f>
        <v>0</v>
      </c>
      <c r="AF273" s="1">
        <f>COUNTIF(punkty_rekrutacyjne[[#This Row],[GHP]:[GJP]],100)</f>
        <v>0</v>
      </c>
    </row>
    <row r="274" spans="1:32" x14ac:dyDescent="0.25">
      <c r="A274" s="1" t="s">
        <v>628</v>
      </c>
      <c r="B274" s="1" t="s">
        <v>251</v>
      </c>
      <c r="C274">
        <v>0</v>
      </c>
      <c r="D274">
        <v>5</v>
      </c>
      <c r="E274">
        <v>5</v>
      </c>
      <c r="F274">
        <v>6</v>
      </c>
      <c r="G274">
        <v>2</v>
      </c>
      <c r="H274">
        <v>5</v>
      </c>
      <c r="I274">
        <v>47</v>
      </c>
      <c r="J274">
        <v>34</v>
      </c>
      <c r="K274">
        <v>86</v>
      </c>
      <c r="L274">
        <v>56</v>
      </c>
      <c r="M274">
        <v>39</v>
      </c>
      <c r="N274">
        <f>IF(punkty_rekrutacyjne[[#This Row],[JP]]=2,0,IF(punkty_rekrutacyjne[[#This Row],[JP]]=3,4,IF(punkty_rekrutacyjne[[#This Row],[JP]]=4,6,IF(punkty_rekrutacyjne[[#This Row],[JP]]=5,8,10))))</f>
        <v>8</v>
      </c>
      <c r="O274">
        <f>IF(punkty_rekrutacyjne[[#This Row],[Mat]]=2,0,IF(punkty_rekrutacyjne[[#This Row],[Mat]]=3,4,IF(punkty_rekrutacyjne[[#This Row],[Mat]]=4,6,IF(punkty_rekrutacyjne[[#This Row],[Mat]]=5,8,10))))</f>
        <v>10</v>
      </c>
      <c r="P274">
        <f>IF(punkty_rekrutacyjne[[#This Row],[Biol]]=2,0,IF(punkty_rekrutacyjne[[#This Row],[Biol]]=3,4,IF(punkty_rekrutacyjne[[#This Row],[Biol]]=4,6,IF(punkty_rekrutacyjne[[#This Row],[Biol]]=5,8,10))))</f>
        <v>0</v>
      </c>
      <c r="Q274">
        <f>IF(punkty_rekrutacyjne[[#This Row],[Geog]]=2,0,IF(punkty_rekrutacyjne[[#This Row],[Geog]]=3,4,IF(punkty_rekrutacyjne[[#This Row],[Geog]]=4,6,IF(punkty_rekrutacyjne[[#This Row],[Geog]]=5,8,10))))</f>
        <v>8</v>
      </c>
      <c r="R274">
        <f>C274+IF(punkty_rekrutacyjne[[#This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52.2</v>
      </c>
      <c r="S274">
        <f>(punkty_rekrutacyjne[[#This Row],[JP]]+punkty_rekrutacyjne[[#This Row],[Mat]]+punkty_rekrutacyjne[[#This Row],[Biol]]+punkty_rekrutacyjne[[#This Row],[Geog]])/4</f>
        <v>4.5</v>
      </c>
      <c r="T274">
        <f>IF(punkty_rekrutacyjne[[#This Row],[Zachowanie]]&gt;4,IF(punkty_rekrutacyjne[[#This Row],[srednia z przedmiotow]]&gt;4,IF(punkty_rekrutacyjne[[#This Row],[Osiagniecia]]=0,1,0),0),0)</f>
        <v>1</v>
      </c>
      <c r="U274" s="2" t="str">
        <f>IF(punkty_rekrutacyjne[[#This Row],[dobry uczen]],punkty_rekrutacyjne[[#This Row],[Nazwisko]],"")</f>
        <v>Toczek</v>
      </c>
      <c r="V274" s="2" t="str">
        <f>IF(punkty_rekrutacyjne[[#This Row],[dobry uczen]],punkty_rekrutacyjne[[#This Row],[Imie]],"")</f>
        <v>Antonina</v>
      </c>
      <c r="W274" s="1">
        <f>IF(punkty_rekrutacyjne[[#This Row],[GHP]]=100,1,0)</f>
        <v>0</v>
      </c>
      <c r="X274" s="1">
        <f>IF(punkty_rekrutacyjne[[#This Row],[GHH]]=100,1,0)</f>
        <v>0</v>
      </c>
      <c r="Y274" s="1">
        <f>IF(punkty_rekrutacyjne[[#This Row],[GMM]]=100,1,0)</f>
        <v>0</v>
      </c>
      <c r="Z274" s="1">
        <f>IF(punkty_rekrutacyjne[[#This Row],[GMP]]=100,1,0)</f>
        <v>0</v>
      </c>
      <c r="AA274" s="1">
        <f>IF(punkty_rekrutacyjne[[#This Row],[GJP]]=100,1,0)</f>
        <v>0</v>
      </c>
      <c r="AB274" s="1">
        <f>IF(SUM(W274:AA274)&gt;2,1,0)</f>
        <v>0</v>
      </c>
      <c r="AC274" s="1">
        <f>C274+IF(punkty_rekrutacyjne[[#This Row],[Zachowanie]]=6,2,0)+SUM(punkty_rekrutacyjne[[#This Row],[p1]:[p4]])</f>
        <v>26</v>
      </c>
      <c r="AD274" s="1">
        <f>+(punkty_rekrutacyjne[[#This Row],[GHP]]+punkty_rekrutacyjne[[#This Row],[GHH]]+punkty_rekrutacyjne[[#This Row],[GMM]]+punkty_rekrutacyjne[[#This Row],[GMP]]+punkty_rekrutacyjne[[#This Row],[GJP]])/10</f>
        <v>26.2</v>
      </c>
      <c r="AE274" s="1">
        <f>IF(punkty_rekrutacyjne[[#This Row],[pkt 1]]&gt;punkty_rekrutacyjne[[#This Row],[pkt 2]],1,0)</f>
        <v>0</v>
      </c>
      <c r="AF274" s="1">
        <f>COUNTIF(punkty_rekrutacyjne[[#This Row],[GHP]:[GJP]],100)</f>
        <v>0</v>
      </c>
    </row>
    <row r="275" spans="1:32" x14ac:dyDescent="0.25">
      <c r="A275" s="1" t="s">
        <v>300</v>
      </c>
      <c r="B275" s="1" t="s">
        <v>242</v>
      </c>
      <c r="C275">
        <v>0</v>
      </c>
      <c r="D275">
        <v>5</v>
      </c>
      <c r="E275">
        <v>6</v>
      </c>
      <c r="F275">
        <v>4</v>
      </c>
      <c r="G275">
        <v>4</v>
      </c>
      <c r="H275">
        <v>5</v>
      </c>
      <c r="I275">
        <v>70</v>
      </c>
      <c r="J275">
        <v>42</v>
      </c>
      <c r="K275">
        <v>47</v>
      </c>
      <c r="L275">
        <v>24</v>
      </c>
      <c r="M275">
        <v>40</v>
      </c>
      <c r="N275">
        <f>IF(punkty_rekrutacyjne[[#This Row],[JP]]=2,0,IF(punkty_rekrutacyjne[[#This Row],[JP]]=3,4,IF(punkty_rekrutacyjne[[#This Row],[JP]]=4,6,IF(punkty_rekrutacyjne[[#This Row],[JP]]=5,8,10))))</f>
        <v>10</v>
      </c>
      <c r="O275">
        <f>IF(punkty_rekrutacyjne[[#This Row],[Mat]]=2,0,IF(punkty_rekrutacyjne[[#This Row],[Mat]]=3,4,IF(punkty_rekrutacyjne[[#This Row],[Mat]]=4,6,IF(punkty_rekrutacyjne[[#This Row],[Mat]]=5,8,10))))</f>
        <v>6</v>
      </c>
      <c r="P275">
        <f>IF(punkty_rekrutacyjne[[#This Row],[Biol]]=2,0,IF(punkty_rekrutacyjne[[#This Row],[Biol]]=3,4,IF(punkty_rekrutacyjne[[#This Row],[Biol]]=4,6,IF(punkty_rekrutacyjne[[#This Row],[Biol]]=5,8,10))))</f>
        <v>6</v>
      </c>
      <c r="Q275">
        <f>IF(punkty_rekrutacyjne[[#This Row],[Geog]]=2,0,IF(punkty_rekrutacyjne[[#This Row],[Geog]]=3,4,IF(punkty_rekrutacyjne[[#This Row],[Geog]]=4,6,IF(punkty_rekrutacyjne[[#This Row],[Geog]]=5,8,10))))</f>
        <v>8</v>
      </c>
      <c r="R275">
        <f>C275+IF(punkty_rekrutacyjne[[#This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52.3</v>
      </c>
      <c r="S275">
        <f>(punkty_rekrutacyjne[[#This Row],[JP]]+punkty_rekrutacyjne[[#This Row],[Mat]]+punkty_rekrutacyjne[[#This Row],[Biol]]+punkty_rekrutacyjne[[#This Row],[Geog]])/4</f>
        <v>4.75</v>
      </c>
      <c r="T275">
        <f>IF(punkty_rekrutacyjne[[#This Row],[Zachowanie]]&gt;4,IF(punkty_rekrutacyjne[[#This Row],[srednia z przedmiotow]]&gt;4,IF(punkty_rekrutacyjne[[#This Row],[Osiagniecia]]=0,1,0),0),0)</f>
        <v>1</v>
      </c>
      <c r="U275" s="2" t="str">
        <f>IF(punkty_rekrutacyjne[[#This Row],[dobry uczen]],punkty_rekrutacyjne[[#This Row],[Nazwisko]],"")</f>
        <v>Cicherski</v>
      </c>
      <c r="V275" s="2" t="str">
        <f>IF(punkty_rekrutacyjne[[#This Row],[dobry uczen]],punkty_rekrutacyjne[[#This Row],[Imie]],"")</f>
        <v>Szymon</v>
      </c>
      <c r="W275" s="1">
        <f>IF(punkty_rekrutacyjne[[#This Row],[GHP]]=100,1,0)</f>
        <v>0</v>
      </c>
      <c r="X275" s="1">
        <f>IF(punkty_rekrutacyjne[[#This Row],[GHH]]=100,1,0)</f>
        <v>0</v>
      </c>
      <c r="Y275" s="1">
        <f>IF(punkty_rekrutacyjne[[#This Row],[GMM]]=100,1,0)</f>
        <v>0</v>
      </c>
      <c r="Z275" s="1">
        <f>IF(punkty_rekrutacyjne[[#This Row],[GMP]]=100,1,0)</f>
        <v>0</v>
      </c>
      <c r="AA275" s="1">
        <f>IF(punkty_rekrutacyjne[[#This Row],[GJP]]=100,1,0)</f>
        <v>0</v>
      </c>
      <c r="AB275" s="1">
        <f>IF(SUM(W275:AA275)&gt;2,1,0)</f>
        <v>0</v>
      </c>
      <c r="AC275" s="1">
        <f>C275+IF(punkty_rekrutacyjne[[#This Row],[Zachowanie]]=6,2,0)+SUM(punkty_rekrutacyjne[[#This Row],[p1]:[p4]])</f>
        <v>30</v>
      </c>
      <c r="AD275" s="1">
        <f>+(punkty_rekrutacyjne[[#This Row],[GHP]]+punkty_rekrutacyjne[[#This Row],[GHH]]+punkty_rekrutacyjne[[#This Row],[GMM]]+punkty_rekrutacyjne[[#This Row],[GMP]]+punkty_rekrutacyjne[[#This Row],[GJP]])/10</f>
        <v>22.3</v>
      </c>
      <c r="AE275" s="1">
        <f>IF(punkty_rekrutacyjne[[#This Row],[pkt 1]]&gt;punkty_rekrutacyjne[[#This Row],[pkt 2]],1,0)</f>
        <v>1</v>
      </c>
      <c r="AF275" s="1">
        <f>COUNTIF(punkty_rekrutacyjne[[#This Row],[GHP]:[GJP]],100)</f>
        <v>0</v>
      </c>
    </row>
    <row r="276" spans="1:32" x14ac:dyDescent="0.25">
      <c r="A276" s="1" t="s">
        <v>527</v>
      </c>
      <c r="B276" s="1" t="s">
        <v>340</v>
      </c>
      <c r="C276">
        <v>5</v>
      </c>
      <c r="D276">
        <v>4</v>
      </c>
      <c r="E276">
        <v>3</v>
      </c>
      <c r="F276">
        <v>5</v>
      </c>
      <c r="G276">
        <v>6</v>
      </c>
      <c r="H276">
        <v>2</v>
      </c>
      <c r="I276">
        <v>72</v>
      </c>
      <c r="J276">
        <v>22</v>
      </c>
      <c r="K276">
        <v>90</v>
      </c>
      <c r="L276">
        <v>8</v>
      </c>
      <c r="M276">
        <v>61</v>
      </c>
      <c r="N276">
        <f>IF(punkty_rekrutacyjne[[#This Row],[JP]]=2,0,IF(punkty_rekrutacyjne[[#This Row],[JP]]=3,4,IF(punkty_rekrutacyjne[[#This Row],[JP]]=4,6,IF(punkty_rekrutacyjne[[#This Row],[JP]]=5,8,10))))</f>
        <v>4</v>
      </c>
      <c r="O276">
        <f>IF(punkty_rekrutacyjne[[#This Row],[Mat]]=2,0,IF(punkty_rekrutacyjne[[#This Row],[Mat]]=3,4,IF(punkty_rekrutacyjne[[#This Row],[Mat]]=4,6,IF(punkty_rekrutacyjne[[#This Row],[Mat]]=5,8,10))))</f>
        <v>8</v>
      </c>
      <c r="P276">
        <f>IF(punkty_rekrutacyjne[[#This Row],[Biol]]=2,0,IF(punkty_rekrutacyjne[[#This Row],[Biol]]=3,4,IF(punkty_rekrutacyjne[[#This Row],[Biol]]=4,6,IF(punkty_rekrutacyjne[[#This Row],[Biol]]=5,8,10))))</f>
        <v>10</v>
      </c>
      <c r="Q276">
        <f>IF(punkty_rekrutacyjne[[#This Row],[Geog]]=2,0,IF(punkty_rekrutacyjne[[#This Row],[Geog]]=3,4,IF(punkty_rekrutacyjne[[#This Row],[Geog]]=4,6,IF(punkty_rekrutacyjne[[#This Row],[Geog]]=5,8,10))))</f>
        <v>0</v>
      </c>
      <c r="R276">
        <f>C276+IF(punkty_rekrutacyjne[[#This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52.3</v>
      </c>
      <c r="S276">
        <f>(punkty_rekrutacyjne[[#This Row],[JP]]+punkty_rekrutacyjne[[#This Row],[Mat]]+punkty_rekrutacyjne[[#This Row],[Biol]]+punkty_rekrutacyjne[[#This Row],[Geog]])/4</f>
        <v>4</v>
      </c>
      <c r="T276">
        <f>IF(punkty_rekrutacyjne[[#This Row],[Zachowanie]]&gt;4,IF(punkty_rekrutacyjne[[#This Row],[srednia z przedmiotow]]&gt;4,IF(punkty_rekrutacyjne[[#This Row],[Osiagniecia]]=0,1,0),0),0)</f>
        <v>0</v>
      </c>
      <c r="U276" s="2" t="str">
        <f>IF(punkty_rekrutacyjne[[#This Row],[dobry uczen]],punkty_rekrutacyjne[[#This Row],[Nazwisko]],"")</f>
        <v/>
      </c>
      <c r="V276" s="2" t="str">
        <f>IF(punkty_rekrutacyjne[[#This Row],[dobry uczen]],punkty_rekrutacyjne[[#This Row],[Imie]],"")</f>
        <v/>
      </c>
      <c r="W276" s="1">
        <f>IF(punkty_rekrutacyjne[[#This Row],[GHP]]=100,1,0)</f>
        <v>0</v>
      </c>
      <c r="X276" s="1">
        <f>IF(punkty_rekrutacyjne[[#This Row],[GHH]]=100,1,0)</f>
        <v>0</v>
      </c>
      <c r="Y276" s="1">
        <f>IF(punkty_rekrutacyjne[[#This Row],[GMM]]=100,1,0)</f>
        <v>0</v>
      </c>
      <c r="Z276" s="1">
        <f>IF(punkty_rekrutacyjne[[#This Row],[GMP]]=100,1,0)</f>
        <v>0</v>
      </c>
      <c r="AA276" s="1">
        <f>IF(punkty_rekrutacyjne[[#This Row],[GJP]]=100,1,0)</f>
        <v>0</v>
      </c>
      <c r="AB276" s="1">
        <f>IF(SUM(W276:AA276)&gt;2,1,0)</f>
        <v>0</v>
      </c>
      <c r="AC276" s="1">
        <f>C276+IF(punkty_rekrutacyjne[[#This Row],[Zachowanie]]=6,2,0)+SUM(punkty_rekrutacyjne[[#This Row],[p1]:[p4]])</f>
        <v>27</v>
      </c>
      <c r="AD276" s="1">
        <f>+(punkty_rekrutacyjne[[#This Row],[GHP]]+punkty_rekrutacyjne[[#This Row],[GHH]]+punkty_rekrutacyjne[[#This Row],[GMM]]+punkty_rekrutacyjne[[#This Row],[GMP]]+punkty_rekrutacyjne[[#This Row],[GJP]])/10</f>
        <v>25.3</v>
      </c>
      <c r="AE276" s="1">
        <f>IF(punkty_rekrutacyjne[[#This Row],[pkt 1]]&gt;punkty_rekrutacyjne[[#This Row],[pkt 2]],1,0)</f>
        <v>1</v>
      </c>
      <c r="AF276" s="1">
        <f>COUNTIF(punkty_rekrutacyjne[[#This Row],[GHP]:[GJP]],100)</f>
        <v>0</v>
      </c>
    </row>
    <row r="277" spans="1:32" x14ac:dyDescent="0.25">
      <c r="A277" s="1" t="s">
        <v>394</v>
      </c>
      <c r="B277" s="1" t="s">
        <v>395</v>
      </c>
      <c r="C277">
        <v>2</v>
      </c>
      <c r="D277">
        <v>6</v>
      </c>
      <c r="E277">
        <v>3</v>
      </c>
      <c r="F277">
        <v>3</v>
      </c>
      <c r="G277">
        <v>3</v>
      </c>
      <c r="H277">
        <v>6</v>
      </c>
      <c r="I277">
        <v>83</v>
      </c>
      <c r="J277">
        <v>27</v>
      </c>
      <c r="K277">
        <v>18</v>
      </c>
      <c r="L277">
        <v>41</v>
      </c>
      <c r="M277">
        <v>94</v>
      </c>
      <c r="N277">
        <f>IF(punkty_rekrutacyjne[[#This Row],[JP]]=2,0,IF(punkty_rekrutacyjne[[#This Row],[JP]]=3,4,IF(punkty_rekrutacyjne[[#This Row],[JP]]=4,6,IF(punkty_rekrutacyjne[[#This Row],[JP]]=5,8,10))))</f>
        <v>4</v>
      </c>
      <c r="O277">
        <f>IF(punkty_rekrutacyjne[[#This Row],[Mat]]=2,0,IF(punkty_rekrutacyjne[[#This Row],[Mat]]=3,4,IF(punkty_rekrutacyjne[[#This Row],[Mat]]=4,6,IF(punkty_rekrutacyjne[[#This Row],[Mat]]=5,8,10))))</f>
        <v>4</v>
      </c>
      <c r="P277">
        <f>IF(punkty_rekrutacyjne[[#This Row],[Biol]]=2,0,IF(punkty_rekrutacyjne[[#This Row],[Biol]]=3,4,IF(punkty_rekrutacyjne[[#This Row],[Biol]]=4,6,IF(punkty_rekrutacyjne[[#This Row],[Biol]]=5,8,10))))</f>
        <v>4</v>
      </c>
      <c r="Q277">
        <f>IF(punkty_rekrutacyjne[[#This Row],[Geog]]=2,0,IF(punkty_rekrutacyjne[[#This Row],[Geog]]=3,4,IF(punkty_rekrutacyjne[[#This Row],[Geog]]=4,6,IF(punkty_rekrutacyjne[[#This Row],[Geog]]=5,8,10))))</f>
        <v>10</v>
      </c>
      <c r="R277">
        <f>C277+IF(punkty_rekrutacyjne[[#This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52.3</v>
      </c>
      <c r="S277">
        <f>(punkty_rekrutacyjne[[#This Row],[JP]]+punkty_rekrutacyjne[[#This Row],[Mat]]+punkty_rekrutacyjne[[#This Row],[Biol]]+punkty_rekrutacyjne[[#This Row],[Geog]])/4</f>
        <v>3.75</v>
      </c>
      <c r="T277">
        <f>IF(punkty_rekrutacyjne[[#This Row],[Zachowanie]]&gt;4,IF(punkty_rekrutacyjne[[#This Row],[srednia z przedmiotow]]&gt;4,IF(punkty_rekrutacyjne[[#This Row],[Osiagniecia]]=0,1,0),0),0)</f>
        <v>0</v>
      </c>
      <c r="U277" s="2" t="str">
        <f>IF(punkty_rekrutacyjne[[#This Row],[dobry uczen]],punkty_rekrutacyjne[[#This Row],[Nazwisko]],"")</f>
        <v/>
      </c>
      <c r="V277" s="2" t="str">
        <f>IF(punkty_rekrutacyjne[[#This Row],[dobry uczen]],punkty_rekrutacyjne[[#This Row],[Imie]],"")</f>
        <v/>
      </c>
      <c r="W277" s="1">
        <f>IF(punkty_rekrutacyjne[[#This Row],[GHP]]=100,1,0)</f>
        <v>0</v>
      </c>
      <c r="X277" s="1">
        <f>IF(punkty_rekrutacyjne[[#This Row],[GHH]]=100,1,0)</f>
        <v>0</v>
      </c>
      <c r="Y277" s="1">
        <f>IF(punkty_rekrutacyjne[[#This Row],[GMM]]=100,1,0)</f>
        <v>0</v>
      </c>
      <c r="Z277" s="1">
        <f>IF(punkty_rekrutacyjne[[#This Row],[GMP]]=100,1,0)</f>
        <v>0</v>
      </c>
      <c r="AA277" s="1">
        <f>IF(punkty_rekrutacyjne[[#This Row],[GJP]]=100,1,0)</f>
        <v>0</v>
      </c>
      <c r="AB277" s="1">
        <f>IF(SUM(W277:AA277)&gt;2,1,0)</f>
        <v>0</v>
      </c>
      <c r="AC277" s="1">
        <f>C277+IF(punkty_rekrutacyjne[[#This Row],[Zachowanie]]=6,2,0)+SUM(punkty_rekrutacyjne[[#This Row],[p1]:[p4]])</f>
        <v>26</v>
      </c>
      <c r="AD277" s="1">
        <f>+(punkty_rekrutacyjne[[#This Row],[GHP]]+punkty_rekrutacyjne[[#This Row],[GHH]]+punkty_rekrutacyjne[[#This Row],[GMM]]+punkty_rekrutacyjne[[#This Row],[GMP]]+punkty_rekrutacyjne[[#This Row],[GJP]])/10</f>
        <v>26.3</v>
      </c>
      <c r="AE277" s="1">
        <f>IF(punkty_rekrutacyjne[[#This Row],[pkt 1]]&gt;punkty_rekrutacyjne[[#This Row],[pkt 2]],1,0)</f>
        <v>0</v>
      </c>
      <c r="AF277" s="1">
        <f>COUNTIF(punkty_rekrutacyjne[[#This Row],[GHP]:[GJP]],100)</f>
        <v>0</v>
      </c>
    </row>
    <row r="278" spans="1:32" x14ac:dyDescent="0.25">
      <c r="A278" s="1" t="s">
        <v>569</v>
      </c>
      <c r="B278" s="1" t="s">
        <v>222</v>
      </c>
      <c r="C278">
        <v>5</v>
      </c>
      <c r="D278">
        <v>4</v>
      </c>
      <c r="E278">
        <v>6</v>
      </c>
      <c r="F278">
        <v>5</v>
      </c>
      <c r="G278">
        <v>5</v>
      </c>
      <c r="H278">
        <v>3</v>
      </c>
      <c r="I278">
        <v>41</v>
      </c>
      <c r="J278">
        <v>35</v>
      </c>
      <c r="K278">
        <v>54</v>
      </c>
      <c r="L278">
        <v>14</v>
      </c>
      <c r="M278">
        <v>29</v>
      </c>
      <c r="N278">
        <f>IF(punkty_rekrutacyjne[[#This Row],[JP]]=2,0,IF(punkty_rekrutacyjne[[#This Row],[JP]]=3,4,IF(punkty_rekrutacyjne[[#This Row],[JP]]=4,6,IF(punkty_rekrutacyjne[[#This Row],[JP]]=5,8,10))))</f>
        <v>10</v>
      </c>
      <c r="O278">
        <f>IF(punkty_rekrutacyjne[[#This Row],[Mat]]=2,0,IF(punkty_rekrutacyjne[[#This Row],[Mat]]=3,4,IF(punkty_rekrutacyjne[[#This Row],[Mat]]=4,6,IF(punkty_rekrutacyjne[[#This Row],[Mat]]=5,8,10))))</f>
        <v>8</v>
      </c>
      <c r="P278">
        <f>IF(punkty_rekrutacyjne[[#This Row],[Biol]]=2,0,IF(punkty_rekrutacyjne[[#This Row],[Biol]]=3,4,IF(punkty_rekrutacyjne[[#This Row],[Biol]]=4,6,IF(punkty_rekrutacyjne[[#This Row],[Biol]]=5,8,10))))</f>
        <v>8</v>
      </c>
      <c r="Q278">
        <f>IF(punkty_rekrutacyjne[[#This Row],[Geog]]=2,0,IF(punkty_rekrutacyjne[[#This Row],[Geog]]=3,4,IF(punkty_rekrutacyjne[[#This Row],[Geog]]=4,6,IF(punkty_rekrutacyjne[[#This Row],[Geog]]=5,8,10))))</f>
        <v>4</v>
      </c>
      <c r="R278">
        <f>C278+IF(punkty_rekrutacyjne[[#This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52.3</v>
      </c>
      <c r="S278">
        <f>(punkty_rekrutacyjne[[#This Row],[JP]]+punkty_rekrutacyjne[[#This Row],[Mat]]+punkty_rekrutacyjne[[#This Row],[Biol]]+punkty_rekrutacyjne[[#This Row],[Geog]])/4</f>
        <v>4.75</v>
      </c>
      <c r="T278">
        <f>IF(punkty_rekrutacyjne[[#This Row],[Zachowanie]]&gt;4,IF(punkty_rekrutacyjne[[#This Row],[srednia z przedmiotow]]&gt;4,IF(punkty_rekrutacyjne[[#This Row],[Osiagniecia]]=0,1,0),0),0)</f>
        <v>0</v>
      </c>
      <c r="U278" s="2" t="str">
        <f>IF(punkty_rekrutacyjne[[#This Row],[dobry uczen]],punkty_rekrutacyjne[[#This Row],[Nazwisko]],"")</f>
        <v/>
      </c>
      <c r="V278" s="2" t="str">
        <f>IF(punkty_rekrutacyjne[[#This Row],[dobry uczen]],punkty_rekrutacyjne[[#This Row],[Imie]],"")</f>
        <v/>
      </c>
      <c r="W278" s="1">
        <f>IF(punkty_rekrutacyjne[[#This Row],[GHP]]=100,1,0)</f>
        <v>0</v>
      </c>
      <c r="X278" s="1">
        <f>IF(punkty_rekrutacyjne[[#This Row],[GHH]]=100,1,0)</f>
        <v>0</v>
      </c>
      <c r="Y278" s="1">
        <f>IF(punkty_rekrutacyjne[[#This Row],[GMM]]=100,1,0)</f>
        <v>0</v>
      </c>
      <c r="Z278" s="1">
        <f>IF(punkty_rekrutacyjne[[#This Row],[GMP]]=100,1,0)</f>
        <v>0</v>
      </c>
      <c r="AA278" s="1">
        <f>IF(punkty_rekrutacyjne[[#This Row],[GJP]]=100,1,0)</f>
        <v>0</v>
      </c>
      <c r="AB278" s="1">
        <f>IF(SUM(W278:AA278)&gt;2,1,0)</f>
        <v>0</v>
      </c>
      <c r="AC278" s="1">
        <f>C278+IF(punkty_rekrutacyjne[[#This Row],[Zachowanie]]=6,2,0)+SUM(punkty_rekrutacyjne[[#This Row],[p1]:[p4]])</f>
        <v>35</v>
      </c>
      <c r="AD278" s="1">
        <f>+(punkty_rekrutacyjne[[#This Row],[GHP]]+punkty_rekrutacyjne[[#This Row],[GHH]]+punkty_rekrutacyjne[[#This Row],[GMM]]+punkty_rekrutacyjne[[#This Row],[GMP]]+punkty_rekrutacyjne[[#This Row],[GJP]])/10</f>
        <v>17.3</v>
      </c>
      <c r="AE278" s="1">
        <f>IF(punkty_rekrutacyjne[[#This Row],[pkt 1]]&gt;punkty_rekrutacyjne[[#This Row],[pkt 2]],1,0)</f>
        <v>1</v>
      </c>
      <c r="AF278" s="1">
        <f>COUNTIF(punkty_rekrutacyjne[[#This Row],[GHP]:[GJP]],100)</f>
        <v>0</v>
      </c>
    </row>
    <row r="279" spans="1:32" x14ac:dyDescent="0.25">
      <c r="A279" s="1" t="s">
        <v>654</v>
      </c>
      <c r="B279" s="1" t="s">
        <v>340</v>
      </c>
      <c r="C279">
        <v>5</v>
      </c>
      <c r="D279">
        <v>2</v>
      </c>
      <c r="E279">
        <v>3</v>
      </c>
      <c r="F279">
        <v>3</v>
      </c>
      <c r="G279">
        <v>6</v>
      </c>
      <c r="H279">
        <v>3</v>
      </c>
      <c r="I279">
        <v>79</v>
      </c>
      <c r="J279">
        <v>21</v>
      </c>
      <c r="K279">
        <v>41</v>
      </c>
      <c r="L279">
        <v>39</v>
      </c>
      <c r="M279">
        <v>74</v>
      </c>
      <c r="N279">
        <f>IF(punkty_rekrutacyjne[[#This Row],[JP]]=2,0,IF(punkty_rekrutacyjne[[#This Row],[JP]]=3,4,IF(punkty_rekrutacyjne[[#This Row],[JP]]=4,6,IF(punkty_rekrutacyjne[[#This Row],[JP]]=5,8,10))))</f>
        <v>4</v>
      </c>
      <c r="O279">
        <f>IF(punkty_rekrutacyjne[[#This Row],[Mat]]=2,0,IF(punkty_rekrutacyjne[[#This Row],[Mat]]=3,4,IF(punkty_rekrutacyjne[[#This Row],[Mat]]=4,6,IF(punkty_rekrutacyjne[[#This Row],[Mat]]=5,8,10))))</f>
        <v>4</v>
      </c>
      <c r="P279">
        <f>IF(punkty_rekrutacyjne[[#This Row],[Biol]]=2,0,IF(punkty_rekrutacyjne[[#This Row],[Biol]]=3,4,IF(punkty_rekrutacyjne[[#This Row],[Biol]]=4,6,IF(punkty_rekrutacyjne[[#This Row],[Biol]]=5,8,10))))</f>
        <v>10</v>
      </c>
      <c r="Q279">
        <f>IF(punkty_rekrutacyjne[[#This Row],[Geog]]=2,0,IF(punkty_rekrutacyjne[[#This Row],[Geog]]=3,4,IF(punkty_rekrutacyjne[[#This Row],[Geog]]=4,6,IF(punkty_rekrutacyjne[[#This Row],[Geog]]=5,8,10))))</f>
        <v>4</v>
      </c>
      <c r="R279">
        <f>C279+IF(punkty_rekrutacyjne[[#This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52.4</v>
      </c>
      <c r="S279">
        <f>(punkty_rekrutacyjne[[#This Row],[JP]]+punkty_rekrutacyjne[[#This Row],[Mat]]+punkty_rekrutacyjne[[#This Row],[Biol]]+punkty_rekrutacyjne[[#This Row],[Geog]])/4</f>
        <v>3.75</v>
      </c>
      <c r="T279">
        <f>IF(punkty_rekrutacyjne[[#This Row],[Zachowanie]]&gt;4,IF(punkty_rekrutacyjne[[#This Row],[srednia z przedmiotow]]&gt;4,IF(punkty_rekrutacyjne[[#This Row],[Osiagniecia]]=0,1,0),0),0)</f>
        <v>0</v>
      </c>
      <c r="U279" s="2" t="str">
        <f>IF(punkty_rekrutacyjne[[#This Row],[dobry uczen]],punkty_rekrutacyjne[[#This Row],[Nazwisko]],"")</f>
        <v/>
      </c>
      <c r="V279" s="2" t="str">
        <f>IF(punkty_rekrutacyjne[[#This Row],[dobry uczen]],punkty_rekrutacyjne[[#This Row],[Imie]],"")</f>
        <v/>
      </c>
      <c r="W279" s="1">
        <f>IF(punkty_rekrutacyjne[[#This Row],[GHP]]=100,1,0)</f>
        <v>0</v>
      </c>
      <c r="X279" s="1">
        <f>IF(punkty_rekrutacyjne[[#This Row],[GHH]]=100,1,0)</f>
        <v>0</v>
      </c>
      <c r="Y279" s="1">
        <f>IF(punkty_rekrutacyjne[[#This Row],[GMM]]=100,1,0)</f>
        <v>0</v>
      </c>
      <c r="Z279" s="1">
        <f>IF(punkty_rekrutacyjne[[#This Row],[GMP]]=100,1,0)</f>
        <v>0</v>
      </c>
      <c r="AA279" s="1">
        <f>IF(punkty_rekrutacyjne[[#This Row],[GJP]]=100,1,0)</f>
        <v>0</v>
      </c>
      <c r="AB279" s="1">
        <f>IF(SUM(W279:AA279)&gt;2,1,0)</f>
        <v>0</v>
      </c>
      <c r="AC279" s="1">
        <f>C279+IF(punkty_rekrutacyjne[[#This Row],[Zachowanie]]=6,2,0)+SUM(punkty_rekrutacyjne[[#This Row],[p1]:[p4]])</f>
        <v>27</v>
      </c>
      <c r="AD279" s="1">
        <f>+(punkty_rekrutacyjne[[#This Row],[GHP]]+punkty_rekrutacyjne[[#This Row],[GHH]]+punkty_rekrutacyjne[[#This Row],[GMM]]+punkty_rekrutacyjne[[#This Row],[GMP]]+punkty_rekrutacyjne[[#This Row],[GJP]])/10</f>
        <v>25.4</v>
      </c>
      <c r="AE279" s="1">
        <f>IF(punkty_rekrutacyjne[[#This Row],[pkt 1]]&gt;punkty_rekrutacyjne[[#This Row],[pkt 2]],1,0)</f>
        <v>1</v>
      </c>
      <c r="AF279" s="1">
        <f>COUNTIF(punkty_rekrutacyjne[[#This Row],[GHP]:[GJP]],100)</f>
        <v>0</v>
      </c>
    </row>
    <row r="280" spans="1:32" x14ac:dyDescent="0.25">
      <c r="A280" s="1" t="s">
        <v>453</v>
      </c>
      <c r="B280" s="1" t="s">
        <v>130</v>
      </c>
      <c r="C280">
        <v>6</v>
      </c>
      <c r="D280">
        <v>4</v>
      </c>
      <c r="E280">
        <v>4</v>
      </c>
      <c r="F280">
        <v>5</v>
      </c>
      <c r="G280">
        <v>2</v>
      </c>
      <c r="H280">
        <v>4</v>
      </c>
      <c r="I280">
        <v>41</v>
      </c>
      <c r="J280">
        <v>62</v>
      </c>
      <c r="K280">
        <v>60</v>
      </c>
      <c r="L280">
        <v>18</v>
      </c>
      <c r="M280">
        <v>83</v>
      </c>
      <c r="N280">
        <f>IF(punkty_rekrutacyjne[[#This Row],[JP]]=2,0,IF(punkty_rekrutacyjne[[#This Row],[JP]]=3,4,IF(punkty_rekrutacyjne[[#This Row],[JP]]=4,6,IF(punkty_rekrutacyjne[[#This Row],[JP]]=5,8,10))))</f>
        <v>6</v>
      </c>
      <c r="O280">
        <f>IF(punkty_rekrutacyjne[[#This Row],[Mat]]=2,0,IF(punkty_rekrutacyjne[[#This Row],[Mat]]=3,4,IF(punkty_rekrutacyjne[[#This Row],[Mat]]=4,6,IF(punkty_rekrutacyjne[[#This Row],[Mat]]=5,8,10))))</f>
        <v>8</v>
      </c>
      <c r="P280">
        <f>IF(punkty_rekrutacyjne[[#This Row],[Biol]]=2,0,IF(punkty_rekrutacyjne[[#This Row],[Biol]]=3,4,IF(punkty_rekrutacyjne[[#This Row],[Biol]]=4,6,IF(punkty_rekrutacyjne[[#This Row],[Biol]]=5,8,10))))</f>
        <v>0</v>
      </c>
      <c r="Q280">
        <f>IF(punkty_rekrutacyjne[[#This Row],[Geog]]=2,0,IF(punkty_rekrutacyjne[[#This Row],[Geog]]=3,4,IF(punkty_rekrutacyjne[[#This Row],[Geog]]=4,6,IF(punkty_rekrutacyjne[[#This Row],[Geog]]=5,8,10))))</f>
        <v>6</v>
      </c>
      <c r="R280">
        <f>C280+IF(punkty_rekrutacyjne[[#This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52.4</v>
      </c>
      <c r="S280">
        <f>(punkty_rekrutacyjne[[#This Row],[JP]]+punkty_rekrutacyjne[[#This Row],[Mat]]+punkty_rekrutacyjne[[#This Row],[Biol]]+punkty_rekrutacyjne[[#This Row],[Geog]])/4</f>
        <v>3.75</v>
      </c>
      <c r="T280">
        <f>IF(punkty_rekrutacyjne[[#This Row],[Zachowanie]]&gt;4,IF(punkty_rekrutacyjne[[#This Row],[srednia z przedmiotow]]&gt;4,IF(punkty_rekrutacyjne[[#This Row],[Osiagniecia]]=0,1,0),0),0)</f>
        <v>0</v>
      </c>
      <c r="U280" s="2" t="str">
        <f>IF(punkty_rekrutacyjne[[#This Row],[dobry uczen]],punkty_rekrutacyjne[[#This Row],[Nazwisko]],"")</f>
        <v/>
      </c>
      <c r="V280" s="2" t="str">
        <f>IF(punkty_rekrutacyjne[[#This Row],[dobry uczen]],punkty_rekrutacyjne[[#This Row],[Imie]],"")</f>
        <v/>
      </c>
      <c r="W280" s="1">
        <f>IF(punkty_rekrutacyjne[[#This Row],[GHP]]=100,1,0)</f>
        <v>0</v>
      </c>
      <c r="X280" s="1">
        <f>IF(punkty_rekrutacyjne[[#This Row],[GHH]]=100,1,0)</f>
        <v>0</v>
      </c>
      <c r="Y280" s="1">
        <f>IF(punkty_rekrutacyjne[[#This Row],[GMM]]=100,1,0)</f>
        <v>0</v>
      </c>
      <c r="Z280" s="1">
        <f>IF(punkty_rekrutacyjne[[#This Row],[GMP]]=100,1,0)</f>
        <v>0</v>
      </c>
      <c r="AA280" s="1">
        <f>IF(punkty_rekrutacyjne[[#This Row],[GJP]]=100,1,0)</f>
        <v>0</v>
      </c>
      <c r="AB280" s="1">
        <f>IF(SUM(W280:AA280)&gt;2,1,0)</f>
        <v>0</v>
      </c>
      <c r="AC280" s="1">
        <f>C280+IF(punkty_rekrutacyjne[[#This Row],[Zachowanie]]=6,2,0)+SUM(punkty_rekrutacyjne[[#This Row],[p1]:[p4]])</f>
        <v>26</v>
      </c>
      <c r="AD280" s="1">
        <f>+(punkty_rekrutacyjne[[#This Row],[GHP]]+punkty_rekrutacyjne[[#This Row],[GHH]]+punkty_rekrutacyjne[[#This Row],[GMM]]+punkty_rekrutacyjne[[#This Row],[GMP]]+punkty_rekrutacyjne[[#This Row],[GJP]])/10</f>
        <v>26.4</v>
      </c>
      <c r="AE280" s="1">
        <f>IF(punkty_rekrutacyjne[[#This Row],[pkt 1]]&gt;punkty_rekrutacyjne[[#This Row],[pkt 2]],1,0)</f>
        <v>0</v>
      </c>
      <c r="AF280" s="1">
        <f>COUNTIF(punkty_rekrutacyjne[[#This Row],[GHP]:[GJP]],100)</f>
        <v>0</v>
      </c>
    </row>
    <row r="281" spans="1:32" x14ac:dyDescent="0.25">
      <c r="A281" s="1" t="s">
        <v>172</v>
      </c>
      <c r="B281" s="1" t="s">
        <v>130</v>
      </c>
      <c r="C281">
        <v>6</v>
      </c>
      <c r="D281">
        <v>2</v>
      </c>
      <c r="E281">
        <v>3</v>
      </c>
      <c r="F281">
        <v>2</v>
      </c>
      <c r="G281">
        <v>3</v>
      </c>
      <c r="H281">
        <v>6</v>
      </c>
      <c r="I281">
        <v>67</v>
      </c>
      <c r="J281">
        <v>74</v>
      </c>
      <c r="K281">
        <v>49</v>
      </c>
      <c r="L281">
        <v>43</v>
      </c>
      <c r="M281">
        <v>52</v>
      </c>
      <c r="N281">
        <f>IF(punkty_rekrutacyjne[[#This Row],[JP]]=2,0,IF(punkty_rekrutacyjne[[#This Row],[JP]]=3,4,IF(punkty_rekrutacyjne[[#This Row],[JP]]=4,6,IF(punkty_rekrutacyjne[[#This Row],[JP]]=5,8,10))))</f>
        <v>4</v>
      </c>
      <c r="O281">
        <f>IF(punkty_rekrutacyjne[[#This Row],[Mat]]=2,0,IF(punkty_rekrutacyjne[[#This Row],[Mat]]=3,4,IF(punkty_rekrutacyjne[[#This Row],[Mat]]=4,6,IF(punkty_rekrutacyjne[[#This Row],[Mat]]=5,8,10))))</f>
        <v>0</v>
      </c>
      <c r="P281">
        <f>IF(punkty_rekrutacyjne[[#This Row],[Biol]]=2,0,IF(punkty_rekrutacyjne[[#This Row],[Biol]]=3,4,IF(punkty_rekrutacyjne[[#This Row],[Biol]]=4,6,IF(punkty_rekrutacyjne[[#This Row],[Biol]]=5,8,10))))</f>
        <v>4</v>
      </c>
      <c r="Q281">
        <f>IF(punkty_rekrutacyjne[[#This Row],[Geog]]=2,0,IF(punkty_rekrutacyjne[[#This Row],[Geog]]=3,4,IF(punkty_rekrutacyjne[[#This Row],[Geog]]=4,6,IF(punkty_rekrutacyjne[[#This Row],[Geog]]=5,8,10))))</f>
        <v>10</v>
      </c>
      <c r="R281">
        <f>C281+IF(punkty_rekrutacyjne[[#This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52.5</v>
      </c>
      <c r="S281">
        <f>(punkty_rekrutacyjne[[#This Row],[JP]]+punkty_rekrutacyjne[[#This Row],[Mat]]+punkty_rekrutacyjne[[#This Row],[Biol]]+punkty_rekrutacyjne[[#This Row],[Geog]])/4</f>
        <v>3.5</v>
      </c>
      <c r="T281">
        <f>IF(punkty_rekrutacyjne[[#This Row],[Zachowanie]]&gt;4,IF(punkty_rekrutacyjne[[#This Row],[srednia z przedmiotow]]&gt;4,IF(punkty_rekrutacyjne[[#This Row],[Osiagniecia]]=0,1,0),0),0)</f>
        <v>0</v>
      </c>
      <c r="U281" s="2" t="str">
        <f>IF(punkty_rekrutacyjne[[#This Row],[dobry uczen]],punkty_rekrutacyjne[[#This Row],[Nazwisko]],"")</f>
        <v/>
      </c>
      <c r="V281" s="2" t="str">
        <f>IF(punkty_rekrutacyjne[[#This Row],[dobry uczen]],punkty_rekrutacyjne[[#This Row],[Imie]],"")</f>
        <v/>
      </c>
      <c r="W281" s="1">
        <f>IF(punkty_rekrutacyjne[[#This Row],[GHP]]=100,1,0)</f>
        <v>0</v>
      </c>
      <c r="X281" s="1">
        <f>IF(punkty_rekrutacyjne[[#This Row],[GHH]]=100,1,0)</f>
        <v>0</v>
      </c>
      <c r="Y281" s="1">
        <f>IF(punkty_rekrutacyjne[[#This Row],[GMM]]=100,1,0)</f>
        <v>0</v>
      </c>
      <c r="Z281" s="1">
        <f>IF(punkty_rekrutacyjne[[#This Row],[GMP]]=100,1,0)</f>
        <v>0</v>
      </c>
      <c r="AA281" s="1">
        <f>IF(punkty_rekrutacyjne[[#This Row],[GJP]]=100,1,0)</f>
        <v>0</v>
      </c>
      <c r="AB281" s="1">
        <f>IF(SUM(W281:AA281)&gt;2,1,0)</f>
        <v>0</v>
      </c>
      <c r="AC281" s="1">
        <f>C281+IF(punkty_rekrutacyjne[[#This Row],[Zachowanie]]=6,2,0)+SUM(punkty_rekrutacyjne[[#This Row],[p1]:[p4]])</f>
        <v>24</v>
      </c>
      <c r="AD281" s="1">
        <f>+(punkty_rekrutacyjne[[#This Row],[GHP]]+punkty_rekrutacyjne[[#This Row],[GHH]]+punkty_rekrutacyjne[[#This Row],[GMM]]+punkty_rekrutacyjne[[#This Row],[GMP]]+punkty_rekrutacyjne[[#This Row],[GJP]])/10</f>
        <v>28.5</v>
      </c>
      <c r="AE281" s="1">
        <f>IF(punkty_rekrutacyjne[[#This Row],[pkt 1]]&gt;punkty_rekrutacyjne[[#This Row],[pkt 2]],1,0)</f>
        <v>0</v>
      </c>
      <c r="AF281" s="1">
        <f>COUNTIF(punkty_rekrutacyjne[[#This Row],[GHP]:[GJP]],100)</f>
        <v>0</v>
      </c>
    </row>
    <row r="282" spans="1:32" x14ac:dyDescent="0.25">
      <c r="A282" s="1" t="s">
        <v>375</v>
      </c>
      <c r="B282" s="1" t="s">
        <v>205</v>
      </c>
      <c r="C282">
        <v>6</v>
      </c>
      <c r="D282">
        <v>6</v>
      </c>
      <c r="E282">
        <v>3</v>
      </c>
      <c r="F282">
        <v>6</v>
      </c>
      <c r="G282">
        <v>6</v>
      </c>
      <c r="H282">
        <v>2</v>
      </c>
      <c r="I282">
        <v>1</v>
      </c>
      <c r="J282">
        <v>34</v>
      </c>
      <c r="K282">
        <v>76</v>
      </c>
      <c r="L282">
        <v>39</v>
      </c>
      <c r="M282">
        <v>56</v>
      </c>
      <c r="N282">
        <f>IF(punkty_rekrutacyjne[[#This Row],[JP]]=2,0,IF(punkty_rekrutacyjne[[#This Row],[JP]]=3,4,IF(punkty_rekrutacyjne[[#This Row],[JP]]=4,6,IF(punkty_rekrutacyjne[[#This Row],[JP]]=5,8,10))))</f>
        <v>4</v>
      </c>
      <c r="O282">
        <f>IF(punkty_rekrutacyjne[[#This Row],[Mat]]=2,0,IF(punkty_rekrutacyjne[[#This Row],[Mat]]=3,4,IF(punkty_rekrutacyjne[[#This Row],[Mat]]=4,6,IF(punkty_rekrutacyjne[[#This Row],[Mat]]=5,8,10))))</f>
        <v>10</v>
      </c>
      <c r="P282">
        <f>IF(punkty_rekrutacyjne[[#This Row],[Biol]]=2,0,IF(punkty_rekrutacyjne[[#This Row],[Biol]]=3,4,IF(punkty_rekrutacyjne[[#This Row],[Biol]]=4,6,IF(punkty_rekrutacyjne[[#This Row],[Biol]]=5,8,10))))</f>
        <v>10</v>
      </c>
      <c r="Q282">
        <f>IF(punkty_rekrutacyjne[[#This Row],[Geog]]=2,0,IF(punkty_rekrutacyjne[[#This Row],[Geog]]=3,4,IF(punkty_rekrutacyjne[[#This Row],[Geog]]=4,6,IF(punkty_rekrutacyjne[[#This Row],[Geog]]=5,8,10))))</f>
        <v>0</v>
      </c>
      <c r="R282">
        <f>C282+IF(punkty_rekrutacyjne[[#This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52.6</v>
      </c>
      <c r="S282">
        <f>(punkty_rekrutacyjne[[#This Row],[JP]]+punkty_rekrutacyjne[[#This Row],[Mat]]+punkty_rekrutacyjne[[#This Row],[Biol]]+punkty_rekrutacyjne[[#This Row],[Geog]])/4</f>
        <v>4.25</v>
      </c>
      <c r="T282">
        <f>IF(punkty_rekrutacyjne[[#This Row],[Zachowanie]]&gt;4,IF(punkty_rekrutacyjne[[#This Row],[srednia z przedmiotow]]&gt;4,IF(punkty_rekrutacyjne[[#This Row],[Osiagniecia]]=0,1,0),0),0)</f>
        <v>0</v>
      </c>
      <c r="U282" s="2" t="str">
        <f>IF(punkty_rekrutacyjne[[#This Row],[dobry uczen]],punkty_rekrutacyjne[[#This Row],[Nazwisko]],"")</f>
        <v/>
      </c>
      <c r="V282" s="2" t="str">
        <f>IF(punkty_rekrutacyjne[[#This Row],[dobry uczen]],punkty_rekrutacyjne[[#This Row],[Imie]],"")</f>
        <v/>
      </c>
      <c r="W282" s="1">
        <f>IF(punkty_rekrutacyjne[[#This Row],[GHP]]=100,1,0)</f>
        <v>0</v>
      </c>
      <c r="X282" s="1">
        <f>IF(punkty_rekrutacyjne[[#This Row],[GHH]]=100,1,0)</f>
        <v>0</v>
      </c>
      <c r="Y282" s="1">
        <f>IF(punkty_rekrutacyjne[[#This Row],[GMM]]=100,1,0)</f>
        <v>0</v>
      </c>
      <c r="Z282" s="1">
        <f>IF(punkty_rekrutacyjne[[#This Row],[GMP]]=100,1,0)</f>
        <v>0</v>
      </c>
      <c r="AA282" s="1">
        <f>IF(punkty_rekrutacyjne[[#This Row],[GJP]]=100,1,0)</f>
        <v>0</v>
      </c>
      <c r="AB282" s="1">
        <f>IF(SUM(W282:AA282)&gt;2,1,0)</f>
        <v>0</v>
      </c>
      <c r="AC282" s="1">
        <f>C282+IF(punkty_rekrutacyjne[[#This Row],[Zachowanie]]=6,2,0)+SUM(punkty_rekrutacyjne[[#This Row],[p1]:[p4]])</f>
        <v>32</v>
      </c>
      <c r="AD282" s="1">
        <f>+(punkty_rekrutacyjne[[#This Row],[GHP]]+punkty_rekrutacyjne[[#This Row],[GHH]]+punkty_rekrutacyjne[[#This Row],[GMM]]+punkty_rekrutacyjne[[#This Row],[GMP]]+punkty_rekrutacyjne[[#This Row],[GJP]])/10</f>
        <v>20.6</v>
      </c>
      <c r="AE282" s="1">
        <f>IF(punkty_rekrutacyjne[[#This Row],[pkt 1]]&gt;punkty_rekrutacyjne[[#This Row],[pkt 2]],1,0)</f>
        <v>1</v>
      </c>
      <c r="AF282" s="1">
        <f>COUNTIF(punkty_rekrutacyjne[[#This Row],[GHP]:[GJP]],100)</f>
        <v>0</v>
      </c>
    </row>
    <row r="283" spans="1:32" x14ac:dyDescent="0.25">
      <c r="A283" s="1" t="s">
        <v>24</v>
      </c>
      <c r="B283" s="1" t="s">
        <v>23</v>
      </c>
      <c r="C283">
        <v>8</v>
      </c>
      <c r="D283">
        <v>6</v>
      </c>
      <c r="E283">
        <v>6</v>
      </c>
      <c r="F283">
        <v>5</v>
      </c>
      <c r="G283">
        <v>5</v>
      </c>
      <c r="H283">
        <v>2</v>
      </c>
      <c r="I283">
        <v>75</v>
      </c>
      <c r="J283">
        <v>25</v>
      </c>
      <c r="K283">
        <v>5</v>
      </c>
      <c r="L283">
        <v>3</v>
      </c>
      <c r="M283">
        <v>58</v>
      </c>
      <c r="N283">
        <f>IF(punkty_rekrutacyjne[[#This Row],[JP]]=2,0,IF(punkty_rekrutacyjne[[#This Row],[JP]]=3,4,IF(punkty_rekrutacyjne[[#This Row],[JP]]=4,6,IF(punkty_rekrutacyjne[[#This Row],[JP]]=5,8,10))))</f>
        <v>10</v>
      </c>
      <c r="O283">
        <f>IF(punkty_rekrutacyjne[[#This Row],[Mat]]=2,0,IF(punkty_rekrutacyjne[[#This Row],[Mat]]=3,4,IF(punkty_rekrutacyjne[[#This Row],[Mat]]=4,6,IF(punkty_rekrutacyjne[[#This Row],[Mat]]=5,8,10))))</f>
        <v>8</v>
      </c>
      <c r="P283">
        <f>IF(punkty_rekrutacyjne[[#This Row],[Biol]]=2,0,IF(punkty_rekrutacyjne[[#This Row],[Biol]]=3,4,IF(punkty_rekrutacyjne[[#This Row],[Biol]]=4,6,IF(punkty_rekrutacyjne[[#This Row],[Biol]]=5,8,10))))</f>
        <v>8</v>
      </c>
      <c r="Q283">
        <f>IF(punkty_rekrutacyjne[[#This Row],[Geog]]=2,0,IF(punkty_rekrutacyjne[[#This Row],[Geog]]=3,4,IF(punkty_rekrutacyjne[[#This Row],[Geog]]=4,6,IF(punkty_rekrutacyjne[[#This Row],[Geog]]=5,8,10))))</f>
        <v>0</v>
      </c>
      <c r="R283">
        <f>C283+IF(punkty_rekrutacyjne[[#This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52.6</v>
      </c>
      <c r="S283">
        <f>(punkty_rekrutacyjne[[#This Row],[JP]]+punkty_rekrutacyjne[[#This Row],[Mat]]+punkty_rekrutacyjne[[#This Row],[Biol]]+punkty_rekrutacyjne[[#This Row],[Geog]])/4</f>
        <v>4.5</v>
      </c>
      <c r="T283">
        <f>IF(punkty_rekrutacyjne[[#This Row],[Zachowanie]]&gt;4,IF(punkty_rekrutacyjne[[#This Row],[srednia z przedmiotow]]&gt;4,IF(punkty_rekrutacyjne[[#This Row],[Osiagniecia]]=0,1,0),0),0)</f>
        <v>0</v>
      </c>
      <c r="U283" s="2" t="str">
        <f>IF(punkty_rekrutacyjne[[#This Row],[dobry uczen]],punkty_rekrutacyjne[[#This Row],[Nazwisko]],"")</f>
        <v/>
      </c>
      <c r="V283" s="2" t="str">
        <f>IF(punkty_rekrutacyjne[[#This Row],[dobry uczen]],punkty_rekrutacyjne[[#This Row],[Imie]],"")</f>
        <v/>
      </c>
      <c r="W283" s="1">
        <f>IF(punkty_rekrutacyjne[[#This Row],[GHP]]=100,1,0)</f>
        <v>0</v>
      </c>
      <c r="X283" s="1">
        <f>IF(punkty_rekrutacyjne[[#This Row],[GHH]]=100,1,0)</f>
        <v>0</v>
      </c>
      <c r="Y283" s="1">
        <f>IF(punkty_rekrutacyjne[[#This Row],[GMM]]=100,1,0)</f>
        <v>0</v>
      </c>
      <c r="Z283" s="1">
        <f>IF(punkty_rekrutacyjne[[#This Row],[GMP]]=100,1,0)</f>
        <v>0</v>
      </c>
      <c r="AA283" s="1">
        <f>IF(punkty_rekrutacyjne[[#This Row],[GJP]]=100,1,0)</f>
        <v>0</v>
      </c>
      <c r="AB283" s="1">
        <f>IF(SUM(W283:AA283)&gt;2,1,0)</f>
        <v>0</v>
      </c>
      <c r="AC283" s="1">
        <f>C283+IF(punkty_rekrutacyjne[[#This Row],[Zachowanie]]=6,2,0)+SUM(punkty_rekrutacyjne[[#This Row],[p1]:[p4]])</f>
        <v>36</v>
      </c>
      <c r="AD283" s="1">
        <f>+(punkty_rekrutacyjne[[#This Row],[GHP]]+punkty_rekrutacyjne[[#This Row],[GHH]]+punkty_rekrutacyjne[[#This Row],[GMM]]+punkty_rekrutacyjne[[#This Row],[GMP]]+punkty_rekrutacyjne[[#This Row],[GJP]])/10</f>
        <v>16.600000000000001</v>
      </c>
      <c r="AE283" s="1">
        <f>IF(punkty_rekrutacyjne[[#This Row],[pkt 1]]&gt;punkty_rekrutacyjne[[#This Row],[pkt 2]],1,0)</f>
        <v>1</v>
      </c>
      <c r="AF283" s="1">
        <f>COUNTIF(punkty_rekrutacyjne[[#This Row],[GHP]:[GJP]],100)</f>
        <v>0</v>
      </c>
    </row>
    <row r="284" spans="1:32" x14ac:dyDescent="0.25">
      <c r="A284" s="1" t="s">
        <v>609</v>
      </c>
      <c r="B284" s="1" t="s">
        <v>242</v>
      </c>
      <c r="C284">
        <v>3</v>
      </c>
      <c r="D284">
        <v>2</v>
      </c>
      <c r="E284">
        <v>4</v>
      </c>
      <c r="F284">
        <v>5</v>
      </c>
      <c r="G284">
        <v>2</v>
      </c>
      <c r="H284">
        <v>5</v>
      </c>
      <c r="I284">
        <v>12</v>
      </c>
      <c r="J284">
        <v>96</v>
      </c>
      <c r="K284">
        <v>66</v>
      </c>
      <c r="L284">
        <v>17</v>
      </c>
      <c r="M284">
        <v>86</v>
      </c>
      <c r="N284">
        <f>IF(punkty_rekrutacyjne[[#This Row],[JP]]=2,0,IF(punkty_rekrutacyjne[[#This Row],[JP]]=3,4,IF(punkty_rekrutacyjne[[#This Row],[JP]]=4,6,IF(punkty_rekrutacyjne[[#This Row],[JP]]=5,8,10))))</f>
        <v>6</v>
      </c>
      <c r="O284">
        <f>IF(punkty_rekrutacyjne[[#This Row],[Mat]]=2,0,IF(punkty_rekrutacyjne[[#This Row],[Mat]]=3,4,IF(punkty_rekrutacyjne[[#This Row],[Mat]]=4,6,IF(punkty_rekrutacyjne[[#This Row],[Mat]]=5,8,10))))</f>
        <v>8</v>
      </c>
      <c r="P284">
        <f>IF(punkty_rekrutacyjne[[#This Row],[Biol]]=2,0,IF(punkty_rekrutacyjne[[#This Row],[Biol]]=3,4,IF(punkty_rekrutacyjne[[#This Row],[Biol]]=4,6,IF(punkty_rekrutacyjne[[#This Row],[Biol]]=5,8,10))))</f>
        <v>0</v>
      </c>
      <c r="Q284">
        <f>IF(punkty_rekrutacyjne[[#This Row],[Geog]]=2,0,IF(punkty_rekrutacyjne[[#This Row],[Geog]]=3,4,IF(punkty_rekrutacyjne[[#This Row],[Geog]]=4,6,IF(punkty_rekrutacyjne[[#This Row],[Geog]]=5,8,10))))</f>
        <v>8</v>
      </c>
      <c r="R284">
        <f>C284+IF(punkty_rekrutacyjne[[#This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52.7</v>
      </c>
      <c r="S284">
        <f>(punkty_rekrutacyjne[[#This Row],[JP]]+punkty_rekrutacyjne[[#This Row],[Mat]]+punkty_rekrutacyjne[[#This Row],[Biol]]+punkty_rekrutacyjne[[#This Row],[Geog]])/4</f>
        <v>4</v>
      </c>
      <c r="T284">
        <f>IF(punkty_rekrutacyjne[[#This Row],[Zachowanie]]&gt;4,IF(punkty_rekrutacyjne[[#This Row],[srednia z przedmiotow]]&gt;4,IF(punkty_rekrutacyjne[[#This Row],[Osiagniecia]]=0,1,0),0),0)</f>
        <v>0</v>
      </c>
      <c r="U284" s="2" t="str">
        <f>IF(punkty_rekrutacyjne[[#This Row],[dobry uczen]],punkty_rekrutacyjne[[#This Row],[Nazwisko]],"")</f>
        <v/>
      </c>
      <c r="V284" s="2" t="str">
        <f>IF(punkty_rekrutacyjne[[#This Row],[dobry uczen]],punkty_rekrutacyjne[[#This Row],[Imie]],"")</f>
        <v/>
      </c>
      <c r="W284" s="1">
        <f>IF(punkty_rekrutacyjne[[#This Row],[GHP]]=100,1,0)</f>
        <v>0</v>
      </c>
      <c r="X284" s="1">
        <f>IF(punkty_rekrutacyjne[[#This Row],[GHH]]=100,1,0)</f>
        <v>0</v>
      </c>
      <c r="Y284" s="1">
        <f>IF(punkty_rekrutacyjne[[#This Row],[GMM]]=100,1,0)</f>
        <v>0</v>
      </c>
      <c r="Z284" s="1">
        <f>IF(punkty_rekrutacyjne[[#This Row],[GMP]]=100,1,0)</f>
        <v>0</v>
      </c>
      <c r="AA284" s="1">
        <f>IF(punkty_rekrutacyjne[[#This Row],[GJP]]=100,1,0)</f>
        <v>0</v>
      </c>
      <c r="AB284" s="1">
        <f>IF(SUM(W284:AA284)&gt;2,1,0)</f>
        <v>0</v>
      </c>
      <c r="AC284" s="1">
        <f>C284+IF(punkty_rekrutacyjne[[#This Row],[Zachowanie]]=6,2,0)+SUM(punkty_rekrutacyjne[[#This Row],[p1]:[p4]])</f>
        <v>25</v>
      </c>
      <c r="AD284" s="1">
        <f>+(punkty_rekrutacyjne[[#This Row],[GHP]]+punkty_rekrutacyjne[[#This Row],[GHH]]+punkty_rekrutacyjne[[#This Row],[GMM]]+punkty_rekrutacyjne[[#This Row],[GMP]]+punkty_rekrutacyjne[[#This Row],[GJP]])/10</f>
        <v>27.7</v>
      </c>
      <c r="AE284" s="1">
        <f>IF(punkty_rekrutacyjne[[#This Row],[pkt 1]]&gt;punkty_rekrutacyjne[[#This Row],[pkt 2]],1,0)</f>
        <v>0</v>
      </c>
      <c r="AF284" s="1">
        <f>COUNTIF(punkty_rekrutacyjne[[#This Row],[GHP]:[GJP]],100)</f>
        <v>0</v>
      </c>
    </row>
    <row r="285" spans="1:32" x14ac:dyDescent="0.25">
      <c r="A285" s="1" t="s">
        <v>212</v>
      </c>
      <c r="B285" s="1" t="s">
        <v>101</v>
      </c>
      <c r="C285">
        <v>4</v>
      </c>
      <c r="D285">
        <v>6</v>
      </c>
      <c r="E285">
        <v>5</v>
      </c>
      <c r="F285">
        <v>3</v>
      </c>
      <c r="G285">
        <v>4</v>
      </c>
      <c r="H285">
        <v>4</v>
      </c>
      <c r="I285">
        <v>43</v>
      </c>
      <c r="J285">
        <v>49</v>
      </c>
      <c r="K285">
        <v>12</v>
      </c>
      <c r="L285">
        <v>36</v>
      </c>
      <c r="M285">
        <v>87</v>
      </c>
      <c r="N285">
        <f>IF(punkty_rekrutacyjne[[#This Row],[JP]]=2,0,IF(punkty_rekrutacyjne[[#This Row],[JP]]=3,4,IF(punkty_rekrutacyjne[[#This Row],[JP]]=4,6,IF(punkty_rekrutacyjne[[#This Row],[JP]]=5,8,10))))</f>
        <v>8</v>
      </c>
      <c r="O285">
        <f>IF(punkty_rekrutacyjne[[#This Row],[Mat]]=2,0,IF(punkty_rekrutacyjne[[#This Row],[Mat]]=3,4,IF(punkty_rekrutacyjne[[#This Row],[Mat]]=4,6,IF(punkty_rekrutacyjne[[#This Row],[Mat]]=5,8,10))))</f>
        <v>4</v>
      </c>
      <c r="P285">
        <f>IF(punkty_rekrutacyjne[[#This Row],[Biol]]=2,0,IF(punkty_rekrutacyjne[[#This Row],[Biol]]=3,4,IF(punkty_rekrutacyjne[[#This Row],[Biol]]=4,6,IF(punkty_rekrutacyjne[[#This Row],[Biol]]=5,8,10))))</f>
        <v>6</v>
      </c>
      <c r="Q285">
        <f>IF(punkty_rekrutacyjne[[#This Row],[Geog]]=2,0,IF(punkty_rekrutacyjne[[#This Row],[Geog]]=3,4,IF(punkty_rekrutacyjne[[#This Row],[Geog]]=4,6,IF(punkty_rekrutacyjne[[#This Row],[Geog]]=5,8,10))))</f>
        <v>6</v>
      </c>
      <c r="R285">
        <f>C285+IF(punkty_rekrutacyjne[[#This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52.7</v>
      </c>
      <c r="S285">
        <f>(punkty_rekrutacyjne[[#This Row],[JP]]+punkty_rekrutacyjne[[#This Row],[Mat]]+punkty_rekrutacyjne[[#This Row],[Biol]]+punkty_rekrutacyjne[[#This Row],[Geog]])/4</f>
        <v>4</v>
      </c>
      <c r="T285">
        <f>IF(punkty_rekrutacyjne[[#This Row],[Zachowanie]]&gt;4,IF(punkty_rekrutacyjne[[#This Row],[srednia z przedmiotow]]&gt;4,IF(punkty_rekrutacyjne[[#This Row],[Osiagniecia]]=0,1,0),0),0)</f>
        <v>0</v>
      </c>
      <c r="U285" s="2" t="str">
        <f>IF(punkty_rekrutacyjne[[#This Row],[dobry uczen]],punkty_rekrutacyjne[[#This Row],[Nazwisko]],"")</f>
        <v/>
      </c>
      <c r="V285" s="2" t="str">
        <f>IF(punkty_rekrutacyjne[[#This Row],[dobry uczen]],punkty_rekrutacyjne[[#This Row],[Imie]],"")</f>
        <v/>
      </c>
      <c r="W285" s="1">
        <f>IF(punkty_rekrutacyjne[[#This Row],[GHP]]=100,1,0)</f>
        <v>0</v>
      </c>
      <c r="X285" s="1">
        <f>IF(punkty_rekrutacyjne[[#This Row],[GHH]]=100,1,0)</f>
        <v>0</v>
      </c>
      <c r="Y285" s="1">
        <f>IF(punkty_rekrutacyjne[[#This Row],[GMM]]=100,1,0)</f>
        <v>0</v>
      </c>
      <c r="Z285" s="1">
        <f>IF(punkty_rekrutacyjne[[#This Row],[GMP]]=100,1,0)</f>
        <v>0</v>
      </c>
      <c r="AA285" s="1">
        <f>IF(punkty_rekrutacyjne[[#This Row],[GJP]]=100,1,0)</f>
        <v>0</v>
      </c>
      <c r="AB285" s="1">
        <f>IF(SUM(W285:AA285)&gt;2,1,0)</f>
        <v>0</v>
      </c>
      <c r="AC285" s="1">
        <f>C285+IF(punkty_rekrutacyjne[[#This Row],[Zachowanie]]=6,2,0)+SUM(punkty_rekrutacyjne[[#This Row],[p1]:[p4]])</f>
        <v>30</v>
      </c>
      <c r="AD285" s="1">
        <f>+(punkty_rekrutacyjne[[#This Row],[GHP]]+punkty_rekrutacyjne[[#This Row],[GHH]]+punkty_rekrutacyjne[[#This Row],[GMM]]+punkty_rekrutacyjne[[#This Row],[GMP]]+punkty_rekrutacyjne[[#This Row],[GJP]])/10</f>
        <v>22.7</v>
      </c>
      <c r="AE285" s="1">
        <f>IF(punkty_rekrutacyjne[[#This Row],[pkt 1]]&gt;punkty_rekrutacyjne[[#This Row],[pkt 2]],1,0)</f>
        <v>1</v>
      </c>
      <c r="AF285" s="1">
        <f>COUNTIF(punkty_rekrutacyjne[[#This Row],[GHP]:[GJP]],100)</f>
        <v>0</v>
      </c>
    </row>
    <row r="286" spans="1:32" x14ac:dyDescent="0.25">
      <c r="A286" s="1" t="s">
        <v>140</v>
      </c>
      <c r="B286" s="1" t="s">
        <v>45</v>
      </c>
      <c r="C286">
        <v>4</v>
      </c>
      <c r="D286">
        <v>5</v>
      </c>
      <c r="E286">
        <v>4</v>
      </c>
      <c r="F286">
        <v>2</v>
      </c>
      <c r="G286">
        <v>3</v>
      </c>
      <c r="H286">
        <v>4</v>
      </c>
      <c r="I286">
        <v>21</v>
      </c>
      <c r="J286">
        <v>58</v>
      </c>
      <c r="K286">
        <v>66</v>
      </c>
      <c r="L286">
        <v>93</v>
      </c>
      <c r="M286">
        <v>89</v>
      </c>
      <c r="N286">
        <f>IF(punkty_rekrutacyjne[[#This Row],[JP]]=2,0,IF(punkty_rekrutacyjne[[#This Row],[JP]]=3,4,IF(punkty_rekrutacyjne[[#This Row],[JP]]=4,6,IF(punkty_rekrutacyjne[[#This Row],[JP]]=5,8,10))))</f>
        <v>6</v>
      </c>
      <c r="O286">
        <f>IF(punkty_rekrutacyjne[[#This Row],[Mat]]=2,0,IF(punkty_rekrutacyjne[[#This Row],[Mat]]=3,4,IF(punkty_rekrutacyjne[[#This Row],[Mat]]=4,6,IF(punkty_rekrutacyjne[[#This Row],[Mat]]=5,8,10))))</f>
        <v>0</v>
      </c>
      <c r="P286">
        <f>IF(punkty_rekrutacyjne[[#This Row],[Biol]]=2,0,IF(punkty_rekrutacyjne[[#This Row],[Biol]]=3,4,IF(punkty_rekrutacyjne[[#This Row],[Biol]]=4,6,IF(punkty_rekrutacyjne[[#This Row],[Biol]]=5,8,10))))</f>
        <v>4</v>
      </c>
      <c r="Q286">
        <f>IF(punkty_rekrutacyjne[[#This Row],[Geog]]=2,0,IF(punkty_rekrutacyjne[[#This Row],[Geog]]=3,4,IF(punkty_rekrutacyjne[[#This Row],[Geog]]=4,6,IF(punkty_rekrutacyjne[[#This Row],[Geog]]=5,8,10))))</f>
        <v>6</v>
      </c>
      <c r="R286">
        <f>C286+IF(punkty_rekrutacyjne[[#This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52.7</v>
      </c>
      <c r="S286">
        <f>(punkty_rekrutacyjne[[#This Row],[JP]]+punkty_rekrutacyjne[[#This Row],[Mat]]+punkty_rekrutacyjne[[#This Row],[Biol]]+punkty_rekrutacyjne[[#This Row],[Geog]])/4</f>
        <v>3.25</v>
      </c>
      <c r="T286">
        <f>IF(punkty_rekrutacyjne[[#This Row],[Zachowanie]]&gt;4,IF(punkty_rekrutacyjne[[#This Row],[srednia z przedmiotow]]&gt;4,IF(punkty_rekrutacyjne[[#This Row],[Osiagniecia]]=0,1,0),0),0)</f>
        <v>0</v>
      </c>
      <c r="U286" s="2" t="str">
        <f>IF(punkty_rekrutacyjne[[#This Row],[dobry uczen]],punkty_rekrutacyjne[[#This Row],[Nazwisko]],"")</f>
        <v/>
      </c>
      <c r="V286" s="2" t="str">
        <f>IF(punkty_rekrutacyjne[[#This Row],[dobry uczen]],punkty_rekrutacyjne[[#This Row],[Imie]],"")</f>
        <v/>
      </c>
      <c r="W286" s="1">
        <f>IF(punkty_rekrutacyjne[[#This Row],[GHP]]=100,1,0)</f>
        <v>0</v>
      </c>
      <c r="X286" s="1">
        <f>IF(punkty_rekrutacyjne[[#This Row],[GHH]]=100,1,0)</f>
        <v>0</v>
      </c>
      <c r="Y286" s="1">
        <f>IF(punkty_rekrutacyjne[[#This Row],[GMM]]=100,1,0)</f>
        <v>0</v>
      </c>
      <c r="Z286" s="1">
        <f>IF(punkty_rekrutacyjne[[#This Row],[GMP]]=100,1,0)</f>
        <v>0</v>
      </c>
      <c r="AA286" s="1">
        <f>IF(punkty_rekrutacyjne[[#This Row],[GJP]]=100,1,0)</f>
        <v>0</v>
      </c>
      <c r="AB286" s="1">
        <f>IF(SUM(W286:AA286)&gt;2,1,0)</f>
        <v>0</v>
      </c>
      <c r="AC286" s="1">
        <f>C286+IF(punkty_rekrutacyjne[[#This Row],[Zachowanie]]=6,2,0)+SUM(punkty_rekrutacyjne[[#This Row],[p1]:[p4]])</f>
        <v>20</v>
      </c>
      <c r="AD286" s="1">
        <f>+(punkty_rekrutacyjne[[#This Row],[GHP]]+punkty_rekrutacyjne[[#This Row],[GHH]]+punkty_rekrutacyjne[[#This Row],[GMM]]+punkty_rekrutacyjne[[#This Row],[GMP]]+punkty_rekrutacyjne[[#This Row],[GJP]])/10</f>
        <v>32.700000000000003</v>
      </c>
      <c r="AE286" s="1">
        <f>IF(punkty_rekrutacyjne[[#This Row],[pkt 1]]&gt;punkty_rekrutacyjne[[#This Row],[pkt 2]],1,0)</f>
        <v>0</v>
      </c>
      <c r="AF286" s="1">
        <f>COUNTIF(punkty_rekrutacyjne[[#This Row],[GHP]:[GJP]],100)</f>
        <v>0</v>
      </c>
    </row>
    <row r="287" spans="1:32" x14ac:dyDescent="0.25">
      <c r="A287" s="1" t="s">
        <v>173</v>
      </c>
      <c r="B287" s="1" t="s">
        <v>174</v>
      </c>
      <c r="C287">
        <v>8</v>
      </c>
      <c r="D287">
        <v>3</v>
      </c>
      <c r="E287">
        <v>2</v>
      </c>
      <c r="F287">
        <v>6</v>
      </c>
      <c r="G287">
        <v>5</v>
      </c>
      <c r="H287">
        <v>3</v>
      </c>
      <c r="I287">
        <v>41</v>
      </c>
      <c r="J287">
        <v>29</v>
      </c>
      <c r="K287">
        <v>52</v>
      </c>
      <c r="L287">
        <v>81</v>
      </c>
      <c r="M287">
        <v>26</v>
      </c>
      <c r="N287">
        <f>IF(punkty_rekrutacyjne[[#This Row],[JP]]=2,0,IF(punkty_rekrutacyjne[[#This Row],[JP]]=3,4,IF(punkty_rekrutacyjne[[#This Row],[JP]]=4,6,IF(punkty_rekrutacyjne[[#This Row],[JP]]=5,8,10))))</f>
        <v>0</v>
      </c>
      <c r="O287">
        <f>IF(punkty_rekrutacyjne[[#This Row],[Mat]]=2,0,IF(punkty_rekrutacyjne[[#This Row],[Mat]]=3,4,IF(punkty_rekrutacyjne[[#This Row],[Mat]]=4,6,IF(punkty_rekrutacyjne[[#This Row],[Mat]]=5,8,10))))</f>
        <v>10</v>
      </c>
      <c r="P287">
        <f>IF(punkty_rekrutacyjne[[#This Row],[Biol]]=2,0,IF(punkty_rekrutacyjne[[#This Row],[Biol]]=3,4,IF(punkty_rekrutacyjne[[#This Row],[Biol]]=4,6,IF(punkty_rekrutacyjne[[#This Row],[Biol]]=5,8,10))))</f>
        <v>8</v>
      </c>
      <c r="Q287">
        <f>IF(punkty_rekrutacyjne[[#This Row],[Geog]]=2,0,IF(punkty_rekrutacyjne[[#This Row],[Geog]]=3,4,IF(punkty_rekrutacyjne[[#This Row],[Geog]]=4,6,IF(punkty_rekrutacyjne[[#This Row],[Geog]]=5,8,10))))</f>
        <v>4</v>
      </c>
      <c r="R287">
        <f>C287+IF(punkty_rekrutacyjne[[#This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52.9</v>
      </c>
      <c r="S287">
        <f>(punkty_rekrutacyjne[[#This Row],[JP]]+punkty_rekrutacyjne[[#This Row],[Mat]]+punkty_rekrutacyjne[[#This Row],[Biol]]+punkty_rekrutacyjne[[#This Row],[Geog]])/4</f>
        <v>4</v>
      </c>
      <c r="T287">
        <f>IF(punkty_rekrutacyjne[[#This Row],[Zachowanie]]&gt;4,IF(punkty_rekrutacyjne[[#This Row],[srednia z przedmiotow]]&gt;4,IF(punkty_rekrutacyjne[[#This Row],[Osiagniecia]]=0,1,0),0),0)</f>
        <v>0</v>
      </c>
      <c r="U287" s="2" t="str">
        <f>IF(punkty_rekrutacyjne[[#This Row],[dobry uczen]],punkty_rekrutacyjne[[#This Row],[Nazwisko]],"")</f>
        <v/>
      </c>
      <c r="V287" s="2" t="str">
        <f>IF(punkty_rekrutacyjne[[#This Row],[dobry uczen]],punkty_rekrutacyjne[[#This Row],[Imie]],"")</f>
        <v/>
      </c>
      <c r="W287" s="1">
        <f>IF(punkty_rekrutacyjne[[#This Row],[GHP]]=100,1,0)</f>
        <v>0</v>
      </c>
      <c r="X287" s="1">
        <f>IF(punkty_rekrutacyjne[[#This Row],[GHH]]=100,1,0)</f>
        <v>0</v>
      </c>
      <c r="Y287" s="1">
        <f>IF(punkty_rekrutacyjne[[#This Row],[GMM]]=100,1,0)</f>
        <v>0</v>
      </c>
      <c r="Z287" s="1">
        <f>IF(punkty_rekrutacyjne[[#This Row],[GMP]]=100,1,0)</f>
        <v>0</v>
      </c>
      <c r="AA287" s="1">
        <f>IF(punkty_rekrutacyjne[[#This Row],[GJP]]=100,1,0)</f>
        <v>0</v>
      </c>
      <c r="AB287" s="1">
        <f>IF(SUM(W287:AA287)&gt;2,1,0)</f>
        <v>0</v>
      </c>
      <c r="AC287" s="1">
        <f>C287+IF(punkty_rekrutacyjne[[#This Row],[Zachowanie]]=6,2,0)+SUM(punkty_rekrutacyjne[[#This Row],[p1]:[p4]])</f>
        <v>30</v>
      </c>
      <c r="AD287" s="1">
        <f>+(punkty_rekrutacyjne[[#This Row],[GHP]]+punkty_rekrutacyjne[[#This Row],[GHH]]+punkty_rekrutacyjne[[#This Row],[GMM]]+punkty_rekrutacyjne[[#This Row],[GMP]]+punkty_rekrutacyjne[[#This Row],[GJP]])/10</f>
        <v>22.9</v>
      </c>
      <c r="AE287" s="1">
        <f>IF(punkty_rekrutacyjne[[#This Row],[pkt 1]]&gt;punkty_rekrutacyjne[[#This Row],[pkt 2]],1,0)</f>
        <v>1</v>
      </c>
      <c r="AF287" s="1">
        <f>COUNTIF(punkty_rekrutacyjne[[#This Row],[GHP]:[GJP]],100)</f>
        <v>0</v>
      </c>
    </row>
    <row r="288" spans="1:32" x14ac:dyDescent="0.25">
      <c r="A288" s="1" t="s">
        <v>493</v>
      </c>
      <c r="B288" s="1" t="s">
        <v>180</v>
      </c>
      <c r="C288">
        <v>4</v>
      </c>
      <c r="D288">
        <v>2</v>
      </c>
      <c r="E288">
        <v>4</v>
      </c>
      <c r="F288">
        <v>2</v>
      </c>
      <c r="G288">
        <v>5</v>
      </c>
      <c r="H288">
        <v>4</v>
      </c>
      <c r="I288">
        <v>62</v>
      </c>
      <c r="J288">
        <v>3</v>
      </c>
      <c r="K288">
        <v>84</v>
      </c>
      <c r="L288">
        <v>48</v>
      </c>
      <c r="M288">
        <v>94</v>
      </c>
      <c r="N288">
        <f>IF(punkty_rekrutacyjne[[#This Row],[JP]]=2,0,IF(punkty_rekrutacyjne[[#This Row],[JP]]=3,4,IF(punkty_rekrutacyjne[[#This Row],[JP]]=4,6,IF(punkty_rekrutacyjne[[#This Row],[JP]]=5,8,10))))</f>
        <v>6</v>
      </c>
      <c r="O288">
        <f>IF(punkty_rekrutacyjne[[#This Row],[Mat]]=2,0,IF(punkty_rekrutacyjne[[#This Row],[Mat]]=3,4,IF(punkty_rekrutacyjne[[#This Row],[Mat]]=4,6,IF(punkty_rekrutacyjne[[#This Row],[Mat]]=5,8,10))))</f>
        <v>0</v>
      </c>
      <c r="P288">
        <f>IF(punkty_rekrutacyjne[[#This Row],[Biol]]=2,0,IF(punkty_rekrutacyjne[[#This Row],[Biol]]=3,4,IF(punkty_rekrutacyjne[[#This Row],[Biol]]=4,6,IF(punkty_rekrutacyjne[[#This Row],[Biol]]=5,8,10))))</f>
        <v>8</v>
      </c>
      <c r="Q288">
        <f>IF(punkty_rekrutacyjne[[#This Row],[Geog]]=2,0,IF(punkty_rekrutacyjne[[#This Row],[Geog]]=3,4,IF(punkty_rekrutacyjne[[#This Row],[Geog]]=4,6,IF(punkty_rekrutacyjne[[#This Row],[Geog]]=5,8,10))))</f>
        <v>6</v>
      </c>
      <c r="R288">
        <f>C288+IF(punkty_rekrutacyjne[[#This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53.1</v>
      </c>
      <c r="S288">
        <f>(punkty_rekrutacyjne[[#This Row],[JP]]+punkty_rekrutacyjne[[#This Row],[Mat]]+punkty_rekrutacyjne[[#This Row],[Biol]]+punkty_rekrutacyjne[[#This Row],[Geog]])/4</f>
        <v>3.75</v>
      </c>
      <c r="T288">
        <f>IF(punkty_rekrutacyjne[[#This Row],[Zachowanie]]&gt;4,IF(punkty_rekrutacyjne[[#This Row],[srednia z przedmiotow]]&gt;4,IF(punkty_rekrutacyjne[[#This Row],[Osiagniecia]]=0,1,0),0),0)</f>
        <v>0</v>
      </c>
      <c r="U288" s="2" t="str">
        <f>IF(punkty_rekrutacyjne[[#This Row],[dobry uczen]],punkty_rekrutacyjne[[#This Row],[Nazwisko]],"")</f>
        <v/>
      </c>
      <c r="V288" s="2" t="str">
        <f>IF(punkty_rekrutacyjne[[#This Row],[dobry uczen]],punkty_rekrutacyjne[[#This Row],[Imie]],"")</f>
        <v/>
      </c>
      <c r="W288" s="1">
        <f>IF(punkty_rekrutacyjne[[#This Row],[GHP]]=100,1,0)</f>
        <v>0</v>
      </c>
      <c r="X288" s="1">
        <f>IF(punkty_rekrutacyjne[[#This Row],[GHH]]=100,1,0)</f>
        <v>0</v>
      </c>
      <c r="Y288" s="1">
        <f>IF(punkty_rekrutacyjne[[#This Row],[GMM]]=100,1,0)</f>
        <v>0</v>
      </c>
      <c r="Z288" s="1">
        <f>IF(punkty_rekrutacyjne[[#This Row],[GMP]]=100,1,0)</f>
        <v>0</v>
      </c>
      <c r="AA288" s="1">
        <f>IF(punkty_rekrutacyjne[[#This Row],[GJP]]=100,1,0)</f>
        <v>0</v>
      </c>
      <c r="AB288" s="1">
        <f>IF(SUM(W288:AA288)&gt;2,1,0)</f>
        <v>0</v>
      </c>
      <c r="AC288" s="1">
        <f>C288+IF(punkty_rekrutacyjne[[#This Row],[Zachowanie]]=6,2,0)+SUM(punkty_rekrutacyjne[[#This Row],[p1]:[p4]])</f>
        <v>24</v>
      </c>
      <c r="AD288" s="1">
        <f>+(punkty_rekrutacyjne[[#This Row],[GHP]]+punkty_rekrutacyjne[[#This Row],[GHH]]+punkty_rekrutacyjne[[#This Row],[GMM]]+punkty_rekrutacyjne[[#This Row],[GMP]]+punkty_rekrutacyjne[[#This Row],[GJP]])/10</f>
        <v>29.1</v>
      </c>
      <c r="AE288" s="1">
        <f>IF(punkty_rekrutacyjne[[#This Row],[pkt 1]]&gt;punkty_rekrutacyjne[[#This Row],[pkt 2]],1,0)</f>
        <v>0</v>
      </c>
      <c r="AF288" s="1">
        <f>COUNTIF(punkty_rekrutacyjne[[#This Row],[GHP]:[GJP]],100)</f>
        <v>0</v>
      </c>
    </row>
    <row r="289" spans="1:32" x14ac:dyDescent="0.25">
      <c r="A289" s="1" t="s">
        <v>114</v>
      </c>
      <c r="B289" s="1" t="s">
        <v>101</v>
      </c>
      <c r="C289">
        <v>1</v>
      </c>
      <c r="D289">
        <v>4</v>
      </c>
      <c r="E289">
        <v>6</v>
      </c>
      <c r="F289">
        <v>3</v>
      </c>
      <c r="G289">
        <v>4</v>
      </c>
      <c r="H289">
        <v>2</v>
      </c>
      <c r="I289">
        <v>70</v>
      </c>
      <c r="J289">
        <v>39</v>
      </c>
      <c r="K289">
        <v>65</v>
      </c>
      <c r="L289">
        <v>57</v>
      </c>
      <c r="M289">
        <v>90</v>
      </c>
      <c r="N289">
        <f>IF(punkty_rekrutacyjne[[#This Row],[JP]]=2,0,IF(punkty_rekrutacyjne[[#This Row],[JP]]=3,4,IF(punkty_rekrutacyjne[[#This Row],[JP]]=4,6,IF(punkty_rekrutacyjne[[#This Row],[JP]]=5,8,10))))</f>
        <v>10</v>
      </c>
      <c r="O289">
        <f>IF(punkty_rekrutacyjne[[#This Row],[Mat]]=2,0,IF(punkty_rekrutacyjne[[#This Row],[Mat]]=3,4,IF(punkty_rekrutacyjne[[#This Row],[Mat]]=4,6,IF(punkty_rekrutacyjne[[#This Row],[Mat]]=5,8,10))))</f>
        <v>4</v>
      </c>
      <c r="P289">
        <f>IF(punkty_rekrutacyjne[[#This Row],[Biol]]=2,0,IF(punkty_rekrutacyjne[[#This Row],[Biol]]=3,4,IF(punkty_rekrutacyjne[[#This Row],[Biol]]=4,6,IF(punkty_rekrutacyjne[[#This Row],[Biol]]=5,8,10))))</f>
        <v>6</v>
      </c>
      <c r="Q289">
        <f>IF(punkty_rekrutacyjne[[#This Row],[Geog]]=2,0,IF(punkty_rekrutacyjne[[#This Row],[Geog]]=3,4,IF(punkty_rekrutacyjne[[#This Row],[Geog]]=4,6,IF(punkty_rekrutacyjne[[#This Row],[Geog]]=5,8,10))))</f>
        <v>0</v>
      </c>
      <c r="R289">
        <f>C289+IF(punkty_rekrutacyjne[[#This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53.1</v>
      </c>
      <c r="S289">
        <f>(punkty_rekrutacyjne[[#This Row],[JP]]+punkty_rekrutacyjne[[#This Row],[Mat]]+punkty_rekrutacyjne[[#This Row],[Biol]]+punkty_rekrutacyjne[[#This Row],[Geog]])/4</f>
        <v>3.75</v>
      </c>
      <c r="T289">
        <f>IF(punkty_rekrutacyjne[[#This Row],[Zachowanie]]&gt;4,IF(punkty_rekrutacyjne[[#This Row],[srednia z przedmiotow]]&gt;4,IF(punkty_rekrutacyjne[[#This Row],[Osiagniecia]]=0,1,0),0),0)</f>
        <v>0</v>
      </c>
      <c r="U289" s="2" t="str">
        <f>IF(punkty_rekrutacyjne[[#This Row],[dobry uczen]],punkty_rekrutacyjne[[#This Row],[Nazwisko]],"")</f>
        <v/>
      </c>
      <c r="V289" s="2" t="str">
        <f>IF(punkty_rekrutacyjne[[#This Row],[dobry uczen]],punkty_rekrutacyjne[[#This Row],[Imie]],"")</f>
        <v/>
      </c>
      <c r="W289" s="1">
        <f>IF(punkty_rekrutacyjne[[#This Row],[GHP]]=100,1,0)</f>
        <v>0</v>
      </c>
      <c r="X289" s="1">
        <f>IF(punkty_rekrutacyjne[[#This Row],[GHH]]=100,1,0)</f>
        <v>0</v>
      </c>
      <c r="Y289" s="1">
        <f>IF(punkty_rekrutacyjne[[#This Row],[GMM]]=100,1,0)</f>
        <v>0</v>
      </c>
      <c r="Z289" s="1">
        <f>IF(punkty_rekrutacyjne[[#This Row],[GMP]]=100,1,0)</f>
        <v>0</v>
      </c>
      <c r="AA289" s="1">
        <f>IF(punkty_rekrutacyjne[[#This Row],[GJP]]=100,1,0)</f>
        <v>0</v>
      </c>
      <c r="AB289" s="1">
        <f>IF(SUM(W289:AA289)&gt;2,1,0)</f>
        <v>0</v>
      </c>
      <c r="AC289" s="1">
        <f>C289+IF(punkty_rekrutacyjne[[#This Row],[Zachowanie]]=6,2,0)+SUM(punkty_rekrutacyjne[[#This Row],[p1]:[p4]])</f>
        <v>21</v>
      </c>
      <c r="AD289" s="1">
        <f>+(punkty_rekrutacyjne[[#This Row],[GHP]]+punkty_rekrutacyjne[[#This Row],[GHH]]+punkty_rekrutacyjne[[#This Row],[GMM]]+punkty_rekrutacyjne[[#This Row],[GMP]]+punkty_rekrutacyjne[[#This Row],[GJP]])/10</f>
        <v>32.1</v>
      </c>
      <c r="AE289" s="1">
        <f>IF(punkty_rekrutacyjne[[#This Row],[pkt 1]]&gt;punkty_rekrutacyjne[[#This Row],[pkt 2]],1,0)</f>
        <v>0</v>
      </c>
      <c r="AF289" s="1">
        <f>COUNTIF(punkty_rekrutacyjne[[#This Row],[GHP]:[GJP]],100)</f>
        <v>0</v>
      </c>
    </row>
    <row r="290" spans="1:32" x14ac:dyDescent="0.25">
      <c r="A290" s="1" t="s">
        <v>423</v>
      </c>
      <c r="B290" s="1" t="s">
        <v>76</v>
      </c>
      <c r="C290">
        <v>5</v>
      </c>
      <c r="D290">
        <v>3</v>
      </c>
      <c r="E290">
        <v>3</v>
      </c>
      <c r="F290">
        <v>3</v>
      </c>
      <c r="G290">
        <v>4</v>
      </c>
      <c r="H290">
        <v>3</v>
      </c>
      <c r="I290">
        <v>97</v>
      </c>
      <c r="J290">
        <v>83</v>
      </c>
      <c r="K290">
        <v>27</v>
      </c>
      <c r="L290">
        <v>61</v>
      </c>
      <c r="M290">
        <v>34</v>
      </c>
      <c r="N290">
        <f>IF(punkty_rekrutacyjne[[#This Row],[JP]]=2,0,IF(punkty_rekrutacyjne[[#This Row],[JP]]=3,4,IF(punkty_rekrutacyjne[[#This Row],[JP]]=4,6,IF(punkty_rekrutacyjne[[#This Row],[JP]]=5,8,10))))</f>
        <v>4</v>
      </c>
      <c r="O290">
        <f>IF(punkty_rekrutacyjne[[#This Row],[Mat]]=2,0,IF(punkty_rekrutacyjne[[#This Row],[Mat]]=3,4,IF(punkty_rekrutacyjne[[#This Row],[Mat]]=4,6,IF(punkty_rekrutacyjne[[#This Row],[Mat]]=5,8,10))))</f>
        <v>4</v>
      </c>
      <c r="P290">
        <f>IF(punkty_rekrutacyjne[[#This Row],[Biol]]=2,0,IF(punkty_rekrutacyjne[[#This Row],[Biol]]=3,4,IF(punkty_rekrutacyjne[[#This Row],[Biol]]=4,6,IF(punkty_rekrutacyjne[[#This Row],[Biol]]=5,8,10))))</f>
        <v>6</v>
      </c>
      <c r="Q290">
        <f>IF(punkty_rekrutacyjne[[#This Row],[Geog]]=2,0,IF(punkty_rekrutacyjne[[#This Row],[Geog]]=3,4,IF(punkty_rekrutacyjne[[#This Row],[Geog]]=4,6,IF(punkty_rekrutacyjne[[#This Row],[Geog]]=5,8,10))))</f>
        <v>4</v>
      </c>
      <c r="R290">
        <f>C290+IF(punkty_rekrutacyjne[[#This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53.2</v>
      </c>
      <c r="S290">
        <f>(punkty_rekrutacyjne[[#This Row],[JP]]+punkty_rekrutacyjne[[#This Row],[Mat]]+punkty_rekrutacyjne[[#This Row],[Biol]]+punkty_rekrutacyjne[[#This Row],[Geog]])/4</f>
        <v>3.25</v>
      </c>
      <c r="T290">
        <f>IF(punkty_rekrutacyjne[[#This Row],[Zachowanie]]&gt;4,IF(punkty_rekrutacyjne[[#This Row],[srednia z przedmiotow]]&gt;4,IF(punkty_rekrutacyjne[[#This Row],[Osiagniecia]]=0,1,0),0),0)</f>
        <v>0</v>
      </c>
      <c r="U290" s="2" t="str">
        <f>IF(punkty_rekrutacyjne[[#This Row],[dobry uczen]],punkty_rekrutacyjne[[#This Row],[Nazwisko]],"")</f>
        <v/>
      </c>
      <c r="V290" s="2" t="str">
        <f>IF(punkty_rekrutacyjne[[#This Row],[dobry uczen]],punkty_rekrutacyjne[[#This Row],[Imie]],"")</f>
        <v/>
      </c>
      <c r="W290" s="1">
        <f>IF(punkty_rekrutacyjne[[#This Row],[GHP]]=100,1,0)</f>
        <v>0</v>
      </c>
      <c r="X290" s="1">
        <f>IF(punkty_rekrutacyjne[[#This Row],[GHH]]=100,1,0)</f>
        <v>0</v>
      </c>
      <c r="Y290" s="1">
        <f>IF(punkty_rekrutacyjne[[#This Row],[GMM]]=100,1,0)</f>
        <v>0</v>
      </c>
      <c r="Z290" s="1">
        <f>IF(punkty_rekrutacyjne[[#This Row],[GMP]]=100,1,0)</f>
        <v>0</v>
      </c>
      <c r="AA290" s="1">
        <f>IF(punkty_rekrutacyjne[[#This Row],[GJP]]=100,1,0)</f>
        <v>0</v>
      </c>
      <c r="AB290" s="1">
        <f>IF(SUM(W290:AA290)&gt;2,1,0)</f>
        <v>0</v>
      </c>
      <c r="AC290" s="1">
        <f>C290+IF(punkty_rekrutacyjne[[#This Row],[Zachowanie]]=6,2,0)+SUM(punkty_rekrutacyjne[[#This Row],[p1]:[p4]])</f>
        <v>23</v>
      </c>
      <c r="AD290" s="1">
        <f>+(punkty_rekrutacyjne[[#This Row],[GHP]]+punkty_rekrutacyjne[[#This Row],[GHH]]+punkty_rekrutacyjne[[#This Row],[GMM]]+punkty_rekrutacyjne[[#This Row],[GMP]]+punkty_rekrutacyjne[[#This Row],[GJP]])/10</f>
        <v>30.2</v>
      </c>
      <c r="AE290" s="1">
        <f>IF(punkty_rekrutacyjne[[#This Row],[pkt 1]]&gt;punkty_rekrutacyjne[[#This Row],[pkt 2]],1,0)</f>
        <v>0</v>
      </c>
      <c r="AF290" s="1">
        <f>COUNTIF(punkty_rekrutacyjne[[#This Row],[GHP]:[GJP]],100)</f>
        <v>0</v>
      </c>
    </row>
    <row r="291" spans="1:32" x14ac:dyDescent="0.25">
      <c r="A291" s="1" t="s">
        <v>149</v>
      </c>
      <c r="B291" s="1" t="s">
        <v>150</v>
      </c>
      <c r="C291">
        <v>5</v>
      </c>
      <c r="D291">
        <v>2</v>
      </c>
      <c r="E291">
        <v>3</v>
      </c>
      <c r="F291">
        <v>4</v>
      </c>
      <c r="G291">
        <v>3</v>
      </c>
      <c r="H291">
        <v>6</v>
      </c>
      <c r="I291">
        <v>30</v>
      </c>
      <c r="J291">
        <v>24</v>
      </c>
      <c r="K291">
        <v>66</v>
      </c>
      <c r="L291">
        <v>41</v>
      </c>
      <c r="M291">
        <v>82</v>
      </c>
      <c r="N291">
        <f>IF(punkty_rekrutacyjne[[#This Row],[JP]]=2,0,IF(punkty_rekrutacyjne[[#This Row],[JP]]=3,4,IF(punkty_rekrutacyjne[[#This Row],[JP]]=4,6,IF(punkty_rekrutacyjne[[#This Row],[JP]]=5,8,10))))</f>
        <v>4</v>
      </c>
      <c r="O291">
        <f>IF(punkty_rekrutacyjne[[#This Row],[Mat]]=2,0,IF(punkty_rekrutacyjne[[#This Row],[Mat]]=3,4,IF(punkty_rekrutacyjne[[#This Row],[Mat]]=4,6,IF(punkty_rekrutacyjne[[#This Row],[Mat]]=5,8,10))))</f>
        <v>6</v>
      </c>
      <c r="P291">
        <f>IF(punkty_rekrutacyjne[[#This Row],[Biol]]=2,0,IF(punkty_rekrutacyjne[[#This Row],[Biol]]=3,4,IF(punkty_rekrutacyjne[[#This Row],[Biol]]=4,6,IF(punkty_rekrutacyjne[[#This Row],[Biol]]=5,8,10))))</f>
        <v>4</v>
      </c>
      <c r="Q291">
        <f>IF(punkty_rekrutacyjne[[#This Row],[Geog]]=2,0,IF(punkty_rekrutacyjne[[#This Row],[Geog]]=3,4,IF(punkty_rekrutacyjne[[#This Row],[Geog]]=4,6,IF(punkty_rekrutacyjne[[#This Row],[Geog]]=5,8,10))))</f>
        <v>10</v>
      </c>
      <c r="R291">
        <f>C291+IF(punkty_rekrutacyjne[[#This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53.3</v>
      </c>
      <c r="S291">
        <f>(punkty_rekrutacyjne[[#This Row],[JP]]+punkty_rekrutacyjne[[#This Row],[Mat]]+punkty_rekrutacyjne[[#This Row],[Biol]]+punkty_rekrutacyjne[[#This Row],[Geog]])/4</f>
        <v>4</v>
      </c>
      <c r="T291">
        <f>IF(punkty_rekrutacyjne[[#This Row],[Zachowanie]]&gt;4,IF(punkty_rekrutacyjne[[#This Row],[srednia z przedmiotow]]&gt;4,IF(punkty_rekrutacyjne[[#This Row],[Osiagniecia]]=0,1,0),0),0)</f>
        <v>0</v>
      </c>
      <c r="U291" s="2" t="str">
        <f>IF(punkty_rekrutacyjne[[#This Row],[dobry uczen]],punkty_rekrutacyjne[[#This Row],[Nazwisko]],"")</f>
        <v/>
      </c>
      <c r="V291" s="2" t="str">
        <f>IF(punkty_rekrutacyjne[[#This Row],[dobry uczen]],punkty_rekrutacyjne[[#This Row],[Imie]],"")</f>
        <v/>
      </c>
      <c r="W291" s="1">
        <f>IF(punkty_rekrutacyjne[[#This Row],[GHP]]=100,1,0)</f>
        <v>0</v>
      </c>
      <c r="X291" s="1">
        <f>IF(punkty_rekrutacyjne[[#This Row],[GHH]]=100,1,0)</f>
        <v>0</v>
      </c>
      <c r="Y291" s="1">
        <f>IF(punkty_rekrutacyjne[[#This Row],[GMM]]=100,1,0)</f>
        <v>0</v>
      </c>
      <c r="Z291" s="1">
        <f>IF(punkty_rekrutacyjne[[#This Row],[GMP]]=100,1,0)</f>
        <v>0</v>
      </c>
      <c r="AA291" s="1">
        <f>IF(punkty_rekrutacyjne[[#This Row],[GJP]]=100,1,0)</f>
        <v>0</v>
      </c>
      <c r="AB291" s="1">
        <f>IF(SUM(W291:AA291)&gt;2,1,0)</f>
        <v>0</v>
      </c>
      <c r="AC291" s="1">
        <f>C291+IF(punkty_rekrutacyjne[[#This Row],[Zachowanie]]=6,2,0)+SUM(punkty_rekrutacyjne[[#This Row],[p1]:[p4]])</f>
        <v>29</v>
      </c>
      <c r="AD291" s="1">
        <f>+(punkty_rekrutacyjne[[#This Row],[GHP]]+punkty_rekrutacyjne[[#This Row],[GHH]]+punkty_rekrutacyjne[[#This Row],[GMM]]+punkty_rekrutacyjne[[#This Row],[GMP]]+punkty_rekrutacyjne[[#This Row],[GJP]])/10</f>
        <v>24.3</v>
      </c>
      <c r="AE291" s="1">
        <f>IF(punkty_rekrutacyjne[[#This Row],[pkt 1]]&gt;punkty_rekrutacyjne[[#This Row],[pkt 2]],1,0)</f>
        <v>1</v>
      </c>
      <c r="AF291" s="1">
        <f>COUNTIF(punkty_rekrutacyjne[[#This Row],[GHP]:[GJP]],100)</f>
        <v>0</v>
      </c>
    </row>
    <row r="292" spans="1:32" x14ac:dyDescent="0.25">
      <c r="A292" s="1" t="s">
        <v>87</v>
      </c>
      <c r="B292" s="1" t="s">
        <v>55</v>
      </c>
      <c r="C292">
        <v>2</v>
      </c>
      <c r="D292">
        <v>2</v>
      </c>
      <c r="E292">
        <v>5</v>
      </c>
      <c r="F292">
        <v>5</v>
      </c>
      <c r="G292">
        <v>2</v>
      </c>
      <c r="H292">
        <v>2</v>
      </c>
      <c r="I292">
        <v>65</v>
      </c>
      <c r="J292">
        <v>87</v>
      </c>
      <c r="K292">
        <v>53</v>
      </c>
      <c r="L292">
        <v>98</v>
      </c>
      <c r="M292">
        <v>50</v>
      </c>
      <c r="N292">
        <f>IF(punkty_rekrutacyjne[[#This Row],[JP]]=2,0,IF(punkty_rekrutacyjne[[#This Row],[JP]]=3,4,IF(punkty_rekrutacyjne[[#This Row],[JP]]=4,6,IF(punkty_rekrutacyjne[[#This Row],[JP]]=5,8,10))))</f>
        <v>8</v>
      </c>
      <c r="O292">
        <f>IF(punkty_rekrutacyjne[[#This Row],[Mat]]=2,0,IF(punkty_rekrutacyjne[[#This Row],[Mat]]=3,4,IF(punkty_rekrutacyjne[[#This Row],[Mat]]=4,6,IF(punkty_rekrutacyjne[[#This Row],[Mat]]=5,8,10))))</f>
        <v>8</v>
      </c>
      <c r="P292">
        <f>IF(punkty_rekrutacyjne[[#This Row],[Biol]]=2,0,IF(punkty_rekrutacyjne[[#This Row],[Biol]]=3,4,IF(punkty_rekrutacyjne[[#This Row],[Biol]]=4,6,IF(punkty_rekrutacyjne[[#This Row],[Biol]]=5,8,10))))</f>
        <v>0</v>
      </c>
      <c r="Q292">
        <f>IF(punkty_rekrutacyjne[[#This Row],[Geog]]=2,0,IF(punkty_rekrutacyjne[[#This Row],[Geog]]=3,4,IF(punkty_rekrutacyjne[[#This Row],[Geog]]=4,6,IF(punkty_rekrutacyjne[[#This Row],[Geog]]=5,8,10))))</f>
        <v>0</v>
      </c>
      <c r="R292">
        <f>C292+IF(punkty_rekrutacyjne[[#This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53.3</v>
      </c>
      <c r="S292">
        <f>(punkty_rekrutacyjne[[#This Row],[JP]]+punkty_rekrutacyjne[[#This Row],[Mat]]+punkty_rekrutacyjne[[#This Row],[Biol]]+punkty_rekrutacyjne[[#This Row],[Geog]])/4</f>
        <v>3.5</v>
      </c>
      <c r="T292">
        <f>IF(punkty_rekrutacyjne[[#This Row],[Zachowanie]]&gt;4,IF(punkty_rekrutacyjne[[#This Row],[srednia z przedmiotow]]&gt;4,IF(punkty_rekrutacyjne[[#This Row],[Osiagniecia]]=0,1,0),0),0)</f>
        <v>0</v>
      </c>
      <c r="U292" s="2" t="str">
        <f>IF(punkty_rekrutacyjne[[#This Row],[dobry uczen]],punkty_rekrutacyjne[[#This Row],[Nazwisko]],"")</f>
        <v/>
      </c>
      <c r="V292" s="2" t="str">
        <f>IF(punkty_rekrutacyjne[[#This Row],[dobry uczen]],punkty_rekrutacyjne[[#This Row],[Imie]],"")</f>
        <v/>
      </c>
      <c r="W292" s="1">
        <f>IF(punkty_rekrutacyjne[[#This Row],[GHP]]=100,1,0)</f>
        <v>0</v>
      </c>
      <c r="X292" s="1">
        <f>IF(punkty_rekrutacyjne[[#This Row],[GHH]]=100,1,0)</f>
        <v>0</v>
      </c>
      <c r="Y292" s="1">
        <f>IF(punkty_rekrutacyjne[[#This Row],[GMM]]=100,1,0)</f>
        <v>0</v>
      </c>
      <c r="Z292" s="1">
        <f>IF(punkty_rekrutacyjne[[#This Row],[GMP]]=100,1,0)</f>
        <v>0</v>
      </c>
      <c r="AA292" s="1">
        <f>IF(punkty_rekrutacyjne[[#This Row],[GJP]]=100,1,0)</f>
        <v>0</v>
      </c>
      <c r="AB292" s="1">
        <f>IF(SUM(W292:AA292)&gt;2,1,0)</f>
        <v>0</v>
      </c>
      <c r="AC292" s="1">
        <f>C292+IF(punkty_rekrutacyjne[[#This Row],[Zachowanie]]=6,2,0)+SUM(punkty_rekrutacyjne[[#This Row],[p1]:[p4]])</f>
        <v>18</v>
      </c>
      <c r="AD292" s="1">
        <f>+(punkty_rekrutacyjne[[#This Row],[GHP]]+punkty_rekrutacyjne[[#This Row],[GHH]]+punkty_rekrutacyjne[[#This Row],[GMM]]+punkty_rekrutacyjne[[#This Row],[GMP]]+punkty_rekrutacyjne[[#This Row],[GJP]])/10</f>
        <v>35.299999999999997</v>
      </c>
      <c r="AE292" s="1">
        <f>IF(punkty_rekrutacyjne[[#This Row],[pkt 1]]&gt;punkty_rekrutacyjne[[#This Row],[pkt 2]],1,0)</f>
        <v>0</v>
      </c>
      <c r="AF292" s="1">
        <f>COUNTIF(punkty_rekrutacyjne[[#This Row],[GHP]:[GJP]],100)</f>
        <v>0</v>
      </c>
    </row>
    <row r="293" spans="1:32" x14ac:dyDescent="0.25">
      <c r="A293" s="1" t="s">
        <v>531</v>
      </c>
      <c r="B293" s="1" t="s">
        <v>532</v>
      </c>
      <c r="C293">
        <v>5</v>
      </c>
      <c r="D293">
        <v>5</v>
      </c>
      <c r="E293">
        <v>3</v>
      </c>
      <c r="F293">
        <v>4</v>
      </c>
      <c r="G293">
        <v>5</v>
      </c>
      <c r="H293">
        <v>2</v>
      </c>
      <c r="I293">
        <v>97</v>
      </c>
      <c r="J293">
        <v>87</v>
      </c>
      <c r="K293">
        <v>7</v>
      </c>
      <c r="L293">
        <v>93</v>
      </c>
      <c r="M293">
        <v>19</v>
      </c>
      <c r="N293">
        <f>IF(punkty_rekrutacyjne[[#This Row],[JP]]=2,0,IF(punkty_rekrutacyjne[[#This Row],[JP]]=3,4,IF(punkty_rekrutacyjne[[#This Row],[JP]]=4,6,IF(punkty_rekrutacyjne[[#This Row],[JP]]=5,8,10))))</f>
        <v>4</v>
      </c>
      <c r="O293">
        <f>IF(punkty_rekrutacyjne[[#This Row],[Mat]]=2,0,IF(punkty_rekrutacyjne[[#This Row],[Mat]]=3,4,IF(punkty_rekrutacyjne[[#This Row],[Mat]]=4,6,IF(punkty_rekrutacyjne[[#This Row],[Mat]]=5,8,10))))</f>
        <v>6</v>
      </c>
      <c r="P293">
        <f>IF(punkty_rekrutacyjne[[#This Row],[Biol]]=2,0,IF(punkty_rekrutacyjne[[#This Row],[Biol]]=3,4,IF(punkty_rekrutacyjne[[#This Row],[Biol]]=4,6,IF(punkty_rekrutacyjne[[#This Row],[Biol]]=5,8,10))))</f>
        <v>8</v>
      </c>
      <c r="Q293">
        <f>IF(punkty_rekrutacyjne[[#This Row],[Geog]]=2,0,IF(punkty_rekrutacyjne[[#This Row],[Geog]]=3,4,IF(punkty_rekrutacyjne[[#This Row],[Geog]]=4,6,IF(punkty_rekrutacyjne[[#This Row],[Geog]]=5,8,10))))</f>
        <v>0</v>
      </c>
      <c r="R293">
        <f>C293+IF(punkty_rekrutacyjne[[#This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53.3</v>
      </c>
      <c r="S293">
        <f>(punkty_rekrutacyjne[[#This Row],[JP]]+punkty_rekrutacyjne[[#This Row],[Mat]]+punkty_rekrutacyjne[[#This Row],[Biol]]+punkty_rekrutacyjne[[#This Row],[Geog]])/4</f>
        <v>3.5</v>
      </c>
      <c r="T293">
        <f>IF(punkty_rekrutacyjne[[#This Row],[Zachowanie]]&gt;4,IF(punkty_rekrutacyjne[[#This Row],[srednia z przedmiotow]]&gt;4,IF(punkty_rekrutacyjne[[#This Row],[Osiagniecia]]=0,1,0),0),0)</f>
        <v>0</v>
      </c>
      <c r="U293" s="2" t="str">
        <f>IF(punkty_rekrutacyjne[[#This Row],[dobry uczen]],punkty_rekrutacyjne[[#This Row],[Nazwisko]],"")</f>
        <v/>
      </c>
      <c r="V293" s="2" t="str">
        <f>IF(punkty_rekrutacyjne[[#This Row],[dobry uczen]],punkty_rekrutacyjne[[#This Row],[Imie]],"")</f>
        <v/>
      </c>
      <c r="W293" s="1">
        <f>IF(punkty_rekrutacyjne[[#This Row],[GHP]]=100,1,0)</f>
        <v>0</v>
      </c>
      <c r="X293" s="1">
        <f>IF(punkty_rekrutacyjne[[#This Row],[GHH]]=100,1,0)</f>
        <v>0</v>
      </c>
      <c r="Y293" s="1">
        <f>IF(punkty_rekrutacyjne[[#This Row],[GMM]]=100,1,0)</f>
        <v>0</v>
      </c>
      <c r="Z293" s="1">
        <f>IF(punkty_rekrutacyjne[[#This Row],[GMP]]=100,1,0)</f>
        <v>0</v>
      </c>
      <c r="AA293" s="1">
        <f>IF(punkty_rekrutacyjne[[#This Row],[GJP]]=100,1,0)</f>
        <v>0</v>
      </c>
      <c r="AB293" s="1">
        <f>IF(SUM(W293:AA293)&gt;2,1,0)</f>
        <v>0</v>
      </c>
      <c r="AC293" s="1">
        <f>C293+IF(punkty_rekrutacyjne[[#This Row],[Zachowanie]]=6,2,0)+SUM(punkty_rekrutacyjne[[#This Row],[p1]:[p4]])</f>
        <v>23</v>
      </c>
      <c r="AD293" s="1">
        <f>+(punkty_rekrutacyjne[[#This Row],[GHP]]+punkty_rekrutacyjne[[#This Row],[GHH]]+punkty_rekrutacyjne[[#This Row],[GMM]]+punkty_rekrutacyjne[[#This Row],[GMP]]+punkty_rekrutacyjne[[#This Row],[GJP]])/10</f>
        <v>30.3</v>
      </c>
      <c r="AE293" s="1">
        <f>IF(punkty_rekrutacyjne[[#This Row],[pkt 1]]&gt;punkty_rekrutacyjne[[#This Row],[pkt 2]],1,0)</f>
        <v>0</v>
      </c>
      <c r="AF293" s="1">
        <f>COUNTIF(punkty_rekrutacyjne[[#This Row],[GHP]:[GJP]],100)</f>
        <v>0</v>
      </c>
    </row>
    <row r="294" spans="1:32" x14ac:dyDescent="0.25">
      <c r="A294" s="1" t="s">
        <v>625</v>
      </c>
      <c r="B294" s="1" t="s">
        <v>161</v>
      </c>
      <c r="C294">
        <v>3</v>
      </c>
      <c r="D294">
        <v>3</v>
      </c>
      <c r="E294">
        <v>3</v>
      </c>
      <c r="F294">
        <v>3</v>
      </c>
      <c r="G294">
        <v>5</v>
      </c>
      <c r="H294">
        <v>4</v>
      </c>
      <c r="I294">
        <v>71</v>
      </c>
      <c r="J294">
        <v>68</v>
      </c>
      <c r="K294">
        <v>38</v>
      </c>
      <c r="L294">
        <v>8</v>
      </c>
      <c r="M294">
        <v>98</v>
      </c>
      <c r="N294">
        <f>IF(punkty_rekrutacyjne[[#This Row],[JP]]=2,0,IF(punkty_rekrutacyjne[[#This Row],[JP]]=3,4,IF(punkty_rekrutacyjne[[#This Row],[JP]]=4,6,IF(punkty_rekrutacyjne[[#This Row],[JP]]=5,8,10))))</f>
        <v>4</v>
      </c>
      <c r="O294">
        <f>IF(punkty_rekrutacyjne[[#This Row],[Mat]]=2,0,IF(punkty_rekrutacyjne[[#This Row],[Mat]]=3,4,IF(punkty_rekrutacyjne[[#This Row],[Mat]]=4,6,IF(punkty_rekrutacyjne[[#This Row],[Mat]]=5,8,10))))</f>
        <v>4</v>
      </c>
      <c r="P294">
        <f>IF(punkty_rekrutacyjne[[#This Row],[Biol]]=2,0,IF(punkty_rekrutacyjne[[#This Row],[Biol]]=3,4,IF(punkty_rekrutacyjne[[#This Row],[Biol]]=4,6,IF(punkty_rekrutacyjne[[#This Row],[Biol]]=5,8,10))))</f>
        <v>8</v>
      </c>
      <c r="Q294">
        <f>IF(punkty_rekrutacyjne[[#This Row],[Geog]]=2,0,IF(punkty_rekrutacyjne[[#This Row],[Geog]]=3,4,IF(punkty_rekrutacyjne[[#This Row],[Geog]]=4,6,IF(punkty_rekrutacyjne[[#This Row],[Geog]]=5,8,10))))</f>
        <v>6</v>
      </c>
      <c r="R294">
        <f>C294+IF(punkty_rekrutacyjne[[#This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53.3</v>
      </c>
      <c r="S294">
        <f>(punkty_rekrutacyjne[[#This Row],[JP]]+punkty_rekrutacyjne[[#This Row],[Mat]]+punkty_rekrutacyjne[[#This Row],[Biol]]+punkty_rekrutacyjne[[#This Row],[Geog]])/4</f>
        <v>3.75</v>
      </c>
      <c r="T294">
        <f>IF(punkty_rekrutacyjne[[#This Row],[Zachowanie]]&gt;4,IF(punkty_rekrutacyjne[[#This Row],[srednia z przedmiotow]]&gt;4,IF(punkty_rekrutacyjne[[#This Row],[Osiagniecia]]=0,1,0),0),0)</f>
        <v>0</v>
      </c>
      <c r="U294" s="2" t="str">
        <f>IF(punkty_rekrutacyjne[[#This Row],[dobry uczen]],punkty_rekrutacyjne[[#This Row],[Nazwisko]],"")</f>
        <v/>
      </c>
      <c r="V294" s="2" t="str">
        <f>IF(punkty_rekrutacyjne[[#This Row],[dobry uczen]],punkty_rekrutacyjne[[#This Row],[Imie]],"")</f>
        <v/>
      </c>
      <c r="W294" s="1">
        <f>IF(punkty_rekrutacyjne[[#This Row],[GHP]]=100,1,0)</f>
        <v>0</v>
      </c>
      <c r="X294" s="1">
        <f>IF(punkty_rekrutacyjne[[#This Row],[GHH]]=100,1,0)</f>
        <v>0</v>
      </c>
      <c r="Y294" s="1">
        <f>IF(punkty_rekrutacyjne[[#This Row],[GMM]]=100,1,0)</f>
        <v>0</v>
      </c>
      <c r="Z294" s="1">
        <f>IF(punkty_rekrutacyjne[[#This Row],[GMP]]=100,1,0)</f>
        <v>0</v>
      </c>
      <c r="AA294" s="1">
        <f>IF(punkty_rekrutacyjne[[#This Row],[GJP]]=100,1,0)</f>
        <v>0</v>
      </c>
      <c r="AB294" s="1">
        <f>IF(SUM(W294:AA294)&gt;2,1,0)</f>
        <v>0</v>
      </c>
      <c r="AC294" s="1">
        <f>C294+IF(punkty_rekrutacyjne[[#This Row],[Zachowanie]]=6,2,0)+SUM(punkty_rekrutacyjne[[#This Row],[p1]:[p4]])</f>
        <v>25</v>
      </c>
      <c r="AD294" s="1">
        <f>+(punkty_rekrutacyjne[[#This Row],[GHP]]+punkty_rekrutacyjne[[#This Row],[GHH]]+punkty_rekrutacyjne[[#This Row],[GMM]]+punkty_rekrutacyjne[[#This Row],[GMP]]+punkty_rekrutacyjne[[#This Row],[GJP]])/10</f>
        <v>28.3</v>
      </c>
      <c r="AE294" s="1">
        <f>IF(punkty_rekrutacyjne[[#This Row],[pkt 1]]&gt;punkty_rekrutacyjne[[#This Row],[pkt 2]],1,0)</f>
        <v>0</v>
      </c>
      <c r="AF294" s="1">
        <f>COUNTIF(punkty_rekrutacyjne[[#This Row],[GHP]:[GJP]],100)</f>
        <v>0</v>
      </c>
    </row>
    <row r="295" spans="1:32" x14ac:dyDescent="0.25">
      <c r="A295" s="1" t="s">
        <v>230</v>
      </c>
      <c r="B295" s="1" t="s">
        <v>137</v>
      </c>
      <c r="C295">
        <v>7</v>
      </c>
      <c r="D295">
        <v>3</v>
      </c>
      <c r="E295">
        <v>2</v>
      </c>
      <c r="F295">
        <v>3</v>
      </c>
      <c r="G295">
        <v>5</v>
      </c>
      <c r="H295">
        <v>6</v>
      </c>
      <c r="I295">
        <v>25</v>
      </c>
      <c r="J295">
        <v>14</v>
      </c>
      <c r="K295">
        <v>19</v>
      </c>
      <c r="L295">
        <v>95</v>
      </c>
      <c r="M295">
        <v>91</v>
      </c>
      <c r="N295">
        <f>IF(punkty_rekrutacyjne[[#This Row],[JP]]=2,0,IF(punkty_rekrutacyjne[[#This Row],[JP]]=3,4,IF(punkty_rekrutacyjne[[#This Row],[JP]]=4,6,IF(punkty_rekrutacyjne[[#This Row],[JP]]=5,8,10))))</f>
        <v>0</v>
      </c>
      <c r="O295">
        <f>IF(punkty_rekrutacyjne[[#This Row],[Mat]]=2,0,IF(punkty_rekrutacyjne[[#This Row],[Mat]]=3,4,IF(punkty_rekrutacyjne[[#This Row],[Mat]]=4,6,IF(punkty_rekrutacyjne[[#This Row],[Mat]]=5,8,10))))</f>
        <v>4</v>
      </c>
      <c r="P295">
        <f>IF(punkty_rekrutacyjne[[#This Row],[Biol]]=2,0,IF(punkty_rekrutacyjne[[#This Row],[Biol]]=3,4,IF(punkty_rekrutacyjne[[#This Row],[Biol]]=4,6,IF(punkty_rekrutacyjne[[#This Row],[Biol]]=5,8,10))))</f>
        <v>8</v>
      </c>
      <c r="Q295">
        <f>IF(punkty_rekrutacyjne[[#This Row],[Geog]]=2,0,IF(punkty_rekrutacyjne[[#This Row],[Geog]]=3,4,IF(punkty_rekrutacyjne[[#This Row],[Geog]]=4,6,IF(punkty_rekrutacyjne[[#This Row],[Geog]]=5,8,10))))</f>
        <v>10</v>
      </c>
      <c r="R295">
        <f>C295+IF(punkty_rekrutacyjne[[#This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53.4</v>
      </c>
      <c r="S295">
        <f>(punkty_rekrutacyjne[[#This Row],[JP]]+punkty_rekrutacyjne[[#This Row],[Mat]]+punkty_rekrutacyjne[[#This Row],[Biol]]+punkty_rekrutacyjne[[#This Row],[Geog]])/4</f>
        <v>4</v>
      </c>
      <c r="T295">
        <f>IF(punkty_rekrutacyjne[[#This Row],[Zachowanie]]&gt;4,IF(punkty_rekrutacyjne[[#This Row],[srednia z przedmiotow]]&gt;4,IF(punkty_rekrutacyjne[[#This Row],[Osiagniecia]]=0,1,0),0),0)</f>
        <v>0</v>
      </c>
      <c r="U295" s="2" t="str">
        <f>IF(punkty_rekrutacyjne[[#This Row],[dobry uczen]],punkty_rekrutacyjne[[#This Row],[Nazwisko]],"")</f>
        <v/>
      </c>
      <c r="V295" s="2" t="str">
        <f>IF(punkty_rekrutacyjne[[#This Row],[dobry uczen]],punkty_rekrutacyjne[[#This Row],[Imie]],"")</f>
        <v/>
      </c>
      <c r="W295" s="1">
        <f>IF(punkty_rekrutacyjne[[#This Row],[GHP]]=100,1,0)</f>
        <v>0</v>
      </c>
      <c r="X295" s="1">
        <f>IF(punkty_rekrutacyjne[[#This Row],[GHH]]=100,1,0)</f>
        <v>0</v>
      </c>
      <c r="Y295" s="1">
        <f>IF(punkty_rekrutacyjne[[#This Row],[GMM]]=100,1,0)</f>
        <v>0</v>
      </c>
      <c r="Z295" s="1">
        <f>IF(punkty_rekrutacyjne[[#This Row],[GMP]]=100,1,0)</f>
        <v>0</v>
      </c>
      <c r="AA295" s="1">
        <f>IF(punkty_rekrutacyjne[[#This Row],[GJP]]=100,1,0)</f>
        <v>0</v>
      </c>
      <c r="AB295" s="1">
        <f>IF(SUM(W295:AA295)&gt;2,1,0)</f>
        <v>0</v>
      </c>
      <c r="AC295" s="1">
        <f>C295+IF(punkty_rekrutacyjne[[#This Row],[Zachowanie]]=6,2,0)+SUM(punkty_rekrutacyjne[[#This Row],[p1]:[p4]])</f>
        <v>29</v>
      </c>
      <c r="AD295" s="1">
        <f>+(punkty_rekrutacyjne[[#This Row],[GHP]]+punkty_rekrutacyjne[[#This Row],[GHH]]+punkty_rekrutacyjne[[#This Row],[GMM]]+punkty_rekrutacyjne[[#This Row],[GMP]]+punkty_rekrutacyjne[[#This Row],[GJP]])/10</f>
        <v>24.4</v>
      </c>
      <c r="AE295" s="1">
        <f>IF(punkty_rekrutacyjne[[#This Row],[pkt 1]]&gt;punkty_rekrutacyjne[[#This Row],[pkt 2]],1,0)</f>
        <v>1</v>
      </c>
      <c r="AF295" s="1">
        <f>COUNTIF(punkty_rekrutacyjne[[#This Row],[GHP]:[GJP]],100)</f>
        <v>0</v>
      </c>
    </row>
    <row r="296" spans="1:32" x14ac:dyDescent="0.25">
      <c r="A296" s="1" t="s">
        <v>623</v>
      </c>
      <c r="B296" s="1" t="s">
        <v>239</v>
      </c>
      <c r="C296">
        <v>0</v>
      </c>
      <c r="D296">
        <v>2</v>
      </c>
      <c r="E296">
        <v>2</v>
      </c>
      <c r="F296">
        <v>5</v>
      </c>
      <c r="G296">
        <v>6</v>
      </c>
      <c r="H296">
        <v>2</v>
      </c>
      <c r="I296">
        <v>87</v>
      </c>
      <c r="J296">
        <v>18</v>
      </c>
      <c r="K296">
        <v>93</v>
      </c>
      <c r="L296">
        <v>62</v>
      </c>
      <c r="M296">
        <v>95</v>
      </c>
      <c r="N296">
        <f>IF(punkty_rekrutacyjne[[#This Row],[JP]]=2,0,IF(punkty_rekrutacyjne[[#This Row],[JP]]=3,4,IF(punkty_rekrutacyjne[[#This Row],[JP]]=4,6,IF(punkty_rekrutacyjne[[#This Row],[JP]]=5,8,10))))</f>
        <v>0</v>
      </c>
      <c r="O296">
        <f>IF(punkty_rekrutacyjne[[#This Row],[Mat]]=2,0,IF(punkty_rekrutacyjne[[#This Row],[Mat]]=3,4,IF(punkty_rekrutacyjne[[#This Row],[Mat]]=4,6,IF(punkty_rekrutacyjne[[#This Row],[Mat]]=5,8,10))))</f>
        <v>8</v>
      </c>
      <c r="P296">
        <f>IF(punkty_rekrutacyjne[[#This Row],[Biol]]=2,0,IF(punkty_rekrutacyjne[[#This Row],[Biol]]=3,4,IF(punkty_rekrutacyjne[[#This Row],[Biol]]=4,6,IF(punkty_rekrutacyjne[[#This Row],[Biol]]=5,8,10))))</f>
        <v>10</v>
      </c>
      <c r="Q296">
        <f>IF(punkty_rekrutacyjne[[#This Row],[Geog]]=2,0,IF(punkty_rekrutacyjne[[#This Row],[Geog]]=3,4,IF(punkty_rekrutacyjne[[#This Row],[Geog]]=4,6,IF(punkty_rekrutacyjne[[#This Row],[Geog]]=5,8,10))))</f>
        <v>0</v>
      </c>
      <c r="R296">
        <f>C296+IF(punkty_rekrutacyjne[[#This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53.5</v>
      </c>
      <c r="S296">
        <f>(punkty_rekrutacyjne[[#This Row],[JP]]+punkty_rekrutacyjne[[#This Row],[Mat]]+punkty_rekrutacyjne[[#This Row],[Biol]]+punkty_rekrutacyjne[[#This Row],[Geog]])/4</f>
        <v>3.75</v>
      </c>
      <c r="T296">
        <f>IF(punkty_rekrutacyjne[[#This Row],[Zachowanie]]&gt;4,IF(punkty_rekrutacyjne[[#This Row],[srednia z przedmiotow]]&gt;4,IF(punkty_rekrutacyjne[[#This Row],[Osiagniecia]]=0,1,0),0),0)</f>
        <v>0</v>
      </c>
      <c r="U296" s="2" t="str">
        <f>IF(punkty_rekrutacyjne[[#This Row],[dobry uczen]],punkty_rekrutacyjne[[#This Row],[Nazwisko]],"")</f>
        <v/>
      </c>
      <c r="V296" s="2" t="str">
        <f>IF(punkty_rekrutacyjne[[#This Row],[dobry uczen]],punkty_rekrutacyjne[[#This Row],[Imie]],"")</f>
        <v/>
      </c>
      <c r="W296" s="1">
        <f>IF(punkty_rekrutacyjne[[#This Row],[GHP]]=100,1,0)</f>
        <v>0</v>
      </c>
      <c r="X296" s="1">
        <f>IF(punkty_rekrutacyjne[[#This Row],[GHH]]=100,1,0)</f>
        <v>0</v>
      </c>
      <c r="Y296" s="1">
        <f>IF(punkty_rekrutacyjne[[#This Row],[GMM]]=100,1,0)</f>
        <v>0</v>
      </c>
      <c r="Z296" s="1">
        <f>IF(punkty_rekrutacyjne[[#This Row],[GMP]]=100,1,0)</f>
        <v>0</v>
      </c>
      <c r="AA296" s="1">
        <f>IF(punkty_rekrutacyjne[[#This Row],[GJP]]=100,1,0)</f>
        <v>0</v>
      </c>
      <c r="AB296" s="1">
        <f>IF(SUM(W296:AA296)&gt;2,1,0)</f>
        <v>0</v>
      </c>
      <c r="AC296" s="1">
        <f>C296+IF(punkty_rekrutacyjne[[#This Row],[Zachowanie]]=6,2,0)+SUM(punkty_rekrutacyjne[[#This Row],[p1]:[p4]])</f>
        <v>18</v>
      </c>
      <c r="AD296" s="1">
        <f>+(punkty_rekrutacyjne[[#This Row],[GHP]]+punkty_rekrutacyjne[[#This Row],[GHH]]+punkty_rekrutacyjne[[#This Row],[GMM]]+punkty_rekrutacyjne[[#This Row],[GMP]]+punkty_rekrutacyjne[[#This Row],[GJP]])/10</f>
        <v>35.5</v>
      </c>
      <c r="AE296" s="1">
        <f>IF(punkty_rekrutacyjne[[#This Row],[pkt 1]]&gt;punkty_rekrutacyjne[[#This Row],[pkt 2]],1,0)</f>
        <v>0</v>
      </c>
      <c r="AF296" s="1">
        <f>COUNTIF(punkty_rekrutacyjne[[#This Row],[GHP]:[GJP]],100)</f>
        <v>0</v>
      </c>
    </row>
    <row r="297" spans="1:32" x14ac:dyDescent="0.25">
      <c r="A297" s="1" t="s">
        <v>124</v>
      </c>
      <c r="B297" s="1" t="s">
        <v>41</v>
      </c>
      <c r="C297">
        <v>3</v>
      </c>
      <c r="D297">
        <v>5</v>
      </c>
      <c r="E297">
        <v>6</v>
      </c>
      <c r="F297">
        <v>5</v>
      </c>
      <c r="G297">
        <v>2</v>
      </c>
      <c r="H297">
        <v>5</v>
      </c>
      <c r="I297">
        <v>73</v>
      </c>
      <c r="J297">
        <v>84</v>
      </c>
      <c r="K297">
        <v>48</v>
      </c>
      <c r="L297">
        <v>36</v>
      </c>
      <c r="M297">
        <v>4</v>
      </c>
      <c r="N297">
        <f>IF(punkty_rekrutacyjne[[#This Row],[JP]]=2,0,IF(punkty_rekrutacyjne[[#This Row],[JP]]=3,4,IF(punkty_rekrutacyjne[[#This Row],[JP]]=4,6,IF(punkty_rekrutacyjne[[#This Row],[JP]]=5,8,10))))</f>
        <v>10</v>
      </c>
      <c r="O297">
        <f>IF(punkty_rekrutacyjne[[#This Row],[Mat]]=2,0,IF(punkty_rekrutacyjne[[#This Row],[Mat]]=3,4,IF(punkty_rekrutacyjne[[#This Row],[Mat]]=4,6,IF(punkty_rekrutacyjne[[#This Row],[Mat]]=5,8,10))))</f>
        <v>8</v>
      </c>
      <c r="P297">
        <f>IF(punkty_rekrutacyjne[[#This Row],[Biol]]=2,0,IF(punkty_rekrutacyjne[[#This Row],[Biol]]=3,4,IF(punkty_rekrutacyjne[[#This Row],[Biol]]=4,6,IF(punkty_rekrutacyjne[[#This Row],[Biol]]=5,8,10))))</f>
        <v>0</v>
      </c>
      <c r="Q297">
        <f>IF(punkty_rekrutacyjne[[#This Row],[Geog]]=2,0,IF(punkty_rekrutacyjne[[#This Row],[Geog]]=3,4,IF(punkty_rekrutacyjne[[#This Row],[Geog]]=4,6,IF(punkty_rekrutacyjne[[#This Row],[Geog]]=5,8,10))))</f>
        <v>8</v>
      </c>
      <c r="R297">
        <f>C297+IF(punkty_rekrutacyjne[[#This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53.5</v>
      </c>
      <c r="S297">
        <f>(punkty_rekrutacyjne[[#This Row],[JP]]+punkty_rekrutacyjne[[#This Row],[Mat]]+punkty_rekrutacyjne[[#This Row],[Biol]]+punkty_rekrutacyjne[[#This Row],[Geog]])/4</f>
        <v>4.5</v>
      </c>
      <c r="T297">
        <f>IF(punkty_rekrutacyjne[[#This Row],[Zachowanie]]&gt;4,IF(punkty_rekrutacyjne[[#This Row],[srednia z przedmiotow]]&gt;4,IF(punkty_rekrutacyjne[[#This Row],[Osiagniecia]]=0,1,0),0),0)</f>
        <v>0</v>
      </c>
      <c r="U297" s="2" t="str">
        <f>IF(punkty_rekrutacyjne[[#This Row],[dobry uczen]],punkty_rekrutacyjne[[#This Row],[Nazwisko]],"")</f>
        <v/>
      </c>
      <c r="V297" s="2" t="str">
        <f>IF(punkty_rekrutacyjne[[#This Row],[dobry uczen]],punkty_rekrutacyjne[[#This Row],[Imie]],"")</f>
        <v/>
      </c>
      <c r="W297" s="1">
        <f>IF(punkty_rekrutacyjne[[#This Row],[GHP]]=100,1,0)</f>
        <v>0</v>
      </c>
      <c r="X297" s="1">
        <f>IF(punkty_rekrutacyjne[[#This Row],[GHH]]=100,1,0)</f>
        <v>0</v>
      </c>
      <c r="Y297" s="1">
        <f>IF(punkty_rekrutacyjne[[#This Row],[GMM]]=100,1,0)</f>
        <v>0</v>
      </c>
      <c r="Z297" s="1">
        <f>IF(punkty_rekrutacyjne[[#This Row],[GMP]]=100,1,0)</f>
        <v>0</v>
      </c>
      <c r="AA297" s="1">
        <f>IF(punkty_rekrutacyjne[[#This Row],[GJP]]=100,1,0)</f>
        <v>0</v>
      </c>
      <c r="AB297" s="1">
        <f>IF(SUM(W297:AA297)&gt;2,1,0)</f>
        <v>0</v>
      </c>
      <c r="AC297" s="1">
        <f>C297+IF(punkty_rekrutacyjne[[#This Row],[Zachowanie]]=6,2,0)+SUM(punkty_rekrutacyjne[[#This Row],[p1]:[p4]])</f>
        <v>29</v>
      </c>
      <c r="AD297" s="1">
        <f>+(punkty_rekrutacyjne[[#This Row],[GHP]]+punkty_rekrutacyjne[[#This Row],[GHH]]+punkty_rekrutacyjne[[#This Row],[GMM]]+punkty_rekrutacyjne[[#This Row],[GMP]]+punkty_rekrutacyjne[[#This Row],[GJP]])/10</f>
        <v>24.5</v>
      </c>
      <c r="AE297" s="1">
        <f>IF(punkty_rekrutacyjne[[#This Row],[pkt 1]]&gt;punkty_rekrutacyjne[[#This Row],[pkt 2]],1,0)</f>
        <v>1</v>
      </c>
      <c r="AF297" s="1">
        <f>COUNTIF(punkty_rekrutacyjne[[#This Row],[GHP]:[GJP]],100)</f>
        <v>0</v>
      </c>
    </row>
    <row r="298" spans="1:32" x14ac:dyDescent="0.25">
      <c r="A298" s="1" t="s">
        <v>303</v>
      </c>
      <c r="B298" s="1" t="s">
        <v>90</v>
      </c>
      <c r="C298">
        <v>1</v>
      </c>
      <c r="D298">
        <v>6</v>
      </c>
      <c r="E298">
        <v>4</v>
      </c>
      <c r="F298">
        <v>6</v>
      </c>
      <c r="G298">
        <v>3</v>
      </c>
      <c r="H298">
        <v>2</v>
      </c>
      <c r="I298">
        <v>48</v>
      </c>
      <c r="J298">
        <v>65</v>
      </c>
      <c r="K298">
        <v>86</v>
      </c>
      <c r="L298">
        <v>18</v>
      </c>
      <c r="M298">
        <v>88</v>
      </c>
      <c r="N298">
        <f>IF(punkty_rekrutacyjne[[#This Row],[JP]]=2,0,IF(punkty_rekrutacyjne[[#This Row],[JP]]=3,4,IF(punkty_rekrutacyjne[[#This Row],[JP]]=4,6,IF(punkty_rekrutacyjne[[#This Row],[JP]]=5,8,10))))</f>
        <v>6</v>
      </c>
      <c r="O298">
        <f>IF(punkty_rekrutacyjne[[#This Row],[Mat]]=2,0,IF(punkty_rekrutacyjne[[#This Row],[Mat]]=3,4,IF(punkty_rekrutacyjne[[#This Row],[Mat]]=4,6,IF(punkty_rekrutacyjne[[#This Row],[Mat]]=5,8,10))))</f>
        <v>10</v>
      </c>
      <c r="P298">
        <f>IF(punkty_rekrutacyjne[[#This Row],[Biol]]=2,0,IF(punkty_rekrutacyjne[[#This Row],[Biol]]=3,4,IF(punkty_rekrutacyjne[[#This Row],[Biol]]=4,6,IF(punkty_rekrutacyjne[[#This Row],[Biol]]=5,8,10))))</f>
        <v>4</v>
      </c>
      <c r="Q298">
        <f>IF(punkty_rekrutacyjne[[#This Row],[Geog]]=2,0,IF(punkty_rekrutacyjne[[#This Row],[Geog]]=3,4,IF(punkty_rekrutacyjne[[#This Row],[Geog]]=4,6,IF(punkty_rekrutacyjne[[#This Row],[Geog]]=5,8,10))))</f>
        <v>0</v>
      </c>
      <c r="R298">
        <f>C298+IF(punkty_rekrutacyjne[[#This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53.5</v>
      </c>
      <c r="S298">
        <f>(punkty_rekrutacyjne[[#This Row],[JP]]+punkty_rekrutacyjne[[#This Row],[Mat]]+punkty_rekrutacyjne[[#This Row],[Biol]]+punkty_rekrutacyjne[[#This Row],[Geog]])/4</f>
        <v>3.75</v>
      </c>
      <c r="T298">
        <f>IF(punkty_rekrutacyjne[[#This Row],[Zachowanie]]&gt;4,IF(punkty_rekrutacyjne[[#This Row],[srednia z przedmiotow]]&gt;4,IF(punkty_rekrutacyjne[[#This Row],[Osiagniecia]]=0,1,0),0),0)</f>
        <v>0</v>
      </c>
      <c r="U298" s="2" t="str">
        <f>IF(punkty_rekrutacyjne[[#This Row],[dobry uczen]],punkty_rekrutacyjne[[#This Row],[Nazwisko]],"")</f>
        <v/>
      </c>
      <c r="V298" s="2" t="str">
        <f>IF(punkty_rekrutacyjne[[#This Row],[dobry uczen]],punkty_rekrutacyjne[[#This Row],[Imie]],"")</f>
        <v/>
      </c>
      <c r="W298" s="1">
        <f>IF(punkty_rekrutacyjne[[#This Row],[GHP]]=100,1,0)</f>
        <v>0</v>
      </c>
      <c r="X298" s="1">
        <f>IF(punkty_rekrutacyjne[[#This Row],[GHH]]=100,1,0)</f>
        <v>0</v>
      </c>
      <c r="Y298" s="1">
        <f>IF(punkty_rekrutacyjne[[#This Row],[GMM]]=100,1,0)</f>
        <v>0</v>
      </c>
      <c r="Z298" s="1">
        <f>IF(punkty_rekrutacyjne[[#This Row],[GMP]]=100,1,0)</f>
        <v>0</v>
      </c>
      <c r="AA298" s="1">
        <f>IF(punkty_rekrutacyjne[[#This Row],[GJP]]=100,1,0)</f>
        <v>0</v>
      </c>
      <c r="AB298" s="1">
        <f>IF(SUM(W298:AA298)&gt;2,1,0)</f>
        <v>0</v>
      </c>
      <c r="AC298" s="1">
        <f>C298+IF(punkty_rekrutacyjne[[#This Row],[Zachowanie]]=6,2,0)+SUM(punkty_rekrutacyjne[[#This Row],[p1]:[p4]])</f>
        <v>23</v>
      </c>
      <c r="AD298" s="1">
        <f>+(punkty_rekrutacyjne[[#This Row],[GHP]]+punkty_rekrutacyjne[[#This Row],[GHH]]+punkty_rekrutacyjne[[#This Row],[GMM]]+punkty_rekrutacyjne[[#This Row],[GMP]]+punkty_rekrutacyjne[[#This Row],[GJP]])/10</f>
        <v>30.5</v>
      </c>
      <c r="AE298" s="1">
        <f>IF(punkty_rekrutacyjne[[#This Row],[pkt 1]]&gt;punkty_rekrutacyjne[[#This Row],[pkt 2]],1,0)</f>
        <v>0</v>
      </c>
      <c r="AF298" s="1">
        <f>COUNTIF(punkty_rekrutacyjne[[#This Row],[GHP]:[GJP]],100)</f>
        <v>0</v>
      </c>
    </row>
    <row r="299" spans="1:32" x14ac:dyDescent="0.25">
      <c r="A299" s="1" t="s">
        <v>376</v>
      </c>
      <c r="B299" s="1" t="s">
        <v>38</v>
      </c>
      <c r="C299">
        <v>3</v>
      </c>
      <c r="D299">
        <v>5</v>
      </c>
      <c r="E299">
        <v>3</v>
      </c>
      <c r="F299">
        <v>6</v>
      </c>
      <c r="G299">
        <v>2</v>
      </c>
      <c r="H299">
        <v>4</v>
      </c>
      <c r="I299">
        <v>91</v>
      </c>
      <c r="J299">
        <v>99</v>
      </c>
      <c r="K299">
        <v>61</v>
      </c>
      <c r="L299">
        <v>2</v>
      </c>
      <c r="M299">
        <v>52</v>
      </c>
      <c r="N299">
        <f>IF(punkty_rekrutacyjne[[#This Row],[JP]]=2,0,IF(punkty_rekrutacyjne[[#This Row],[JP]]=3,4,IF(punkty_rekrutacyjne[[#This Row],[JP]]=4,6,IF(punkty_rekrutacyjne[[#This Row],[JP]]=5,8,10))))</f>
        <v>4</v>
      </c>
      <c r="O299">
        <f>IF(punkty_rekrutacyjne[[#This Row],[Mat]]=2,0,IF(punkty_rekrutacyjne[[#This Row],[Mat]]=3,4,IF(punkty_rekrutacyjne[[#This Row],[Mat]]=4,6,IF(punkty_rekrutacyjne[[#This Row],[Mat]]=5,8,10))))</f>
        <v>10</v>
      </c>
      <c r="P299">
        <f>IF(punkty_rekrutacyjne[[#This Row],[Biol]]=2,0,IF(punkty_rekrutacyjne[[#This Row],[Biol]]=3,4,IF(punkty_rekrutacyjne[[#This Row],[Biol]]=4,6,IF(punkty_rekrutacyjne[[#This Row],[Biol]]=5,8,10))))</f>
        <v>0</v>
      </c>
      <c r="Q299">
        <f>IF(punkty_rekrutacyjne[[#This Row],[Geog]]=2,0,IF(punkty_rekrutacyjne[[#This Row],[Geog]]=3,4,IF(punkty_rekrutacyjne[[#This Row],[Geog]]=4,6,IF(punkty_rekrutacyjne[[#This Row],[Geog]]=5,8,10))))</f>
        <v>6</v>
      </c>
      <c r="R299">
        <f>C299+IF(punkty_rekrutacyjne[[#This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53.5</v>
      </c>
      <c r="S299">
        <f>(punkty_rekrutacyjne[[#This Row],[JP]]+punkty_rekrutacyjne[[#This Row],[Mat]]+punkty_rekrutacyjne[[#This Row],[Biol]]+punkty_rekrutacyjne[[#This Row],[Geog]])/4</f>
        <v>3.75</v>
      </c>
      <c r="T299">
        <f>IF(punkty_rekrutacyjne[[#This Row],[Zachowanie]]&gt;4,IF(punkty_rekrutacyjne[[#This Row],[srednia z przedmiotow]]&gt;4,IF(punkty_rekrutacyjne[[#This Row],[Osiagniecia]]=0,1,0),0),0)</f>
        <v>0</v>
      </c>
      <c r="U299" s="2" t="str">
        <f>IF(punkty_rekrutacyjne[[#This Row],[dobry uczen]],punkty_rekrutacyjne[[#This Row],[Nazwisko]],"")</f>
        <v/>
      </c>
      <c r="V299" s="2" t="str">
        <f>IF(punkty_rekrutacyjne[[#This Row],[dobry uczen]],punkty_rekrutacyjne[[#This Row],[Imie]],"")</f>
        <v/>
      </c>
      <c r="W299" s="1">
        <f>IF(punkty_rekrutacyjne[[#This Row],[GHP]]=100,1,0)</f>
        <v>0</v>
      </c>
      <c r="X299" s="1">
        <f>IF(punkty_rekrutacyjne[[#This Row],[GHH]]=100,1,0)</f>
        <v>0</v>
      </c>
      <c r="Y299" s="1">
        <f>IF(punkty_rekrutacyjne[[#This Row],[GMM]]=100,1,0)</f>
        <v>0</v>
      </c>
      <c r="Z299" s="1">
        <f>IF(punkty_rekrutacyjne[[#This Row],[GMP]]=100,1,0)</f>
        <v>0</v>
      </c>
      <c r="AA299" s="1">
        <f>IF(punkty_rekrutacyjne[[#This Row],[GJP]]=100,1,0)</f>
        <v>0</v>
      </c>
      <c r="AB299" s="1">
        <f>IF(SUM(W299:AA299)&gt;2,1,0)</f>
        <v>0</v>
      </c>
      <c r="AC299" s="1">
        <f>C299+IF(punkty_rekrutacyjne[[#This Row],[Zachowanie]]=6,2,0)+SUM(punkty_rekrutacyjne[[#This Row],[p1]:[p4]])</f>
        <v>23</v>
      </c>
      <c r="AD299" s="1">
        <f>+(punkty_rekrutacyjne[[#This Row],[GHP]]+punkty_rekrutacyjne[[#This Row],[GHH]]+punkty_rekrutacyjne[[#This Row],[GMM]]+punkty_rekrutacyjne[[#This Row],[GMP]]+punkty_rekrutacyjne[[#This Row],[GJP]])/10</f>
        <v>30.5</v>
      </c>
      <c r="AE299" s="1">
        <f>IF(punkty_rekrutacyjne[[#This Row],[pkt 1]]&gt;punkty_rekrutacyjne[[#This Row],[pkt 2]],1,0)</f>
        <v>0</v>
      </c>
      <c r="AF299" s="1">
        <f>COUNTIF(punkty_rekrutacyjne[[#This Row],[GHP]:[GJP]],100)</f>
        <v>0</v>
      </c>
    </row>
    <row r="300" spans="1:32" x14ac:dyDescent="0.25">
      <c r="A300" s="1" t="s">
        <v>128</v>
      </c>
      <c r="B300" s="1" t="s">
        <v>45</v>
      </c>
      <c r="C300">
        <v>5</v>
      </c>
      <c r="D300">
        <v>5</v>
      </c>
      <c r="E300">
        <v>2</v>
      </c>
      <c r="F300">
        <v>6</v>
      </c>
      <c r="G300">
        <v>2</v>
      </c>
      <c r="H300">
        <v>2</v>
      </c>
      <c r="I300">
        <v>90</v>
      </c>
      <c r="J300">
        <v>88</v>
      </c>
      <c r="K300">
        <v>73</v>
      </c>
      <c r="L300">
        <v>83</v>
      </c>
      <c r="M300">
        <v>51</v>
      </c>
      <c r="N300">
        <f>IF(punkty_rekrutacyjne[[#This Row],[JP]]=2,0,IF(punkty_rekrutacyjne[[#This Row],[JP]]=3,4,IF(punkty_rekrutacyjne[[#This Row],[JP]]=4,6,IF(punkty_rekrutacyjne[[#This Row],[JP]]=5,8,10))))</f>
        <v>0</v>
      </c>
      <c r="O300">
        <f>IF(punkty_rekrutacyjne[[#This Row],[Mat]]=2,0,IF(punkty_rekrutacyjne[[#This Row],[Mat]]=3,4,IF(punkty_rekrutacyjne[[#This Row],[Mat]]=4,6,IF(punkty_rekrutacyjne[[#This Row],[Mat]]=5,8,10))))</f>
        <v>10</v>
      </c>
      <c r="P300">
        <f>IF(punkty_rekrutacyjne[[#This Row],[Biol]]=2,0,IF(punkty_rekrutacyjne[[#This Row],[Biol]]=3,4,IF(punkty_rekrutacyjne[[#This Row],[Biol]]=4,6,IF(punkty_rekrutacyjne[[#This Row],[Biol]]=5,8,10))))</f>
        <v>0</v>
      </c>
      <c r="Q300">
        <f>IF(punkty_rekrutacyjne[[#This Row],[Geog]]=2,0,IF(punkty_rekrutacyjne[[#This Row],[Geog]]=3,4,IF(punkty_rekrutacyjne[[#This Row],[Geog]]=4,6,IF(punkty_rekrutacyjne[[#This Row],[Geog]]=5,8,10))))</f>
        <v>0</v>
      </c>
      <c r="R300">
        <f>C300+IF(punkty_rekrutacyjne[[#This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53.5</v>
      </c>
      <c r="S300">
        <f>(punkty_rekrutacyjne[[#This Row],[JP]]+punkty_rekrutacyjne[[#This Row],[Mat]]+punkty_rekrutacyjne[[#This Row],[Biol]]+punkty_rekrutacyjne[[#This Row],[Geog]])/4</f>
        <v>3</v>
      </c>
      <c r="T300">
        <f>IF(punkty_rekrutacyjne[[#This Row],[Zachowanie]]&gt;4,IF(punkty_rekrutacyjne[[#This Row],[srednia z przedmiotow]]&gt;4,IF(punkty_rekrutacyjne[[#This Row],[Osiagniecia]]=0,1,0),0),0)</f>
        <v>0</v>
      </c>
      <c r="U300" s="2" t="str">
        <f>IF(punkty_rekrutacyjne[[#This Row],[dobry uczen]],punkty_rekrutacyjne[[#This Row],[Nazwisko]],"")</f>
        <v/>
      </c>
      <c r="V300" s="2" t="str">
        <f>IF(punkty_rekrutacyjne[[#This Row],[dobry uczen]],punkty_rekrutacyjne[[#This Row],[Imie]],"")</f>
        <v/>
      </c>
      <c r="W300" s="1">
        <f>IF(punkty_rekrutacyjne[[#This Row],[GHP]]=100,1,0)</f>
        <v>0</v>
      </c>
      <c r="X300" s="1">
        <f>IF(punkty_rekrutacyjne[[#This Row],[GHH]]=100,1,0)</f>
        <v>0</v>
      </c>
      <c r="Y300" s="1">
        <f>IF(punkty_rekrutacyjne[[#This Row],[GMM]]=100,1,0)</f>
        <v>0</v>
      </c>
      <c r="Z300" s="1">
        <f>IF(punkty_rekrutacyjne[[#This Row],[GMP]]=100,1,0)</f>
        <v>0</v>
      </c>
      <c r="AA300" s="1">
        <f>IF(punkty_rekrutacyjne[[#This Row],[GJP]]=100,1,0)</f>
        <v>0</v>
      </c>
      <c r="AB300" s="1">
        <f>IF(SUM(W300:AA300)&gt;2,1,0)</f>
        <v>0</v>
      </c>
      <c r="AC300" s="1">
        <f>C300+IF(punkty_rekrutacyjne[[#This Row],[Zachowanie]]=6,2,0)+SUM(punkty_rekrutacyjne[[#This Row],[p1]:[p4]])</f>
        <v>15</v>
      </c>
      <c r="AD300" s="1">
        <f>+(punkty_rekrutacyjne[[#This Row],[GHP]]+punkty_rekrutacyjne[[#This Row],[GHH]]+punkty_rekrutacyjne[[#This Row],[GMM]]+punkty_rekrutacyjne[[#This Row],[GMP]]+punkty_rekrutacyjne[[#This Row],[GJP]])/10</f>
        <v>38.5</v>
      </c>
      <c r="AE300" s="1">
        <f>IF(punkty_rekrutacyjne[[#This Row],[pkt 1]]&gt;punkty_rekrutacyjne[[#This Row],[pkt 2]],1,0)</f>
        <v>0</v>
      </c>
      <c r="AF300" s="1">
        <f>COUNTIF(punkty_rekrutacyjne[[#This Row],[GHP]:[GJP]],100)</f>
        <v>0</v>
      </c>
    </row>
    <row r="301" spans="1:32" x14ac:dyDescent="0.25">
      <c r="A301" s="1" t="s">
        <v>40</v>
      </c>
      <c r="B301" s="1" t="s">
        <v>43</v>
      </c>
      <c r="C301">
        <v>0</v>
      </c>
      <c r="D301">
        <v>6</v>
      </c>
      <c r="E301">
        <v>3</v>
      </c>
      <c r="F301">
        <v>5</v>
      </c>
      <c r="G301">
        <v>6</v>
      </c>
      <c r="H301">
        <v>3</v>
      </c>
      <c r="I301">
        <v>67</v>
      </c>
      <c r="J301">
        <v>66</v>
      </c>
      <c r="K301">
        <v>56</v>
      </c>
      <c r="L301">
        <v>41</v>
      </c>
      <c r="M301">
        <v>26</v>
      </c>
      <c r="N301">
        <f>IF(punkty_rekrutacyjne[[#This Row],[JP]]=2,0,IF(punkty_rekrutacyjne[[#This Row],[JP]]=3,4,IF(punkty_rekrutacyjne[[#This Row],[JP]]=4,6,IF(punkty_rekrutacyjne[[#This Row],[JP]]=5,8,10))))</f>
        <v>4</v>
      </c>
      <c r="O301">
        <f>IF(punkty_rekrutacyjne[[#This Row],[Mat]]=2,0,IF(punkty_rekrutacyjne[[#This Row],[Mat]]=3,4,IF(punkty_rekrutacyjne[[#This Row],[Mat]]=4,6,IF(punkty_rekrutacyjne[[#This Row],[Mat]]=5,8,10))))</f>
        <v>8</v>
      </c>
      <c r="P301">
        <f>IF(punkty_rekrutacyjne[[#This Row],[Biol]]=2,0,IF(punkty_rekrutacyjne[[#This Row],[Biol]]=3,4,IF(punkty_rekrutacyjne[[#This Row],[Biol]]=4,6,IF(punkty_rekrutacyjne[[#This Row],[Biol]]=5,8,10))))</f>
        <v>10</v>
      </c>
      <c r="Q301">
        <f>IF(punkty_rekrutacyjne[[#This Row],[Geog]]=2,0,IF(punkty_rekrutacyjne[[#This Row],[Geog]]=3,4,IF(punkty_rekrutacyjne[[#This Row],[Geog]]=4,6,IF(punkty_rekrutacyjne[[#This Row],[Geog]]=5,8,10))))</f>
        <v>4</v>
      </c>
      <c r="R301">
        <f>C301+IF(punkty_rekrutacyjne[[#This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53.6</v>
      </c>
      <c r="S301">
        <f>(punkty_rekrutacyjne[[#This Row],[JP]]+punkty_rekrutacyjne[[#This Row],[Mat]]+punkty_rekrutacyjne[[#This Row],[Biol]]+punkty_rekrutacyjne[[#This Row],[Geog]])/4</f>
        <v>4.25</v>
      </c>
      <c r="T301">
        <f>IF(punkty_rekrutacyjne[[#This Row],[Zachowanie]]&gt;4,IF(punkty_rekrutacyjne[[#This Row],[srednia z przedmiotow]]&gt;4,IF(punkty_rekrutacyjne[[#This Row],[Osiagniecia]]=0,1,0),0),0)</f>
        <v>1</v>
      </c>
      <c r="U301" s="2" t="str">
        <f>IF(punkty_rekrutacyjne[[#This Row],[dobry uczen]],punkty_rekrutacyjne[[#This Row],[Nazwisko]],"")</f>
        <v>Bialaszewski</v>
      </c>
      <c r="V301" s="2" t="str">
        <f>IF(punkty_rekrutacyjne[[#This Row],[dobry uczen]],punkty_rekrutacyjne[[#This Row],[Imie]],"")</f>
        <v>Wiktor</v>
      </c>
      <c r="W301" s="1">
        <f>IF(punkty_rekrutacyjne[[#This Row],[GHP]]=100,1,0)</f>
        <v>0</v>
      </c>
      <c r="X301" s="1">
        <f>IF(punkty_rekrutacyjne[[#This Row],[GHH]]=100,1,0)</f>
        <v>0</v>
      </c>
      <c r="Y301" s="1">
        <f>IF(punkty_rekrutacyjne[[#This Row],[GMM]]=100,1,0)</f>
        <v>0</v>
      </c>
      <c r="Z301" s="1">
        <f>IF(punkty_rekrutacyjne[[#This Row],[GMP]]=100,1,0)</f>
        <v>0</v>
      </c>
      <c r="AA301" s="1">
        <f>IF(punkty_rekrutacyjne[[#This Row],[GJP]]=100,1,0)</f>
        <v>0</v>
      </c>
      <c r="AB301" s="1">
        <f>IF(SUM(W301:AA301)&gt;2,1,0)</f>
        <v>0</v>
      </c>
      <c r="AC301" s="1">
        <f>C301+IF(punkty_rekrutacyjne[[#This Row],[Zachowanie]]=6,2,0)+SUM(punkty_rekrutacyjne[[#This Row],[p1]:[p4]])</f>
        <v>28</v>
      </c>
      <c r="AD301" s="1">
        <f>+(punkty_rekrutacyjne[[#This Row],[GHP]]+punkty_rekrutacyjne[[#This Row],[GHH]]+punkty_rekrutacyjne[[#This Row],[GMM]]+punkty_rekrutacyjne[[#This Row],[GMP]]+punkty_rekrutacyjne[[#This Row],[GJP]])/10</f>
        <v>25.6</v>
      </c>
      <c r="AE301" s="1">
        <f>IF(punkty_rekrutacyjne[[#This Row],[pkt 1]]&gt;punkty_rekrutacyjne[[#This Row],[pkt 2]],1,0)</f>
        <v>1</v>
      </c>
      <c r="AF301" s="1">
        <f>COUNTIF(punkty_rekrutacyjne[[#This Row],[GHP]:[GJP]],100)</f>
        <v>0</v>
      </c>
    </row>
    <row r="302" spans="1:32" x14ac:dyDescent="0.25">
      <c r="A302" s="1" t="s">
        <v>411</v>
      </c>
      <c r="B302" s="1" t="s">
        <v>412</v>
      </c>
      <c r="C302">
        <v>3</v>
      </c>
      <c r="D302">
        <v>2</v>
      </c>
      <c r="E302">
        <v>4</v>
      </c>
      <c r="F302">
        <v>2</v>
      </c>
      <c r="G302">
        <v>6</v>
      </c>
      <c r="H302">
        <v>6</v>
      </c>
      <c r="I302">
        <v>85</v>
      </c>
      <c r="J302">
        <v>91</v>
      </c>
      <c r="K302">
        <v>9</v>
      </c>
      <c r="L302">
        <v>9</v>
      </c>
      <c r="M302">
        <v>53</v>
      </c>
      <c r="N302">
        <f>IF(punkty_rekrutacyjne[[#This Row],[JP]]=2,0,IF(punkty_rekrutacyjne[[#This Row],[JP]]=3,4,IF(punkty_rekrutacyjne[[#This Row],[JP]]=4,6,IF(punkty_rekrutacyjne[[#This Row],[JP]]=5,8,10))))</f>
        <v>6</v>
      </c>
      <c r="O302">
        <f>IF(punkty_rekrutacyjne[[#This Row],[Mat]]=2,0,IF(punkty_rekrutacyjne[[#This Row],[Mat]]=3,4,IF(punkty_rekrutacyjne[[#This Row],[Mat]]=4,6,IF(punkty_rekrutacyjne[[#This Row],[Mat]]=5,8,10))))</f>
        <v>0</v>
      </c>
      <c r="P302">
        <f>IF(punkty_rekrutacyjne[[#This Row],[Biol]]=2,0,IF(punkty_rekrutacyjne[[#This Row],[Biol]]=3,4,IF(punkty_rekrutacyjne[[#This Row],[Biol]]=4,6,IF(punkty_rekrutacyjne[[#This Row],[Biol]]=5,8,10))))</f>
        <v>10</v>
      </c>
      <c r="Q302">
        <f>IF(punkty_rekrutacyjne[[#This Row],[Geog]]=2,0,IF(punkty_rekrutacyjne[[#This Row],[Geog]]=3,4,IF(punkty_rekrutacyjne[[#This Row],[Geog]]=4,6,IF(punkty_rekrutacyjne[[#This Row],[Geog]]=5,8,10))))</f>
        <v>10</v>
      </c>
      <c r="R302">
        <f>C302+IF(punkty_rekrutacyjne[[#This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53.7</v>
      </c>
      <c r="S302">
        <f>(punkty_rekrutacyjne[[#This Row],[JP]]+punkty_rekrutacyjne[[#This Row],[Mat]]+punkty_rekrutacyjne[[#This Row],[Biol]]+punkty_rekrutacyjne[[#This Row],[Geog]])/4</f>
        <v>4.5</v>
      </c>
      <c r="T302">
        <f>IF(punkty_rekrutacyjne[[#This Row],[Zachowanie]]&gt;4,IF(punkty_rekrutacyjne[[#This Row],[srednia z przedmiotow]]&gt;4,IF(punkty_rekrutacyjne[[#This Row],[Osiagniecia]]=0,1,0),0),0)</f>
        <v>0</v>
      </c>
      <c r="U302" s="2" t="str">
        <f>IF(punkty_rekrutacyjne[[#This Row],[dobry uczen]],punkty_rekrutacyjne[[#This Row],[Nazwisko]],"")</f>
        <v/>
      </c>
      <c r="V302" s="2" t="str">
        <f>IF(punkty_rekrutacyjne[[#This Row],[dobry uczen]],punkty_rekrutacyjne[[#This Row],[Imie]],"")</f>
        <v/>
      </c>
      <c r="W302" s="1">
        <f>IF(punkty_rekrutacyjne[[#This Row],[GHP]]=100,1,0)</f>
        <v>0</v>
      </c>
      <c r="X302" s="1">
        <f>IF(punkty_rekrutacyjne[[#This Row],[GHH]]=100,1,0)</f>
        <v>0</v>
      </c>
      <c r="Y302" s="1">
        <f>IF(punkty_rekrutacyjne[[#This Row],[GMM]]=100,1,0)</f>
        <v>0</v>
      </c>
      <c r="Z302" s="1">
        <f>IF(punkty_rekrutacyjne[[#This Row],[GMP]]=100,1,0)</f>
        <v>0</v>
      </c>
      <c r="AA302" s="1">
        <f>IF(punkty_rekrutacyjne[[#This Row],[GJP]]=100,1,0)</f>
        <v>0</v>
      </c>
      <c r="AB302" s="1">
        <f>IF(SUM(W302:AA302)&gt;2,1,0)</f>
        <v>0</v>
      </c>
      <c r="AC302" s="1">
        <f>C302+IF(punkty_rekrutacyjne[[#This Row],[Zachowanie]]=6,2,0)+SUM(punkty_rekrutacyjne[[#This Row],[p1]:[p4]])</f>
        <v>29</v>
      </c>
      <c r="AD302" s="1">
        <f>+(punkty_rekrutacyjne[[#This Row],[GHP]]+punkty_rekrutacyjne[[#This Row],[GHH]]+punkty_rekrutacyjne[[#This Row],[GMM]]+punkty_rekrutacyjne[[#This Row],[GMP]]+punkty_rekrutacyjne[[#This Row],[GJP]])/10</f>
        <v>24.7</v>
      </c>
      <c r="AE302" s="1">
        <f>IF(punkty_rekrutacyjne[[#This Row],[pkt 1]]&gt;punkty_rekrutacyjne[[#This Row],[pkt 2]],1,0)</f>
        <v>1</v>
      </c>
      <c r="AF302" s="1">
        <f>COUNTIF(punkty_rekrutacyjne[[#This Row],[GHP]:[GJP]],100)</f>
        <v>0</v>
      </c>
    </row>
    <row r="303" spans="1:32" x14ac:dyDescent="0.25">
      <c r="A303" s="1" t="s">
        <v>521</v>
      </c>
      <c r="B303" s="1" t="s">
        <v>43</v>
      </c>
      <c r="C303">
        <v>6</v>
      </c>
      <c r="D303">
        <v>4</v>
      </c>
      <c r="E303">
        <v>2</v>
      </c>
      <c r="F303">
        <v>4</v>
      </c>
      <c r="G303">
        <v>4</v>
      </c>
      <c r="H303">
        <v>6</v>
      </c>
      <c r="I303">
        <v>16</v>
      </c>
      <c r="J303">
        <v>19</v>
      </c>
      <c r="K303">
        <v>66</v>
      </c>
      <c r="L303">
        <v>96</v>
      </c>
      <c r="M303">
        <v>61</v>
      </c>
      <c r="N303">
        <f>IF(punkty_rekrutacyjne[[#This Row],[JP]]=2,0,IF(punkty_rekrutacyjne[[#This Row],[JP]]=3,4,IF(punkty_rekrutacyjne[[#This Row],[JP]]=4,6,IF(punkty_rekrutacyjne[[#This Row],[JP]]=5,8,10))))</f>
        <v>0</v>
      </c>
      <c r="O303">
        <f>IF(punkty_rekrutacyjne[[#This Row],[Mat]]=2,0,IF(punkty_rekrutacyjne[[#This Row],[Mat]]=3,4,IF(punkty_rekrutacyjne[[#This Row],[Mat]]=4,6,IF(punkty_rekrutacyjne[[#This Row],[Mat]]=5,8,10))))</f>
        <v>6</v>
      </c>
      <c r="P303">
        <f>IF(punkty_rekrutacyjne[[#This Row],[Biol]]=2,0,IF(punkty_rekrutacyjne[[#This Row],[Biol]]=3,4,IF(punkty_rekrutacyjne[[#This Row],[Biol]]=4,6,IF(punkty_rekrutacyjne[[#This Row],[Biol]]=5,8,10))))</f>
        <v>6</v>
      </c>
      <c r="Q303">
        <f>IF(punkty_rekrutacyjne[[#This Row],[Geog]]=2,0,IF(punkty_rekrutacyjne[[#This Row],[Geog]]=3,4,IF(punkty_rekrutacyjne[[#This Row],[Geog]]=4,6,IF(punkty_rekrutacyjne[[#This Row],[Geog]]=5,8,10))))</f>
        <v>10</v>
      </c>
      <c r="R303">
        <f>C303+IF(punkty_rekrutacyjne[[#This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53.8</v>
      </c>
      <c r="S303">
        <f>(punkty_rekrutacyjne[[#This Row],[JP]]+punkty_rekrutacyjne[[#This Row],[Mat]]+punkty_rekrutacyjne[[#This Row],[Biol]]+punkty_rekrutacyjne[[#This Row],[Geog]])/4</f>
        <v>4</v>
      </c>
      <c r="T303">
        <f>IF(punkty_rekrutacyjne[[#This Row],[Zachowanie]]&gt;4,IF(punkty_rekrutacyjne[[#This Row],[srednia z przedmiotow]]&gt;4,IF(punkty_rekrutacyjne[[#This Row],[Osiagniecia]]=0,1,0),0),0)</f>
        <v>0</v>
      </c>
      <c r="U303" s="2" t="str">
        <f>IF(punkty_rekrutacyjne[[#This Row],[dobry uczen]],punkty_rekrutacyjne[[#This Row],[Nazwisko]],"")</f>
        <v/>
      </c>
      <c r="V303" s="2" t="str">
        <f>IF(punkty_rekrutacyjne[[#This Row],[dobry uczen]],punkty_rekrutacyjne[[#This Row],[Imie]],"")</f>
        <v/>
      </c>
      <c r="W303" s="1">
        <f>IF(punkty_rekrutacyjne[[#This Row],[GHP]]=100,1,0)</f>
        <v>0</v>
      </c>
      <c r="X303" s="1">
        <f>IF(punkty_rekrutacyjne[[#This Row],[GHH]]=100,1,0)</f>
        <v>0</v>
      </c>
      <c r="Y303" s="1">
        <f>IF(punkty_rekrutacyjne[[#This Row],[GMM]]=100,1,0)</f>
        <v>0</v>
      </c>
      <c r="Z303" s="1">
        <f>IF(punkty_rekrutacyjne[[#This Row],[GMP]]=100,1,0)</f>
        <v>0</v>
      </c>
      <c r="AA303" s="1">
        <f>IF(punkty_rekrutacyjne[[#This Row],[GJP]]=100,1,0)</f>
        <v>0</v>
      </c>
      <c r="AB303" s="1">
        <f>IF(SUM(W303:AA303)&gt;2,1,0)</f>
        <v>0</v>
      </c>
      <c r="AC303" s="1">
        <f>C303+IF(punkty_rekrutacyjne[[#This Row],[Zachowanie]]=6,2,0)+SUM(punkty_rekrutacyjne[[#This Row],[p1]:[p4]])</f>
        <v>28</v>
      </c>
      <c r="AD303" s="1">
        <f>+(punkty_rekrutacyjne[[#This Row],[GHP]]+punkty_rekrutacyjne[[#This Row],[GHH]]+punkty_rekrutacyjne[[#This Row],[GMM]]+punkty_rekrutacyjne[[#This Row],[GMP]]+punkty_rekrutacyjne[[#This Row],[GJP]])/10</f>
        <v>25.8</v>
      </c>
      <c r="AE303" s="1">
        <f>IF(punkty_rekrutacyjne[[#This Row],[pkt 1]]&gt;punkty_rekrutacyjne[[#This Row],[pkt 2]],1,0)</f>
        <v>1</v>
      </c>
      <c r="AF303" s="1">
        <f>COUNTIF(punkty_rekrutacyjne[[#This Row],[GHP]:[GJP]],100)</f>
        <v>0</v>
      </c>
    </row>
    <row r="304" spans="1:32" x14ac:dyDescent="0.25">
      <c r="A304" s="1" t="s">
        <v>528</v>
      </c>
      <c r="B304" s="1" t="s">
        <v>126</v>
      </c>
      <c r="C304">
        <v>3</v>
      </c>
      <c r="D304">
        <v>3</v>
      </c>
      <c r="E304">
        <v>6</v>
      </c>
      <c r="F304">
        <v>2</v>
      </c>
      <c r="G304">
        <v>4</v>
      </c>
      <c r="H304">
        <v>6</v>
      </c>
      <c r="I304">
        <v>95</v>
      </c>
      <c r="J304">
        <v>18</v>
      </c>
      <c r="K304">
        <v>32</v>
      </c>
      <c r="L304">
        <v>67</v>
      </c>
      <c r="M304">
        <v>36</v>
      </c>
      <c r="N304">
        <f>IF(punkty_rekrutacyjne[[#This Row],[JP]]=2,0,IF(punkty_rekrutacyjne[[#This Row],[JP]]=3,4,IF(punkty_rekrutacyjne[[#This Row],[JP]]=4,6,IF(punkty_rekrutacyjne[[#This Row],[JP]]=5,8,10))))</f>
        <v>10</v>
      </c>
      <c r="O304">
        <f>IF(punkty_rekrutacyjne[[#This Row],[Mat]]=2,0,IF(punkty_rekrutacyjne[[#This Row],[Mat]]=3,4,IF(punkty_rekrutacyjne[[#This Row],[Mat]]=4,6,IF(punkty_rekrutacyjne[[#This Row],[Mat]]=5,8,10))))</f>
        <v>0</v>
      </c>
      <c r="P304">
        <f>IF(punkty_rekrutacyjne[[#This Row],[Biol]]=2,0,IF(punkty_rekrutacyjne[[#This Row],[Biol]]=3,4,IF(punkty_rekrutacyjne[[#This Row],[Biol]]=4,6,IF(punkty_rekrutacyjne[[#This Row],[Biol]]=5,8,10))))</f>
        <v>6</v>
      </c>
      <c r="Q304">
        <f>IF(punkty_rekrutacyjne[[#This Row],[Geog]]=2,0,IF(punkty_rekrutacyjne[[#This Row],[Geog]]=3,4,IF(punkty_rekrutacyjne[[#This Row],[Geog]]=4,6,IF(punkty_rekrutacyjne[[#This Row],[Geog]]=5,8,10))))</f>
        <v>10</v>
      </c>
      <c r="R304">
        <f>C304+IF(punkty_rekrutacyjne[[#This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53.8</v>
      </c>
      <c r="S304">
        <f>(punkty_rekrutacyjne[[#This Row],[JP]]+punkty_rekrutacyjne[[#This Row],[Mat]]+punkty_rekrutacyjne[[#This Row],[Biol]]+punkty_rekrutacyjne[[#This Row],[Geog]])/4</f>
        <v>4.5</v>
      </c>
      <c r="T304">
        <f>IF(punkty_rekrutacyjne[[#This Row],[Zachowanie]]&gt;4,IF(punkty_rekrutacyjne[[#This Row],[srednia z przedmiotow]]&gt;4,IF(punkty_rekrutacyjne[[#This Row],[Osiagniecia]]=0,1,0),0),0)</f>
        <v>0</v>
      </c>
      <c r="U304" s="2" t="str">
        <f>IF(punkty_rekrutacyjne[[#This Row],[dobry uczen]],punkty_rekrutacyjne[[#This Row],[Nazwisko]],"")</f>
        <v/>
      </c>
      <c r="V304" s="2" t="str">
        <f>IF(punkty_rekrutacyjne[[#This Row],[dobry uczen]],punkty_rekrutacyjne[[#This Row],[Imie]],"")</f>
        <v/>
      </c>
      <c r="W304" s="1">
        <f>IF(punkty_rekrutacyjne[[#This Row],[GHP]]=100,1,0)</f>
        <v>0</v>
      </c>
      <c r="X304" s="1">
        <f>IF(punkty_rekrutacyjne[[#This Row],[GHH]]=100,1,0)</f>
        <v>0</v>
      </c>
      <c r="Y304" s="1">
        <f>IF(punkty_rekrutacyjne[[#This Row],[GMM]]=100,1,0)</f>
        <v>0</v>
      </c>
      <c r="Z304" s="1">
        <f>IF(punkty_rekrutacyjne[[#This Row],[GMP]]=100,1,0)</f>
        <v>0</v>
      </c>
      <c r="AA304" s="1">
        <f>IF(punkty_rekrutacyjne[[#This Row],[GJP]]=100,1,0)</f>
        <v>0</v>
      </c>
      <c r="AB304" s="1">
        <f>IF(SUM(W304:AA304)&gt;2,1,0)</f>
        <v>0</v>
      </c>
      <c r="AC304" s="1">
        <f>C304+IF(punkty_rekrutacyjne[[#This Row],[Zachowanie]]=6,2,0)+SUM(punkty_rekrutacyjne[[#This Row],[p1]:[p4]])</f>
        <v>29</v>
      </c>
      <c r="AD304" s="1">
        <f>+(punkty_rekrutacyjne[[#This Row],[GHP]]+punkty_rekrutacyjne[[#This Row],[GHH]]+punkty_rekrutacyjne[[#This Row],[GMM]]+punkty_rekrutacyjne[[#This Row],[GMP]]+punkty_rekrutacyjne[[#This Row],[GJP]])/10</f>
        <v>24.8</v>
      </c>
      <c r="AE304" s="1">
        <f>IF(punkty_rekrutacyjne[[#This Row],[pkt 1]]&gt;punkty_rekrutacyjne[[#This Row],[pkt 2]],1,0)</f>
        <v>1</v>
      </c>
      <c r="AF304" s="1">
        <f>COUNTIF(punkty_rekrutacyjne[[#This Row],[GHP]:[GJP]],100)</f>
        <v>0</v>
      </c>
    </row>
    <row r="305" spans="1:32" x14ac:dyDescent="0.25">
      <c r="A305" s="1" t="s">
        <v>82</v>
      </c>
      <c r="B305" s="1" t="s">
        <v>83</v>
      </c>
      <c r="C305">
        <v>6</v>
      </c>
      <c r="D305">
        <v>2</v>
      </c>
      <c r="E305">
        <v>5</v>
      </c>
      <c r="F305">
        <v>3</v>
      </c>
      <c r="G305">
        <v>3</v>
      </c>
      <c r="H305">
        <v>6</v>
      </c>
      <c r="I305">
        <v>67</v>
      </c>
      <c r="J305">
        <v>98</v>
      </c>
      <c r="K305">
        <v>28</v>
      </c>
      <c r="L305">
        <v>6</v>
      </c>
      <c r="M305">
        <v>20</v>
      </c>
      <c r="N305">
        <f>IF(punkty_rekrutacyjne[[#This Row],[JP]]=2,0,IF(punkty_rekrutacyjne[[#This Row],[JP]]=3,4,IF(punkty_rekrutacyjne[[#This Row],[JP]]=4,6,IF(punkty_rekrutacyjne[[#This Row],[JP]]=5,8,10))))</f>
        <v>8</v>
      </c>
      <c r="O305">
        <f>IF(punkty_rekrutacyjne[[#This Row],[Mat]]=2,0,IF(punkty_rekrutacyjne[[#This Row],[Mat]]=3,4,IF(punkty_rekrutacyjne[[#This Row],[Mat]]=4,6,IF(punkty_rekrutacyjne[[#This Row],[Mat]]=5,8,10))))</f>
        <v>4</v>
      </c>
      <c r="P305">
        <f>IF(punkty_rekrutacyjne[[#This Row],[Biol]]=2,0,IF(punkty_rekrutacyjne[[#This Row],[Biol]]=3,4,IF(punkty_rekrutacyjne[[#This Row],[Biol]]=4,6,IF(punkty_rekrutacyjne[[#This Row],[Biol]]=5,8,10))))</f>
        <v>4</v>
      </c>
      <c r="Q305">
        <f>IF(punkty_rekrutacyjne[[#This Row],[Geog]]=2,0,IF(punkty_rekrutacyjne[[#This Row],[Geog]]=3,4,IF(punkty_rekrutacyjne[[#This Row],[Geog]]=4,6,IF(punkty_rekrutacyjne[[#This Row],[Geog]]=5,8,10))))</f>
        <v>10</v>
      </c>
      <c r="R305">
        <f>C305+IF(punkty_rekrutacyjne[[#This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53.9</v>
      </c>
      <c r="S305">
        <f>(punkty_rekrutacyjne[[#This Row],[JP]]+punkty_rekrutacyjne[[#This Row],[Mat]]+punkty_rekrutacyjne[[#This Row],[Biol]]+punkty_rekrutacyjne[[#This Row],[Geog]])/4</f>
        <v>4.25</v>
      </c>
      <c r="T305">
        <f>IF(punkty_rekrutacyjne[[#This Row],[Zachowanie]]&gt;4,IF(punkty_rekrutacyjne[[#This Row],[srednia z przedmiotow]]&gt;4,IF(punkty_rekrutacyjne[[#This Row],[Osiagniecia]]=0,1,0),0),0)</f>
        <v>0</v>
      </c>
      <c r="U305" s="2" t="str">
        <f>IF(punkty_rekrutacyjne[[#This Row],[dobry uczen]],punkty_rekrutacyjne[[#This Row],[Nazwisko]],"")</f>
        <v/>
      </c>
      <c r="V305" s="2" t="str">
        <f>IF(punkty_rekrutacyjne[[#This Row],[dobry uczen]],punkty_rekrutacyjne[[#This Row],[Imie]],"")</f>
        <v/>
      </c>
      <c r="W305" s="1">
        <f>IF(punkty_rekrutacyjne[[#This Row],[GHP]]=100,1,0)</f>
        <v>0</v>
      </c>
      <c r="X305" s="1">
        <f>IF(punkty_rekrutacyjne[[#This Row],[GHH]]=100,1,0)</f>
        <v>0</v>
      </c>
      <c r="Y305" s="1">
        <f>IF(punkty_rekrutacyjne[[#This Row],[GMM]]=100,1,0)</f>
        <v>0</v>
      </c>
      <c r="Z305" s="1">
        <f>IF(punkty_rekrutacyjne[[#This Row],[GMP]]=100,1,0)</f>
        <v>0</v>
      </c>
      <c r="AA305" s="1">
        <f>IF(punkty_rekrutacyjne[[#This Row],[GJP]]=100,1,0)</f>
        <v>0</v>
      </c>
      <c r="AB305" s="1">
        <f>IF(SUM(W305:AA305)&gt;2,1,0)</f>
        <v>0</v>
      </c>
      <c r="AC305" s="1">
        <f>C305+IF(punkty_rekrutacyjne[[#This Row],[Zachowanie]]=6,2,0)+SUM(punkty_rekrutacyjne[[#This Row],[p1]:[p4]])</f>
        <v>32</v>
      </c>
      <c r="AD305" s="1">
        <f>+(punkty_rekrutacyjne[[#This Row],[GHP]]+punkty_rekrutacyjne[[#This Row],[GHH]]+punkty_rekrutacyjne[[#This Row],[GMM]]+punkty_rekrutacyjne[[#This Row],[GMP]]+punkty_rekrutacyjne[[#This Row],[GJP]])/10</f>
        <v>21.9</v>
      </c>
      <c r="AE305" s="1">
        <f>IF(punkty_rekrutacyjne[[#This Row],[pkt 1]]&gt;punkty_rekrutacyjne[[#This Row],[pkt 2]],1,0)</f>
        <v>1</v>
      </c>
      <c r="AF305" s="1">
        <f>COUNTIF(punkty_rekrutacyjne[[#This Row],[GHP]:[GJP]],100)</f>
        <v>0</v>
      </c>
    </row>
    <row r="306" spans="1:32" x14ac:dyDescent="0.25">
      <c r="A306" s="1" t="s">
        <v>262</v>
      </c>
      <c r="B306" s="1" t="s">
        <v>41</v>
      </c>
      <c r="C306">
        <v>4</v>
      </c>
      <c r="D306">
        <v>3</v>
      </c>
      <c r="E306">
        <v>6</v>
      </c>
      <c r="F306">
        <v>6</v>
      </c>
      <c r="G306">
        <v>4</v>
      </c>
      <c r="H306">
        <v>4</v>
      </c>
      <c r="I306">
        <v>15</v>
      </c>
      <c r="J306">
        <v>36</v>
      </c>
      <c r="K306">
        <v>51</v>
      </c>
      <c r="L306">
        <v>10</v>
      </c>
      <c r="M306">
        <v>68</v>
      </c>
      <c r="N306">
        <f>IF(punkty_rekrutacyjne[[#This Row],[JP]]=2,0,IF(punkty_rekrutacyjne[[#This Row],[JP]]=3,4,IF(punkty_rekrutacyjne[[#This Row],[JP]]=4,6,IF(punkty_rekrutacyjne[[#This Row],[JP]]=5,8,10))))</f>
        <v>10</v>
      </c>
      <c r="O306">
        <f>IF(punkty_rekrutacyjne[[#This Row],[Mat]]=2,0,IF(punkty_rekrutacyjne[[#This Row],[Mat]]=3,4,IF(punkty_rekrutacyjne[[#This Row],[Mat]]=4,6,IF(punkty_rekrutacyjne[[#This Row],[Mat]]=5,8,10))))</f>
        <v>10</v>
      </c>
      <c r="P306">
        <f>IF(punkty_rekrutacyjne[[#This Row],[Biol]]=2,0,IF(punkty_rekrutacyjne[[#This Row],[Biol]]=3,4,IF(punkty_rekrutacyjne[[#This Row],[Biol]]=4,6,IF(punkty_rekrutacyjne[[#This Row],[Biol]]=5,8,10))))</f>
        <v>6</v>
      </c>
      <c r="Q306">
        <f>IF(punkty_rekrutacyjne[[#This Row],[Geog]]=2,0,IF(punkty_rekrutacyjne[[#This Row],[Geog]]=3,4,IF(punkty_rekrutacyjne[[#This Row],[Geog]]=4,6,IF(punkty_rekrutacyjne[[#This Row],[Geog]]=5,8,10))))</f>
        <v>6</v>
      </c>
      <c r="R306">
        <f>C306+IF(punkty_rekrutacyjne[[#This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</v>
      </c>
      <c r="S306">
        <f>(punkty_rekrutacyjne[[#This Row],[JP]]+punkty_rekrutacyjne[[#This Row],[Mat]]+punkty_rekrutacyjne[[#This Row],[Biol]]+punkty_rekrutacyjne[[#This Row],[Geog]])/4</f>
        <v>5</v>
      </c>
      <c r="T306">
        <f>IF(punkty_rekrutacyjne[[#This Row],[Zachowanie]]&gt;4,IF(punkty_rekrutacyjne[[#This Row],[srednia z przedmiotow]]&gt;4,IF(punkty_rekrutacyjne[[#This Row],[Osiagniecia]]=0,1,0),0),0)</f>
        <v>0</v>
      </c>
      <c r="U306" s="2" t="str">
        <f>IF(punkty_rekrutacyjne[[#This Row],[dobry uczen]],punkty_rekrutacyjne[[#This Row],[Nazwisko]],"")</f>
        <v/>
      </c>
      <c r="V306" s="2" t="str">
        <f>IF(punkty_rekrutacyjne[[#This Row],[dobry uczen]],punkty_rekrutacyjne[[#This Row],[Imie]],"")</f>
        <v/>
      </c>
      <c r="W306" s="1">
        <f>IF(punkty_rekrutacyjne[[#This Row],[GHP]]=100,1,0)</f>
        <v>0</v>
      </c>
      <c r="X306" s="1">
        <f>IF(punkty_rekrutacyjne[[#This Row],[GHH]]=100,1,0)</f>
        <v>0</v>
      </c>
      <c r="Y306" s="1">
        <f>IF(punkty_rekrutacyjne[[#This Row],[GMM]]=100,1,0)</f>
        <v>0</v>
      </c>
      <c r="Z306" s="1">
        <f>IF(punkty_rekrutacyjne[[#This Row],[GMP]]=100,1,0)</f>
        <v>0</v>
      </c>
      <c r="AA306" s="1">
        <f>IF(punkty_rekrutacyjne[[#This Row],[GJP]]=100,1,0)</f>
        <v>0</v>
      </c>
      <c r="AB306" s="1">
        <f>IF(SUM(W306:AA306)&gt;2,1,0)</f>
        <v>0</v>
      </c>
      <c r="AC306" s="1">
        <f>C306+IF(punkty_rekrutacyjne[[#This Row],[Zachowanie]]=6,2,0)+SUM(punkty_rekrutacyjne[[#This Row],[p1]:[p4]])</f>
        <v>36</v>
      </c>
      <c r="AD306" s="1">
        <f>+(punkty_rekrutacyjne[[#This Row],[GHP]]+punkty_rekrutacyjne[[#This Row],[GHH]]+punkty_rekrutacyjne[[#This Row],[GMM]]+punkty_rekrutacyjne[[#This Row],[GMP]]+punkty_rekrutacyjne[[#This Row],[GJP]])/10</f>
        <v>18</v>
      </c>
      <c r="AE306" s="1">
        <f>IF(punkty_rekrutacyjne[[#This Row],[pkt 1]]&gt;punkty_rekrutacyjne[[#This Row],[pkt 2]],1,0)</f>
        <v>1</v>
      </c>
      <c r="AF306" s="1">
        <f>COUNTIF(punkty_rekrutacyjne[[#This Row],[GHP]:[GJP]],100)</f>
        <v>0</v>
      </c>
    </row>
    <row r="307" spans="1:32" x14ac:dyDescent="0.25">
      <c r="A307" s="1" t="s">
        <v>379</v>
      </c>
      <c r="B307" s="1" t="s">
        <v>180</v>
      </c>
      <c r="C307">
        <v>3</v>
      </c>
      <c r="D307">
        <v>5</v>
      </c>
      <c r="E307">
        <v>4</v>
      </c>
      <c r="F307">
        <v>5</v>
      </c>
      <c r="G307">
        <v>6</v>
      </c>
      <c r="H307">
        <v>4</v>
      </c>
      <c r="I307">
        <v>64</v>
      </c>
      <c r="J307">
        <v>35</v>
      </c>
      <c r="K307">
        <v>42</v>
      </c>
      <c r="L307">
        <v>54</v>
      </c>
      <c r="M307">
        <v>15</v>
      </c>
      <c r="N307">
        <f>IF(punkty_rekrutacyjne[[#This Row],[JP]]=2,0,IF(punkty_rekrutacyjne[[#This Row],[JP]]=3,4,IF(punkty_rekrutacyjne[[#This Row],[JP]]=4,6,IF(punkty_rekrutacyjne[[#This Row],[JP]]=5,8,10))))</f>
        <v>6</v>
      </c>
      <c r="O307">
        <f>IF(punkty_rekrutacyjne[[#This Row],[Mat]]=2,0,IF(punkty_rekrutacyjne[[#This Row],[Mat]]=3,4,IF(punkty_rekrutacyjne[[#This Row],[Mat]]=4,6,IF(punkty_rekrutacyjne[[#This Row],[Mat]]=5,8,10))))</f>
        <v>8</v>
      </c>
      <c r="P307">
        <f>IF(punkty_rekrutacyjne[[#This Row],[Biol]]=2,0,IF(punkty_rekrutacyjne[[#This Row],[Biol]]=3,4,IF(punkty_rekrutacyjne[[#This Row],[Biol]]=4,6,IF(punkty_rekrutacyjne[[#This Row],[Biol]]=5,8,10))))</f>
        <v>10</v>
      </c>
      <c r="Q307">
        <f>IF(punkty_rekrutacyjne[[#This Row],[Geog]]=2,0,IF(punkty_rekrutacyjne[[#This Row],[Geog]]=3,4,IF(punkty_rekrutacyjne[[#This Row],[Geog]]=4,6,IF(punkty_rekrutacyjne[[#This Row],[Geog]]=5,8,10))))</f>
        <v>6</v>
      </c>
      <c r="R307">
        <f>C307+IF(punkty_rekrutacyjne[[#This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</v>
      </c>
      <c r="S307">
        <f>(punkty_rekrutacyjne[[#This Row],[JP]]+punkty_rekrutacyjne[[#This Row],[Mat]]+punkty_rekrutacyjne[[#This Row],[Biol]]+punkty_rekrutacyjne[[#This Row],[Geog]])/4</f>
        <v>4.75</v>
      </c>
      <c r="T307">
        <f>IF(punkty_rekrutacyjne[[#This Row],[Zachowanie]]&gt;4,IF(punkty_rekrutacyjne[[#This Row],[srednia z przedmiotow]]&gt;4,IF(punkty_rekrutacyjne[[#This Row],[Osiagniecia]]=0,1,0),0),0)</f>
        <v>0</v>
      </c>
      <c r="U307" s="2" t="str">
        <f>IF(punkty_rekrutacyjne[[#This Row],[dobry uczen]],punkty_rekrutacyjne[[#This Row],[Nazwisko]],"")</f>
        <v/>
      </c>
      <c r="V307" s="2" t="str">
        <f>IF(punkty_rekrutacyjne[[#This Row],[dobry uczen]],punkty_rekrutacyjne[[#This Row],[Imie]],"")</f>
        <v/>
      </c>
      <c r="W307" s="1">
        <f>IF(punkty_rekrutacyjne[[#This Row],[GHP]]=100,1,0)</f>
        <v>0</v>
      </c>
      <c r="X307" s="1">
        <f>IF(punkty_rekrutacyjne[[#This Row],[GHH]]=100,1,0)</f>
        <v>0</v>
      </c>
      <c r="Y307" s="1">
        <f>IF(punkty_rekrutacyjne[[#This Row],[GMM]]=100,1,0)</f>
        <v>0</v>
      </c>
      <c r="Z307" s="1">
        <f>IF(punkty_rekrutacyjne[[#This Row],[GMP]]=100,1,0)</f>
        <v>0</v>
      </c>
      <c r="AA307" s="1">
        <f>IF(punkty_rekrutacyjne[[#This Row],[GJP]]=100,1,0)</f>
        <v>0</v>
      </c>
      <c r="AB307" s="1">
        <f>IF(SUM(W307:AA307)&gt;2,1,0)</f>
        <v>0</v>
      </c>
      <c r="AC307" s="1">
        <f>C307+IF(punkty_rekrutacyjne[[#This Row],[Zachowanie]]=6,2,0)+SUM(punkty_rekrutacyjne[[#This Row],[p1]:[p4]])</f>
        <v>33</v>
      </c>
      <c r="AD307" s="1">
        <f>+(punkty_rekrutacyjne[[#This Row],[GHP]]+punkty_rekrutacyjne[[#This Row],[GHH]]+punkty_rekrutacyjne[[#This Row],[GMM]]+punkty_rekrutacyjne[[#This Row],[GMP]]+punkty_rekrutacyjne[[#This Row],[GJP]])/10</f>
        <v>21</v>
      </c>
      <c r="AE307" s="1">
        <f>IF(punkty_rekrutacyjne[[#This Row],[pkt 1]]&gt;punkty_rekrutacyjne[[#This Row],[pkt 2]],1,0)</f>
        <v>1</v>
      </c>
      <c r="AF307" s="1">
        <f>COUNTIF(punkty_rekrutacyjne[[#This Row],[GHP]:[GJP]],100)</f>
        <v>0</v>
      </c>
    </row>
    <row r="308" spans="1:32" x14ac:dyDescent="0.25">
      <c r="A308" s="1" t="s">
        <v>396</v>
      </c>
      <c r="B308" s="1" t="s">
        <v>397</v>
      </c>
      <c r="C308">
        <v>5</v>
      </c>
      <c r="D308">
        <v>5</v>
      </c>
      <c r="E308">
        <v>5</v>
      </c>
      <c r="F308">
        <v>2</v>
      </c>
      <c r="G308">
        <v>4</v>
      </c>
      <c r="H308">
        <v>5</v>
      </c>
      <c r="I308">
        <v>35</v>
      </c>
      <c r="J308">
        <v>16</v>
      </c>
      <c r="K308">
        <v>94</v>
      </c>
      <c r="L308">
        <v>87</v>
      </c>
      <c r="M308">
        <v>38</v>
      </c>
      <c r="N308">
        <f>IF(punkty_rekrutacyjne[[#This Row],[JP]]=2,0,IF(punkty_rekrutacyjne[[#This Row],[JP]]=3,4,IF(punkty_rekrutacyjne[[#This Row],[JP]]=4,6,IF(punkty_rekrutacyjne[[#This Row],[JP]]=5,8,10))))</f>
        <v>8</v>
      </c>
      <c r="O308">
        <f>IF(punkty_rekrutacyjne[[#This Row],[Mat]]=2,0,IF(punkty_rekrutacyjne[[#This Row],[Mat]]=3,4,IF(punkty_rekrutacyjne[[#This Row],[Mat]]=4,6,IF(punkty_rekrutacyjne[[#This Row],[Mat]]=5,8,10))))</f>
        <v>0</v>
      </c>
      <c r="P308">
        <f>IF(punkty_rekrutacyjne[[#This Row],[Biol]]=2,0,IF(punkty_rekrutacyjne[[#This Row],[Biol]]=3,4,IF(punkty_rekrutacyjne[[#This Row],[Biol]]=4,6,IF(punkty_rekrutacyjne[[#This Row],[Biol]]=5,8,10))))</f>
        <v>6</v>
      </c>
      <c r="Q308">
        <f>IF(punkty_rekrutacyjne[[#This Row],[Geog]]=2,0,IF(punkty_rekrutacyjne[[#This Row],[Geog]]=3,4,IF(punkty_rekrutacyjne[[#This Row],[Geog]]=4,6,IF(punkty_rekrutacyjne[[#This Row],[Geog]]=5,8,10))))</f>
        <v>8</v>
      </c>
      <c r="R308">
        <f>C308+IF(punkty_rekrutacyjne[[#This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</v>
      </c>
      <c r="S308">
        <f>(punkty_rekrutacyjne[[#This Row],[JP]]+punkty_rekrutacyjne[[#This Row],[Mat]]+punkty_rekrutacyjne[[#This Row],[Biol]]+punkty_rekrutacyjne[[#This Row],[Geog]])/4</f>
        <v>4</v>
      </c>
      <c r="T308">
        <f>IF(punkty_rekrutacyjne[[#This Row],[Zachowanie]]&gt;4,IF(punkty_rekrutacyjne[[#This Row],[srednia z przedmiotow]]&gt;4,IF(punkty_rekrutacyjne[[#This Row],[Osiagniecia]]=0,1,0),0),0)</f>
        <v>0</v>
      </c>
      <c r="U308" s="2" t="str">
        <f>IF(punkty_rekrutacyjne[[#This Row],[dobry uczen]],punkty_rekrutacyjne[[#This Row],[Nazwisko]],"")</f>
        <v/>
      </c>
      <c r="V308" s="2" t="str">
        <f>IF(punkty_rekrutacyjne[[#This Row],[dobry uczen]],punkty_rekrutacyjne[[#This Row],[Imie]],"")</f>
        <v/>
      </c>
      <c r="W308" s="1">
        <f>IF(punkty_rekrutacyjne[[#This Row],[GHP]]=100,1,0)</f>
        <v>0</v>
      </c>
      <c r="X308" s="1">
        <f>IF(punkty_rekrutacyjne[[#This Row],[GHH]]=100,1,0)</f>
        <v>0</v>
      </c>
      <c r="Y308" s="1">
        <f>IF(punkty_rekrutacyjne[[#This Row],[GMM]]=100,1,0)</f>
        <v>0</v>
      </c>
      <c r="Z308" s="1">
        <f>IF(punkty_rekrutacyjne[[#This Row],[GMP]]=100,1,0)</f>
        <v>0</v>
      </c>
      <c r="AA308" s="1">
        <f>IF(punkty_rekrutacyjne[[#This Row],[GJP]]=100,1,0)</f>
        <v>0</v>
      </c>
      <c r="AB308" s="1">
        <f>IF(SUM(W308:AA308)&gt;2,1,0)</f>
        <v>0</v>
      </c>
      <c r="AC308" s="1">
        <f>C308+IF(punkty_rekrutacyjne[[#This Row],[Zachowanie]]=6,2,0)+SUM(punkty_rekrutacyjne[[#This Row],[p1]:[p4]])</f>
        <v>27</v>
      </c>
      <c r="AD308" s="1">
        <f>+(punkty_rekrutacyjne[[#This Row],[GHP]]+punkty_rekrutacyjne[[#This Row],[GHH]]+punkty_rekrutacyjne[[#This Row],[GMM]]+punkty_rekrutacyjne[[#This Row],[GMP]]+punkty_rekrutacyjne[[#This Row],[GJP]])/10</f>
        <v>27</v>
      </c>
      <c r="AE308" s="1">
        <f>IF(punkty_rekrutacyjne[[#This Row],[pkt 1]]&gt;punkty_rekrutacyjne[[#This Row],[pkt 2]],1,0)</f>
        <v>0</v>
      </c>
      <c r="AF308" s="1">
        <f>COUNTIF(punkty_rekrutacyjne[[#This Row],[GHP]:[GJP]],100)</f>
        <v>0</v>
      </c>
    </row>
    <row r="309" spans="1:32" x14ac:dyDescent="0.25">
      <c r="A309" s="1" t="s">
        <v>131</v>
      </c>
      <c r="B309" s="1" t="s">
        <v>70</v>
      </c>
      <c r="C309">
        <v>5</v>
      </c>
      <c r="D309">
        <v>2</v>
      </c>
      <c r="E309">
        <v>2</v>
      </c>
      <c r="F309">
        <v>6</v>
      </c>
      <c r="G309">
        <v>5</v>
      </c>
      <c r="H309">
        <v>6</v>
      </c>
      <c r="I309">
        <v>44</v>
      </c>
      <c r="J309">
        <v>43</v>
      </c>
      <c r="K309">
        <v>19</v>
      </c>
      <c r="L309">
        <v>86</v>
      </c>
      <c r="M309">
        <v>18</v>
      </c>
      <c r="N309">
        <f>IF(punkty_rekrutacyjne[[#This Row],[JP]]=2,0,IF(punkty_rekrutacyjne[[#This Row],[JP]]=3,4,IF(punkty_rekrutacyjne[[#This Row],[JP]]=4,6,IF(punkty_rekrutacyjne[[#This Row],[JP]]=5,8,10))))</f>
        <v>0</v>
      </c>
      <c r="O309">
        <f>IF(punkty_rekrutacyjne[[#This Row],[Mat]]=2,0,IF(punkty_rekrutacyjne[[#This Row],[Mat]]=3,4,IF(punkty_rekrutacyjne[[#This Row],[Mat]]=4,6,IF(punkty_rekrutacyjne[[#This Row],[Mat]]=5,8,10))))</f>
        <v>10</v>
      </c>
      <c r="P309">
        <f>IF(punkty_rekrutacyjne[[#This Row],[Biol]]=2,0,IF(punkty_rekrutacyjne[[#This Row],[Biol]]=3,4,IF(punkty_rekrutacyjne[[#This Row],[Biol]]=4,6,IF(punkty_rekrutacyjne[[#This Row],[Biol]]=5,8,10))))</f>
        <v>8</v>
      </c>
      <c r="Q309">
        <f>IF(punkty_rekrutacyjne[[#This Row],[Geog]]=2,0,IF(punkty_rekrutacyjne[[#This Row],[Geog]]=3,4,IF(punkty_rekrutacyjne[[#This Row],[Geog]]=4,6,IF(punkty_rekrutacyjne[[#This Row],[Geog]]=5,8,10))))</f>
        <v>10</v>
      </c>
      <c r="R309">
        <f>C309+IF(punkty_rekrutacyjne[[#This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</v>
      </c>
      <c r="S309">
        <f>(punkty_rekrutacyjne[[#This Row],[JP]]+punkty_rekrutacyjne[[#This Row],[Mat]]+punkty_rekrutacyjne[[#This Row],[Biol]]+punkty_rekrutacyjne[[#This Row],[Geog]])/4</f>
        <v>4.75</v>
      </c>
      <c r="T309">
        <f>IF(punkty_rekrutacyjne[[#This Row],[Zachowanie]]&gt;4,IF(punkty_rekrutacyjne[[#This Row],[srednia z przedmiotow]]&gt;4,IF(punkty_rekrutacyjne[[#This Row],[Osiagniecia]]=0,1,0),0),0)</f>
        <v>0</v>
      </c>
      <c r="U309" s="2" t="str">
        <f>IF(punkty_rekrutacyjne[[#This Row],[dobry uczen]],punkty_rekrutacyjne[[#This Row],[Nazwisko]],"")</f>
        <v/>
      </c>
      <c r="V309" s="2" t="str">
        <f>IF(punkty_rekrutacyjne[[#This Row],[dobry uczen]],punkty_rekrutacyjne[[#This Row],[Imie]],"")</f>
        <v/>
      </c>
      <c r="W309" s="1">
        <f>IF(punkty_rekrutacyjne[[#This Row],[GHP]]=100,1,0)</f>
        <v>0</v>
      </c>
      <c r="X309" s="1">
        <f>IF(punkty_rekrutacyjne[[#This Row],[GHH]]=100,1,0)</f>
        <v>0</v>
      </c>
      <c r="Y309" s="1">
        <f>IF(punkty_rekrutacyjne[[#This Row],[GMM]]=100,1,0)</f>
        <v>0</v>
      </c>
      <c r="Z309" s="1">
        <f>IF(punkty_rekrutacyjne[[#This Row],[GMP]]=100,1,0)</f>
        <v>0</v>
      </c>
      <c r="AA309" s="1">
        <f>IF(punkty_rekrutacyjne[[#This Row],[GJP]]=100,1,0)</f>
        <v>0</v>
      </c>
      <c r="AB309" s="1">
        <f>IF(SUM(W309:AA309)&gt;2,1,0)</f>
        <v>0</v>
      </c>
      <c r="AC309" s="1">
        <f>C309+IF(punkty_rekrutacyjne[[#This Row],[Zachowanie]]=6,2,0)+SUM(punkty_rekrutacyjne[[#This Row],[p1]:[p4]])</f>
        <v>33</v>
      </c>
      <c r="AD309" s="1">
        <f>+(punkty_rekrutacyjne[[#This Row],[GHP]]+punkty_rekrutacyjne[[#This Row],[GHH]]+punkty_rekrutacyjne[[#This Row],[GMM]]+punkty_rekrutacyjne[[#This Row],[GMP]]+punkty_rekrutacyjne[[#This Row],[GJP]])/10</f>
        <v>21</v>
      </c>
      <c r="AE309" s="1">
        <f>IF(punkty_rekrutacyjne[[#This Row],[pkt 1]]&gt;punkty_rekrutacyjne[[#This Row],[pkt 2]],1,0)</f>
        <v>1</v>
      </c>
      <c r="AF309" s="1">
        <f>COUNTIF(punkty_rekrutacyjne[[#This Row],[GHP]:[GJP]],100)</f>
        <v>0</v>
      </c>
    </row>
    <row r="310" spans="1:32" x14ac:dyDescent="0.25">
      <c r="A310" s="1" t="s">
        <v>640</v>
      </c>
      <c r="B310" s="1" t="s">
        <v>249</v>
      </c>
      <c r="C310">
        <v>8</v>
      </c>
      <c r="D310">
        <v>4</v>
      </c>
      <c r="E310">
        <v>6</v>
      </c>
      <c r="F310">
        <v>4</v>
      </c>
      <c r="G310">
        <v>3</v>
      </c>
      <c r="H310">
        <v>2</v>
      </c>
      <c r="I310">
        <v>12</v>
      </c>
      <c r="J310">
        <v>56</v>
      </c>
      <c r="K310">
        <v>75</v>
      </c>
      <c r="L310">
        <v>76</v>
      </c>
      <c r="M310">
        <v>41</v>
      </c>
      <c r="N310">
        <f>IF(punkty_rekrutacyjne[[#This Row],[JP]]=2,0,IF(punkty_rekrutacyjne[[#This Row],[JP]]=3,4,IF(punkty_rekrutacyjne[[#This Row],[JP]]=4,6,IF(punkty_rekrutacyjne[[#This Row],[JP]]=5,8,10))))</f>
        <v>10</v>
      </c>
      <c r="O310">
        <f>IF(punkty_rekrutacyjne[[#This Row],[Mat]]=2,0,IF(punkty_rekrutacyjne[[#This Row],[Mat]]=3,4,IF(punkty_rekrutacyjne[[#This Row],[Mat]]=4,6,IF(punkty_rekrutacyjne[[#This Row],[Mat]]=5,8,10))))</f>
        <v>6</v>
      </c>
      <c r="P310">
        <f>IF(punkty_rekrutacyjne[[#This Row],[Biol]]=2,0,IF(punkty_rekrutacyjne[[#This Row],[Biol]]=3,4,IF(punkty_rekrutacyjne[[#This Row],[Biol]]=4,6,IF(punkty_rekrutacyjne[[#This Row],[Biol]]=5,8,10))))</f>
        <v>4</v>
      </c>
      <c r="Q310">
        <f>IF(punkty_rekrutacyjne[[#This Row],[Geog]]=2,0,IF(punkty_rekrutacyjne[[#This Row],[Geog]]=3,4,IF(punkty_rekrutacyjne[[#This Row],[Geog]]=4,6,IF(punkty_rekrutacyjne[[#This Row],[Geog]]=5,8,10))))</f>
        <v>0</v>
      </c>
      <c r="R310">
        <f>C310+IF(punkty_rekrutacyjne[[#This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</v>
      </c>
      <c r="S310">
        <f>(punkty_rekrutacyjne[[#This Row],[JP]]+punkty_rekrutacyjne[[#This Row],[Mat]]+punkty_rekrutacyjne[[#This Row],[Biol]]+punkty_rekrutacyjne[[#This Row],[Geog]])/4</f>
        <v>3.75</v>
      </c>
      <c r="T310">
        <f>IF(punkty_rekrutacyjne[[#This Row],[Zachowanie]]&gt;4,IF(punkty_rekrutacyjne[[#This Row],[srednia z przedmiotow]]&gt;4,IF(punkty_rekrutacyjne[[#This Row],[Osiagniecia]]=0,1,0),0),0)</f>
        <v>0</v>
      </c>
      <c r="U310" s="2" t="str">
        <f>IF(punkty_rekrutacyjne[[#This Row],[dobry uczen]],punkty_rekrutacyjne[[#This Row],[Nazwisko]],"")</f>
        <v/>
      </c>
      <c r="V310" s="2" t="str">
        <f>IF(punkty_rekrutacyjne[[#This Row],[dobry uczen]],punkty_rekrutacyjne[[#This Row],[Imie]],"")</f>
        <v/>
      </c>
      <c r="W310" s="1">
        <f>IF(punkty_rekrutacyjne[[#This Row],[GHP]]=100,1,0)</f>
        <v>0</v>
      </c>
      <c r="X310" s="1">
        <f>IF(punkty_rekrutacyjne[[#This Row],[GHH]]=100,1,0)</f>
        <v>0</v>
      </c>
      <c r="Y310" s="1">
        <f>IF(punkty_rekrutacyjne[[#This Row],[GMM]]=100,1,0)</f>
        <v>0</v>
      </c>
      <c r="Z310" s="1">
        <f>IF(punkty_rekrutacyjne[[#This Row],[GMP]]=100,1,0)</f>
        <v>0</v>
      </c>
      <c r="AA310" s="1">
        <f>IF(punkty_rekrutacyjne[[#This Row],[GJP]]=100,1,0)</f>
        <v>0</v>
      </c>
      <c r="AB310" s="1">
        <f>IF(SUM(W310:AA310)&gt;2,1,0)</f>
        <v>0</v>
      </c>
      <c r="AC310" s="1">
        <f>C310+IF(punkty_rekrutacyjne[[#This Row],[Zachowanie]]=6,2,0)+SUM(punkty_rekrutacyjne[[#This Row],[p1]:[p4]])</f>
        <v>28</v>
      </c>
      <c r="AD310" s="1">
        <f>+(punkty_rekrutacyjne[[#This Row],[GHP]]+punkty_rekrutacyjne[[#This Row],[GHH]]+punkty_rekrutacyjne[[#This Row],[GMM]]+punkty_rekrutacyjne[[#This Row],[GMP]]+punkty_rekrutacyjne[[#This Row],[GJP]])/10</f>
        <v>26</v>
      </c>
      <c r="AE310" s="1">
        <f>IF(punkty_rekrutacyjne[[#This Row],[pkt 1]]&gt;punkty_rekrutacyjne[[#This Row],[pkt 2]],1,0)</f>
        <v>1</v>
      </c>
      <c r="AF310" s="1">
        <f>COUNTIF(punkty_rekrutacyjne[[#This Row],[GHP]:[GJP]],100)</f>
        <v>0</v>
      </c>
    </row>
    <row r="311" spans="1:32" x14ac:dyDescent="0.25">
      <c r="A311" s="1" t="s">
        <v>392</v>
      </c>
      <c r="B311" s="1" t="s">
        <v>16</v>
      </c>
      <c r="C311">
        <v>5</v>
      </c>
      <c r="D311">
        <v>2</v>
      </c>
      <c r="E311">
        <v>5</v>
      </c>
      <c r="F311">
        <v>5</v>
      </c>
      <c r="G311">
        <v>6</v>
      </c>
      <c r="H311">
        <v>5</v>
      </c>
      <c r="I311">
        <v>17</v>
      </c>
      <c r="J311">
        <v>23</v>
      </c>
      <c r="K311">
        <v>33</v>
      </c>
      <c r="L311">
        <v>16</v>
      </c>
      <c r="M311">
        <v>62</v>
      </c>
      <c r="N311">
        <f>IF(punkty_rekrutacyjne[[#This Row],[JP]]=2,0,IF(punkty_rekrutacyjne[[#This Row],[JP]]=3,4,IF(punkty_rekrutacyjne[[#This Row],[JP]]=4,6,IF(punkty_rekrutacyjne[[#This Row],[JP]]=5,8,10))))</f>
        <v>8</v>
      </c>
      <c r="O311">
        <f>IF(punkty_rekrutacyjne[[#This Row],[Mat]]=2,0,IF(punkty_rekrutacyjne[[#This Row],[Mat]]=3,4,IF(punkty_rekrutacyjne[[#This Row],[Mat]]=4,6,IF(punkty_rekrutacyjne[[#This Row],[Mat]]=5,8,10))))</f>
        <v>8</v>
      </c>
      <c r="P311">
        <f>IF(punkty_rekrutacyjne[[#This Row],[Biol]]=2,0,IF(punkty_rekrutacyjne[[#This Row],[Biol]]=3,4,IF(punkty_rekrutacyjne[[#This Row],[Biol]]=4,6,IF(punkty_rekrutacyjne[[#This Row],[Biol]]=5,8,10))))</f>
        <v>10</v>
      </c>
      <c r="Q311">
        <f>IF(punkty_rekrutacyjne[[#This Row],[Geog]]=2,0,IF(punkty_rekrutacyjne[[#This Row],[Geog]]=3,4,IF(punkty_rekrutacyjne[[#This Row],[Geog]]=4,6,IF(punkty_rekrutacyjne[[#This Row],[Geog]]=5,8,10))))</f>
        <v>8</v>
      </c>
      <c r="R311">
        <f>C311+IF(punkty_rekrutacyjne[[#This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54.1</v>
      </c>
      <c r="S311">
        <f>(punkty_rekrutacyjne[[#This Row],[JP]]+punkty_rekrutacyjne[[#This Row],[Mat]]+punkty_rekrutacyjne[[#This Row],[Biol]]+punkty_rekrutacyjne[[#This Row],[Geog]])/4</f>
        <v>5.25</v>
      </c>
      <c r="T311">
        <f>IF(punkty_rekrutacyjne[[#This Row],[Zachowanie]]&gt;4,IF(punkty_rekrutacyjne[[#This Row],[srednia z przedmiotow]]&gt;4,IF(punkty_rekrutacyjne[[#This Row],[Osiagniecia]]=0,1,0),0),0)</f>
        <v>0</v>
      </c>
      <c r="U311" s="2" t="str">
        <f>IF(punkty_rekrutacyjne[[#This Row],[dobry uczen]],punkty_rekrutacyjne[[#This Row],[Nazwisko]],"")</f>
        <v/>
      </c>
      <c r="V311" s="2" t="str">
        <f>IF(punkty_rekrutacyjne[[#This Row],[dobry uczen]],punkty_rekrutacyjne[[#This Row],[Imie]],"")</f>
        <v/>
      </c>
      <c r="W311" s="1">
        <f>IF(punkty_rekrutacyjne[[#This Row],[GHP]]=100,1,0)</f>
        <v>0</v>
      </c>
      <c r="X311" s="1">
        <f>IF(punkty_rekrutacyjne[[#This Row],[GHH]]=100,1,0)</f>
        <v>0</v>
      </c>
      <c r="Y311" s="1">
        <f>IF(punkty_rekrutacyjne[[#This Row],[GMM]]=100,1,0)</f>
        <v>0</v>
      </c>
      <c r="Z311" s="1">
        <f>IF(punkty_rekrutacyjne[[#This Row],[GMP]]=100,1,0)</f>
        <v>0</v>
      </c>
      <c r="AA311" s="1">
        <f>IF(punkty_rekrutacyjne[[#This Row],[GJP]]=100,1,0)</f>
        <v>0</v>
      </c>
      <c r="AB311" s="1">
        <f>IF(SUM(W311:AA311)&gt;2,1,0)</f>
        <v>0</v>
      </c>
      <c r="AC311" s="1">
        <f>C311+IF(punkty_rekrutacyjne[[#This Row],[Zachowanie]]=6,2,0)+SUM(punkty_rekrutacyjne[[#This Row],[p1]:[p4]])</f>
        <v>39</v>
      </c>
      <c r="AD311" s="1">
        <f>+(punkty_rekrutacyjne[[#This Row],[GHP]]+punkty_rekrutacyjne[[#This Row],[GHH]]+punkty_rekrutacyjne[[#This Row],[GMM]]+punkty_rekrutacyjne[[#This Row],[GMP]]+punkty_rekrutacyjne[[#This Row],[GJP]])/10</f>
        <v>15.1</v>
      </c>
      <c r="AE311" s="1">
        <f>IF(punkty_rekrutacyjne[[#This Row],[pkt 1]]&gt;punkty_rekrutacyjne[[#This Row],[pkt 2]],1,0)</f>
        <v>1</v>
      </c>
      <c r="AF311" s="1">
        <f>COUNTIF(punkty_rekrutacyjne[[#This Row],[GHP]:[GJP]],100)</f>
        <v>0</v>
      </c>
    </row>
    <row r="312" spans="1:32" x14ac:dyDescent="0.25">
      <c r="A312" s="1" t="s">
        <v>437</v>
      </c>
      <c r="B312" s="1" t="s">
        <v>438</v>
      </c>
      <c r="C312">
        <v>5</v>
      </c>
      <c r="D312">
        <v>2</v>
      </c>
      <c r="E312">
        <v>6</v>
      </c>
      <c r="F312">
        <v>3</v>
      </c>
      <c r="G312">
        <v>3</v>
      </c>
      <c r="H312">
        <v>5</v>
      </c>
      <c r="I312">
        <v>69</v>
      </c>
      <c r="J312">
        <v>15</v>
      </c>
      <c r="K312">
        <v>39</v>
      </c>
      <c r="L312">
        <v>69</v>
      </c>
      <c r="M312">
        <v>39</v>
      </c>
      <c r="N312">
        <f>IF(punkty_rekrutacyjne[[#This Row],[JP]]=2,0,IF(punkty_rekrutacyjne[[#This Row],[JP]]=3,4,IF(punkty_rekrutacyjne[[#This Row],[JP]]=4,6,IF(punkty_rekrutacyjne[[#This Row],[JP]]=5,8,10))))</f>
        <v>10</v>
      </c>
      <c r="O312">
        <f>IF(punkty_rekrutacyjne[[#This Row],[Mat]]=2,0,IF(punkty_rekrutacyjne[[#This Row],[Mat]]=3,4,IF(punkty_rekrutacyjne[[#This Row],[Mat]]=4,6,IF(punkty_rekrutacyjne[[#This Row],[Mat]]=5,8,10))))</f>
        <v>4</v>
      </c>
      <c r="P312">
        <f>IF(punkty_rekrutacyjne[[#This Row],[Biol]]=2,0,IF(punkty_rekrutacyjne[[#This Row],[Biol]]=3,4,IF(punkty_rekrutacyjne[[#This Row],[Biol]]=4,6,IF(punkty_rekrutacyjne[[#This Row],[Biol]]=5,8,10))))</f>
        <v>4</v>
      </c>
      <c r="Q312">
        <f>IF(punkty_rekrutacyjne[[#This Row],[Geog]]=2,0,IF(punkty_rekrutacyjne[[#This Row],[Geog]]=3,4,IF(punkty_rekrutacyjne[[#This Row],[Geog]]=4,6,IF(punkty_rekrutacyjne[[#This Row],[Geog]]=5,8,10))))</f>
        <v>8</v>
      </c>
      <c r="R312">
        <f>C312+IF(punkty_rekrutacyjne[[#This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54.1</v>
      </c>
      <c r="S312">
        <f>(punkty_rekrutacyjne[[#This Row],[JP]]+punkty_rekrutacyjne[[#This Row],[Mat]]+punkty_rekrutacyjne[[#This Row],[Biol]]+punkty_rekrutacyjne[[#This Row],[Geog]])/4</f>
        <v>4.25</v>
      </c>
      <c r="T312">
        <f>IF(punkty_rekrutacyjne[[#This Row],[Zachowanie]]&gt;4,IF(punkty_rekrutacyjne[[#This Row],[srednia z przedmiotow]]&gt;4,IF(punkty_rekrutacyjne[[#This Row],[Osiagniecia]]=0,1,0),0),0)</f>
        <v>0</v>
      </c>
      <c r="U312" s="2" t="str">
        <f>IF(punkty_rekrutacyjne[[#This Row],[dobry uczen]],punkty_rekrutacyjne[[#This Row],[Nazwisko]],"")</f>
        <v/>
      </c>
      <c r="V312" s="2" t="str">
        <f>IF(punkty_rekrutacyjne[[#This Row],[dobry uczen]],punkty_rekrutacyjne[[#This Row],[Imie]],"")</f>
        <v/>
      </c>
      <c r="W312" s="1">
        <f>IF(punkty_rekrutacyjne[[#This Row],[GHP]]=100,1,0)</f>
        <v>0</v>
      </c>
      <c r="X312" s="1">
        <f>IF(punkty_rekrutacyjne[[#This Row],[GHH]]=100,1,0)</f>
        <v>0</v>
      </c>
      <c r="Y312" s="1">
        <f>IF(punkty_rekrutacyjne[[#This Row],[GMM]]=100,1,0)</f>
        <v>0</v>
      </c>
      <c r="Z312" s="1">
        <f>IF(punkty_rekrutacyjne[[#This Row],[GMP]]=100,1,0)</f>
        <v>0</v>
      </c>
      <c r="AA312" s="1">
        <f>IF(punkty_rekrutacyjne[[#This Row],[GJP]]=100,1,0)</f>
        <v>0</v>
      </c>
      <c r="AB312" s="1">
        <f>IF(SUM(W312:AA312)&gt;2,1,0)</f>
        <v>0</v>
      </c>
      <c r="AC312" s="1">
        <f>C312+IF(punkty_rekrutacyjne[[#This Row],[Zachowanie]]=6,2,0)+SUM(punkty_rekrutacyjne[[#This Row],[p1]:[p4]])</f>
        <v>31</v>
      </c>
      <c r="AD312" s="1">
        <f>+(punkty_rekrutacyjne[[#This Row],[GHP]]+punkty_rekrutacyjne[[#This Row],[GHH]]+punkty_rekrutacyjne[[#This Row],[GMM]]+punkty_rekrutacyjne[[#This Row],[GMP]]+punkty_rekrutacyjne[[#This Row],[GJP]])/10</f>
        <v>23.1</v>
      </c>
      <c r="AE312" s="1">
        <f>IF(punkty_rekrutacyjne[[#This Row],[pkt 1]]&gt;punkty_rekrutacyjne[[#This Row],[pkt 2]],1,0)</f>
        <v>1</v>
      </c>
      <c r="AF312" s="1">
        <f>COUNTIF(punkty_rekrutacyjne[[#This Row],[GHP]:[GJP]],100)</f>
        <v>0</v>
      </c>
    </row>
    <row r="313" spans="1:32" x14ac:dyDescent="0.25">
      <c r="A313" s="1" t="s">
        <v>404</v>
      </c>
      <c r="B313" s="1" t="s">
        <v>397</v>
      </c>
      <c r="C313">
        <v>2</v>
      </c>
      <c r="D313">
        <v>2</v>
      </c>
      <c r="E313">
        <v>5</v>
      </c>
      <c r="F313">
        <v>5</v>
      </c>
      <c r="G313">
        <v>5</v>
      </c>
      <c r="H313">
        <v>4</v>
      </c>
      <c r="I313">
        <v>88</v>
      </c>
      <c r="J313">
        <v>37</v>
      </c>
      <c r="K313">
        <v>50</v>
      </c>
      <c r="L313">
        <v>19</v>
      </c>
      <c r="M313">
        <v>28</v>
      </c>
      <c r="N313">
        <f>IF(punkty_rekrutacyjne[[#This Row],[JP]]=2,0,IF(punkty_rekrutacyjne[[#This Row],[JP]]=3,4,IF(punkty_rekrutacyjne[[#This Row],[JP]]=4,6,IF(punkty_rekrutacyjne[[#This Row],[JP]]=5,8,10))))</f>
        <v>8</v>
      </c>
      <c r="O313">
        <f>IF(punkty_rekrutacyjne[[#This Row],[Mat]]=2,0,IF(punkty_rekrutacyjne[[#This Row],[Mat]]=3,4,IF(punkty_rekrutacyjne[[#This Row],[Mat]]=4,6,IF(punkty_rekrutacyjne[[#This Row],[Mat]]=5,8,10))))</f>
        <v>8</v>
      </c>
      <c r="P313">
        <f>IF(punkty_rekrutacyjne[[#This Row],[Biol]]=2,0,IF(punkty_rekrutacyjne[[#This Row],[Biol]]=3,4,IF(punkty_rekrutacyjne[[#This Row],[Biol]]=4,6,IF(punkty_rekrutacyjne[[#This Row],[Biol]]=5,8,10))))</f>
        <v>8</v>
      </c>
      <c r="Q313">
        <f>IF(punkty_rekrutacyjne[[#This Row],[Geog]]=2,0,IF(punkty_rekrutacyjne[[#This Row],[Geog]]=3,4,IF(punkty_rekrutacyjne[[#This Row],[Geog]]=4,6,IF(punkty_rekrutacyjne[[#This Row],[Geog]]=5,8,10))))</f>
        <v>6</v>
      </c>
      <c r="R313">
        <f>C313+IF(punkty_rekrutacyjne[[#This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54.2</v>
      </c>
      <c r="S313">
        <f>(punkty_rekrutacyjne[[#This Row],[JP]]+punkty_rekrutacyjne[[#This Row],[Mat]]+punkty_rekrutacyjne[[#This Row],[Biol]]+punkty_rekrutacyjne[[#This Row],[Geog]])/4</f>
        <v>4.75</v>
      </c>
      <c r="T313">
        <f>IF(punkty_rekrutacyjne[[#This Row],[Zachowanie]]&gt;4,IF(punkty_rekrutacyjne[[#This Row],[srednia z przedmiotow]]&gt;4,IF(punkty_rekrutacyjne[[#This Row],[Osiagniecia]]=0,1,0),0),0)</f>
        <v>0</v>
      </c>
      <c r="U313" s="2" t="str">
        <f>IF(punkty_rekrutacyjne[[#This Row],[dobry uczen]],punkty_rekrutacyjne[[#This Row],[Nazwisko]],"")</f>
        <v/>
      </c>
      <c r="V313" s="2" t="str">
        <f>IF(punkty_rekrutacyjne[[#This Row],[dobry uczen]],punkty_rekrutacyjne[[#This Row],[Imie]],"")</f>
        <v/>
      </c>
      <c r="W313" s="1">
        <f>IF(punkty_rekrutacyjne[[#This Row],[GHP]]=100,1,0)</f>
        <v>0</v>
      </c>
      <c r="X313" s="1">
        <f>IF(punkty_rekrutacyjne[[#This Row],[GHH]]=100,1,0)</f>
        <v>0</v>
      </c>
      <c r="Y313" s="1">
        <f>IF(punkty_rekrutacyjne[[#This Row],[GMM]]=100,1,0)</f>
        <v>0</v>
      </c>
      <c r="Z313" s="1">
        <f>IF(punkty_rekrutacyjne[[#This Row],[GMP]]=100,1,0)</f>
        <v>0</v>
      </c>
      <c r="AA313" s="1">
        <f>IF(punkty_rekrutacyjne[[#This Row],[GJP]]=100,1,0)</f>
        <v>0</v>
      </c>
      <c r="AB313" s="1">
        <f>IF(SUM(W313:AA313)&gt;2,1,0)</f>
        <v>0</v>
      </c>
      <c r="AC313" s="1">
        <f>C313+IF(punkty_rekrutacyjne[[#This Row],[Zachowanie]]=6,2,0)+SUM(punkty_rekrutacyjne[[#This Row],[p1]:[p4]])</f>
        <v>32</v>
      </c>
      <c r="AD313" s="1">
        <f>+(punkty_rekrutacyjne[[#This Row],[GHP]]+punkty_rekrutacyjne[[#This Row],[GHH]]+punkty_rekrutacyjne[[#This Row],[GMM]]+punkty_rekrutacyjne[[#This Row],[GMP]]+punkty_rekrutacyjne[[#This Row],[GJP]])/10</f>
        <v>22.2</v>
      </c>
      <c r="AE313" s="1">
        <f>IF(punkty_rekrutacyjne[[#This Row],[pkt 1]]&gt;punkty_rekrutacyjne[[#This Row],[pkt 2]],1,0)</f>
        <v>1</v>
      </c>
      <c r="AF313" s="1">
        <f>COUNTIF(punkty_rekrutacyjne[[#This Row],[GHP]:[GJP]],100)</f>
        <v>0</v>
      </c>
    </row>
    <row r="314" spans="1:32" x14ac:dyDescent="0.25">
      <c r="A314" s="1" t="s">
        <v>650</v>
      </c>
      <c r="B314" s="1" t="s">
        <v>651</v>
      </c>
      <c r="C314">
        <v>6</v>
      </c>
      <c r="D314">
        <v>2</v>
      </c>
      <c r="E314">
        <v>3</v>
      </c>
      <c r="F314">
        <v>6</v>
      </c>
      <c r="G314">
        <v>5</v>
      </c>
      <c r="H314">
        <v>4</v>
      </c>
      <c r="I314">
        <v>78</v>
      </c>
      <c r="J314">
        <v>1</v>
      </c>
      <c r="K314">
        <v>9</v>
      </c>
      <c r="L314">
        <v>33</v>
      </c>
      <c r="M314">
        <v>81</v>
      </c>
      <c r="N314">
        <f>IF(punkty_rekrutacyjne[[#This Row],[JP]]=2,0,IF(punkty_rekrutacyjne[[#This Row],[JP]]=3,4,IF(punkty_rekrutacyjne[[#This Row],[JP]]=4,6,IF(punkty_rekrutacyjne[[#This Row],[JP]]=5,8,10))))</f>
        <v>4</v>
      </c>
      <c r="O314">
        <f>IF(punkty_rekrutacyjne[[#This Row],[Mat]]=2,0,IF(punkty_rekrutacyjne[[#This Row],[Mat]]=3,4,IF(punkty_rekrutacyjne[[#This Row],[Mat]]=4,6,IF(punkty_rekrutacyjne[[#This Row],[Mat]]=5,8,10))))</f>
        <v>10</v>
      </c>
      <c r="P314">
        <f>IF(punkty_rekrutacyjne[[#This Row],[Biol]]=2,0,IF(punkty_rekrutacyjne[[#This Row],[Biol]]=3,4,IF(punkty_rekrutacyjne[[#This Row],[Biol]]=4,6,IF(punkty_rekrutacyjne[[#This Row],[Biol]]=5,8,10))))</f>
        <v>8</v>
      </c>
      <c r="Q314">
        <f>IF(punkty_rekrutacyjne[[#This Row],[Geog]]=2,0,IF(punkty_rekrutacyjne[[#This Row],[Geog]]=3,4,IF(punkty_rekrutacyjne[[#This Row],[Geog]]=4,6,IF(punkty_rekrutacyjne[[#This Row],[Geog]]=5,8,10))))</f>
        <v>6</v>
      </c>
      <c r="R314">
        <f>C314+IF(punkty_rekrutacyjne[[#This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54.2</v>
      </c>
      <c r="S314">
        <f>(punkty_rekrutacyjne[[#This Row],[JP]]+punkty_rekrutacyjne[[#This Row],[Mat]]+punkty_rekrutacyjne[[#This Row],[Biol]]+punkty_rekrutacyjne[[#This Row],[Geog]])/4</f>
        <v>4.5</v>
      </c>
      <c r="T314">
        <f>IF(punkty_rekrutacyjne[[#This Row],[Zachowanie]]&gt;4,IF(punkty_rekrutacyjne[[#This Row],[srednia z przedmiotow]]&gt;4,IF(punkty_rekrutacyjne[[#This Row],[Osiagniecia]]=0,1,0),0),0)</f>
        <v>0</v>
      </c>
      <c r="U314" s="2" t="str">
        <f>IF(punkty_rekrutacyjne[[#This Row],[dobry uczen]],punkty_rekrutacyjne[[#This Row],[Nazwisko]],"")</f>
        <v/>
      </c>
      <c r="V314" s="2" t="str">
        <f>IF(punkty_rekrutacyjne[[#This Row],[dobry uczen]],punkty_rekrutacyjne[[#This Row],[Imie]],"")</f>
        <v/>
      </c>
      <c r="W314" s="1">
        <f>IF(punkty_rekrutacyjne[[#This Row],[GHP]]=100,1,0)</f>
        <v>0</v>
      </c>
      <c r="X314" s="1">
        <f>IF(punkty_rekrutacyjne[[#This Row],[GHH]]=100,1,0)</f>
        <v>0</v>
      </c>
      <c r="Y314" s="1">
        <f>IF(punkty_rekrutacyjne[[#This Row],[GMM]]=100,1,0)</f>
        <v>0</v>
      </c>
      <c r="Z314" s="1">
        <f>IF(punkty_rekrutacyjne[[#This Row],[GMP]]=100,1,0)</f>
        <v>0</v>
      </c>
      <c r="AA314" s="1">
        <f>IF(punkty_rekrutacyjne[[#This Row],[GJP]]=100,1,0)</f>
        <v>0</v>
      </c>
      <c r="AB314" s="1">
        <f>IF(SUM(W314:AA314)&gt;2,1,0)</f>
        <v>0</v>
      </c>
      <c r="AC314" s="1">
        <f>C314+IF(punkty_rekrutacyjne[[#This Row],[Zachowanie]]=6,2,0)+SUM(punkty_rekrutacyjne[[#This Row],[p1]:[p4]])</f>
        <v>34</v>
      </c>
      <c r="AD314" s="1">
        <f>+(punkty_rekrutacyjne[[#This Row],[GHP]]+punkty_rekrutacyjne[[#This Row],[GHH]]+punkty_rekrutacyjne[[#This Row],[GMM]]+punkty_rekrutacyjne[[#This Row],[GMP]]+punkty_rekrutacyjne[[#This Row],[GJP]])/10</f>
        <v>20.2</v>
      </c>
      <c r="AE314" s="1">
        <f>IF(punkty_rekrutacyjne[[#This Row],[pkt 1]]&gt;punkty_rekrutacyjne[[#This Row],[pkt 2]],1,0)</f>
        <v>1</v>
      </c>
      <c r="AF314" s="1">
        <f>COUNTIF(punkty_rekrutacyjne[[#This Row],[GHP]:[GJP]],100)</f>
        <v>0</v>
      </c>
    </row>
    <row r="315" spans="1:32" x14ac:dyDescent="0.25">
      <c r="A315" s="1" t="s">
        <v>85</v>
      </c>
      <c r="B315" s="1" t="s">
        <v>86</v>
      </c>
      <c r="C315">
        <v>8</v>
      </c>
      <c r="D315">
        <v>5</v>
      </c>
      <c r="E315">
        <v>4</v>
      </c>
      <c r="F315">
        <v>6</v>
      </c>
      <c r="G315">
        <v>2</v>
      </c>
      <c r="H315">
        <v>6</v>
      </c>
      <c r="I315">
        <v>32</v>
      </c>
      <c r="J315">
        <v>88</v>
      </c>
      <c r="K315">
        <v>15</v>
      </c>
      <c r="L315">
        <v>45</v>
      </c>
      <c r="M315">
        <v>24</v>
      </c>
      <c r="N315">
        <f>IF(punkty_rekrutacyjne[[#This Row],[JP]]=2,0,IF(punkty_rekrutacyjne[[#This Row],[JP]]=3,4,IF(punkty_rekrutacyjne[[#This Row],[JP]]=4,6,IF(punkty_rekrutacyjne[[#This Row],[JP]]=5,8,10))))</f>
        <v>6</v>
      </c>
      <c r="O315">
        <f>IF(punkty_rekrutacyjne[[#This Row],[Mat]]=2,0,IF(punkty_rekrutacyjne[[#This Row],[Mat]]=3,4,IF(punkty_rekrutacyjne[[#This Row],[Mat]]=4,6,IF(punkty_rekrutacyjne[[#This Row],[Mat]]=5,8,10))))</f>
        <v>10</v>
      </c>
      <c r="P315">
        <f>IF(punkty_rekrutacyjne[[#This Row],[Biol]]=2,0,IF(punkty_rekrutacyjne[[#This Row],[Biol]]=3,4,IF(punkty_rekrutacyjne[[#This Row],[Biol]]=4,6,IF(punkty_rekrutacyjne[[#This Row],[Biol]]=5,8,10))))</f>
        <v>0</v>
      </c>
      <c r="Q315">
        <f>IF(punkty_rekrutacyjne[[#This Row],[Geog]]=2,0,IF(punkty_rekrutacyjne[[#This Row],[Geog]]=3,4,IF(punkty_rekrutacyjne[[#This Row],[Geog]]=4,6,IF(punkty_rekrutacyjne[[#This Row],[Geog]]=5,8,10))))</f>
        <v>10</v>
      </c>
      <c r="R315">
        <f>C315+IF(punkty_rekrutacyjne[[#This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54.4</v>
      </c>
      <c r="S315">
        <f>(punkty_rekrutacyjne[[#This Row],[JP]]+punkty_rekrutacyjne[[#This Row],[Mat]]+punkty_rekrutacyjne[[#This Row],[Biol]]+punkty_rekrutacyjne[[#This Row],[Geog]])/4</f>
        <v>4.5</v>
      </c>
      <c r="T315">
        <f>IF(punkty_rekrutacyjne[[#This Row],[Zachowanie]]&gt;4,IF(punkty_rekrutacyjne[[#This Row],[srednia z przedmiotow]]&gt;4,IF(punkty_rekrutacyjne[[#This Row],[Osiagniecia]]=0,1,0),0),0)</f>
        <v>0</v>
      </c>
      <c r="U315" s="2" t="str">
        <f>IF(punkty_rekrutacyjne[[#This Row],[dobry uczen]],punkty_rekrutacyjne[[#This Row],[Nazwisko]],"")</f>
        <v/>
      </c>
      <c r="V315" s="2" t="str">
        <f>IF(punkty_rekrutacyjne[[#This Row],[dobry uczen]],punkty_rekrutacyjne[[#This Row],[Imie]],"")</f>
        <v/>
      </c>
      <c r="W315" s="1">
        <f>IF(punkty_rekrutacyjne[[#This Row],[GHP]]=100,1,0)</f>
        <v>0</v>
      </c>
      <c r="X315" s="1">
        <f>IF(punkty_rekrutacyjne[[#This Row],[GHH]]=100,1,0)</f>
        <v>0</v>
      </c>
      <c r="Y315" s="1">
        <f>IF(punkty_rekrutacyjne[[#This Row],[GMM]]=100,1,0)</f>
        <v>0</v>
      </c>
      <c r="Z315" s="1">
        <f>IF(punkty_rekrutacyjne[[#This Row],[GMP]]=100,1,0)</f>
        <v>0</v>
      </c>
      <c r="AA315" s="1">
        <f>IF(punkty_rekrutacyjne[[#This Row],[GJP]]=100,1,0)</f>
        <v>0</v>
      </c>
      <c r="AB315" s="1">
        <f>IF(SUM(W315:AA315)&gt;2,1,0)</f>
        <v>0</v>
      </c>
      <c r="AC315" s="1">
        <f>C315+IF(punkty_rekrutacyjne[[#This Row],[Zachowanie]]=6,2,0)+SUM(punkty_rekrutacyjne[[#This Row],[p1]:[p4]])</f>
        <v>34</v>
      </c>
      <c r="AD315" s="1">
        <f>+(punkty_rekrutacyjne[[#This Row],[GHP]]+punkty_rekrutacyjne[[#This Row],[GHH]]+punkty_rekrutacyjne[[#This Row],[GMM]]+punkty_rekrutacyjne[[#This Row],[GMP]]+punkty_rekrutacyjne[[#This Row],[GJP]])/10</f>
        <v>20.399999999999999</v>
      </c>
      <c r="AE315" s="1">
        <f>IF(punkty_rekrutacyjne[[#This Row],[pkt 1]]&gt;punkty_rekrutacyjne[[#This Row],[pkt 2]],1,0)</f>
        <v>1</v>
      </c>
      <c r="AF315" s="1">
        <f>COUNTIF(punkty_rekrutacyjne[[#This Row],[GHP]:[GJP]],100)</f>
        <v>0</v>
      </c>
    </row>
    <row r="316" spans="1:32" x14ac:dyDescent="0.25">
      <c r="A316" s="1" t="s">
        <v>529</v>
      </c>
      <c r="B316" s="1" t="s">
        <v>530</v>
      </c>
      <c r="C316">
        <v>5</v>
      </c>
      <c r="D316">
        <v>5</v>
      </c>
      <c r="E316">
        <v>5</v>
      </c>
      <c r="F316">
        <v>5</v>
      </c>
      <c r="G316">
        <v>5</v>
      </c>
      <c r="H316">
        <v>3</v>
      </c>
      <c r="I316">
        <v>99</v>
      </c>
      <c r="J316">
        <v>47</v>
      </c>
      <c r="K316">
        <v>3</v>
      </c>
      <c r="L316">
        <v>6</v>
      </c>
      <c r="M316">
        <v>59</v>
      </c>
      <c r="N316">
        <f>IF(punkty_rekrutacyjne[[#This Row],[JP]]=2,0,IF(punkty_rekrutacyjne[[#This Row],[JP]]=3,4,IF(punkty_rekrutacyjne[[#This Row],[JP]]=4,6,IF(punkty_rekrutacyjne[[#This Row],[JP]]=5,8,10))))</f>
        <v>8</v>
      </c>
      <c r="O316">
        <f>IF(punkty_rekrutacyjne[[#This Row],[Mat]]=2,0,IF(punkty_rekrutacyjne[[#This Row],[Mat]]=3,4,IF(punkty_rekrutacyjne[[#This Row],[Mat]]=4,6,IF(punkty_rekrutacyjne[[#This Row],[Mat]]=5,8,10))))</f>
        <v>8</v>
      </c>
      <c r="P316">
        <f>IF(punkty_rekrutacyjne[[#This Row],[Biol]]=2,0,IF(punkty_rekrutacyjne[[#This Row],[Biol]]=3,4,IF(punkty_rekrutacyjne[[#This Row],[Biol]]=4,6,IF(punkty_rekrutacyjne[[#This Row],[Biol]]=5,8,10))))</f>
        <v>8</v>
      </c>
      <c r="Q316">
        <f>IF(punkty_rekrutacyjne[[#This Row],[Geog]]=2,0,IF(punkty_rekrutacyjne[[#This Row],[Geog]]=3,4,IF(punkty_rekrutacyjne[[#This Row],[Geog]]=4,6,IF(punkty_rekrutacyjne[[#This Row],[Geog]]=5,8,10))))</f>
        <v>4</v>
      </c>
      <c r="R316">
        <f>C316+IF(punkty_rekrutacyjne[[#This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54.4</v>
      </c>
      <c r="S316">
        <f>(punkty_rekrutacyjne[[#This Row],[JP]]+punkty_rekrutacyjne[[#This Row],[Mat]]+punkty_rekrutacyjne[[#This Row],[Biol]]+punkty_rekrutacyjne[[#This Row],[Geog]])/4</f>
        <v>4.5</v>
      </c>
      <c r="T316">
        <f>IF(punkty_rekrutacyjne[[#This Row],[Zachowanie]]&gt;4,IF(punkty_rekrutacyjne[[#This Row],[srednia z przedmiotow]]&gt;4,IF(punkty_rekrutacyjne[[#This Row],[Osiagniecia]]=0,1,0),0),0)</f>
        <v>0</v>
      </c>
      <c r="U316" s="2" t="str">
        <f>IF(punkty_rekrutacyjne[[#This Row],[dobry uczen]],punkty_rekrutacyjne[[#This Row],[Nazwisko]],"")</f>
        <v/>
      </c>
      <c r="V316" s="2" t="str">
        <f>IF(punkty_rekrutacyjne[[#This Row],[dobry uczen]],punkty_rekrutacyjne[[#This Row],[Imie]],"")</f>
        <v/>
      </c>
      <c r="W316" s="1">
        <f>IF(punkty_rekrutacyjne[[#This Row],[GHP]]=100,1,0)</f>
        <v>0</v>
      </c>
      <c r="X316" s="1">
        <f>IF(punkty_rekrutacyjne[[#This Row],[GHH]]=100,1,0)</f>
        <v>0</v>
      </c>
      <c r="Y316" s="1">
        <f>IF(punkty_rekrutacyjne[[#This Row],[GMM]]=100,1,0)</f>
        <v>0</v>
      </c>
      <c r="Z316" s="1">
        <f>IF(punkty_rekrutacyjne[[#This Row],[GMP]]=100,1,0)</f>
        <v>0</v>
      </c>
      <c r="AA316" s="1">
        <f>IF(punkty_rekrutacyjne[[#This Row],[GJP]]=100,1,0)</f>
        <v>0</v>
      </c>
      <c r="AB316" s="1">
        <f>IF(SUM(W316:AA316)&gt;2,1,0)</f>
        <v>0</v>
      </c>
      <c r="AC316" s="1">
        <f>C316+IF(punkty_rekrutacyjne[[#This Row],[Zachowanie]]=6,2,0)+SUM(punkty_rekrutacyjne[[#This Row],[p1]:[p4]])</f>
        <v>33</v>
      </c>
      <c r="AD316" s="1">
        <f>+(punkty_rekrutacyjne[[#This Row],[GHP]]+punkty_rekrutacyjne[[#This Row],[GHH]]+punkty_rekrutacyjne[[#This Row],[GMM]]+punkty_rekrutacyjne[[#This Row],[GMP]]+punkty_rekrutacyjne[[#This Row],[GJP]])/10</f>
        <v>21.4</v>
      </c>
      <c r="AE316" s="1">
        <f>IF(punkty_rekrutacyjne[[#This Row],[pkt 1]]&gt;punkty_rekrutacyjne[[#This Row],[pkt 2]],1,0)</f>
        <v>1</v>
      </c>
      <c r="AF316" s="1">
        <f>COUNTIF(punkty_rekrutacyjne[[#This Row],[GHP]:[GJP]],100)</f>
        <v>0</v>
      </c>
    </row>
    <row r="317" spans="1:32" x14ac:dyDescent="0.25">
      <c r="A317" s="1" t="s">
        <v>219</v>
      </c>
      <c r="B317" s="1" t="s">
        <v>16</v>
      </c>
      <c r="C317">
        <v>6</v>
      </c>
      <c r="D317">
        <v>2</v>
      </c>
      <c r="E317">
        <v>4</v>
      </c>
      <c r="F317">
        <v>5</v>
      </c>
      <c r="G317">
        <v>6</v>
      </c>
      <c r="H317">
        <v>4</v>
      </c>
      <c r="I317">
        <v>21</v>
      </c>
      <c r="J317">
        <v>73</v>
      </c>
      <c r="K317">
        <v>39</v>
      </c>
      <c r="L317">
        <v>28</v>
      </c>
      <c r="M317">
        <v>25</v>
      </c>
      <c r="N317">
        <f>IF(punkty_rekrutacyjne[[#This Row],[JP]]=2,0,IF(punkty_rekrutacyjne[[#This Row],[JP]]=3,4,IF(punkty_rekrutacyjne[[#This Row],[JP]]=4,6,IF(punkty_rekrutacyjne[[#This Row],[JP]]=5,8,10))))</f>
        <v>6</v>
      </c>
      <c r="O317">
        <f>IF(punkty_rekrutacyjne[[#This Row],[Mat]]=2,0,IF(punkty_rekrutacyjne[[#This Row],[Mat]]=3,4,IF(punkty_rekrutacyjne[[#This Row],[Mat]]=4,6,IF(punkty_rekrutacyjne[[#This Row],[Mat]]=5,8,10))))</f>
        <v>8</v>
      </c>
      <c r="P317">
        <f>IF(punkty_rekrutacyjne[[#This Row],[Biol]]=2,0,IF(punkty_rekrutacyjne[[#This Row],[Biol]]=3,4,IF(punkty_rekrutacyjne[[#This Row],[Biol]]=4,6,IF(punkty_rekrutacyjne[[#This Row],[Biol]]=5,8,10))))</f>
        <v>10</v>
      </c>
      <c r="Q317">
        <f>IF(punkty_rekrutacyjne[[#This Row],[Geog]]=2,0,IF(punkty_rekrutacyjne[[#This Row],[Geog]]=3,4,IF(punkty_rekrutacyjne[[#This Row],[Geog]]=4,6,IF(punkty_rekrutacyjne[[#This Row],[Geog]]=5,8,10))))</f>
        <v>6</v>
      </c>
      <c r="R317">
        <f>C317+IF(punkty_rekrutacyjne[[#This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54.6</v>
      </c>
      <c r="S317">
        <f>(punkty_rekrutacyjne[[#This Row],[JP]]+punkty_rekrutacyjne[[#This Row],[Mat]]+punkty_rekrutacyjne[[#This Row],[Biol]]+punkty_rekrutacyjne[[#This Row],[Geog]])/4</f>
        <v>4.75</v>
      </c>
      <c r="T317">
        <f>IF(punkty_rekrutacyjne[[#This Row],[Zachowanie]]&gt;4,IF(punkty_rekrutacyjne[[#This Row],[srednia z przedmiotow]]&gt;4,IF(punkty_rekrutacyjne[[#This Row],[Osiagniecia]]=0,1,0),0),0)</f>
        <v>0</v>
      </c>
      <c r="U317" s="2" t="str">
        <f>IF(punkty_rekrutacyjne[[#This Row],[dobry uczen]],punkty_rekrutacyjne[[#This Row],[Nazwisko]],"")</f>
        <v/>
      </c>
      <c r="V317" s="2" t="str">
        <f>IF(punkty_rekrutacyjne[[#This Row],[dobry uczen]],punkty_rekrutacyjne[[#This Row],[Imie]],"")</f>
        <v/>
      </c>
      <c r="W317" s="1">
        <f>IF(punkty_rekrutacyjne[[#This Row],[GHP]]=100,1,0)</f>
        <v>0</v>
      </c>
      <c r="X317" s="1">
        <f>IF(punkty_rekrutacyjne[[#This Row],[GHH]]=100,1,0)</f>
        <v>0</v>
      </c>
      <c r="Y317" s="1">
        <f>IF(punkty_rekrutacyjne[[#This Row],[GMM]]=100,1,0)</f>
        <v>0</v>
      </c>
      <c r="Z317" s="1">
        <f>IF(punkty_rekrutacyjne[[#This Row],[GMP]]=100,1,0)</f>
        <v>0</v>
      </c>
      <c r="AA317" s="1">
        <f>IF(punkty_rekrutacyjne[[#This Row],[GJP]]=100,1,0)</f>
        <v>0</v>
      </c>
      <c r="AB317" s="1">
        <f>IF(SUM(W317:AA317)&gt;2,1,0)</f>
        <v>0</v>
      </c>
      <c r="AC317" s="1">
        <f>C317+IF(punkty_rekrutacyjne[[#This Row],[Zachowanie]]=6,2,0)+SUM(punkty_rekrutacyjne[[#This Row],[p1]:[p4]])</f>
        <v>36</v>
      </c>
      <c r="AD317" s="1">
        <f>+(punkty_rekrutacyjne[[#This Row],[GHP]]+punkty_rekrutacyjne[[#This Row],[GHH]]+punkty_rekrutacyjne[[#This Row],[GMM]]+punkty_rekrutacyjne[[#This Row],[GMP]]+punkty_rekrutacyjne[[#This Row],[GJP]])/10</f>
        <v>18.600000000000001</v>
      </c>
      <c r="AE317" s="1">
        <f>IF(punkty_rekrutacyjne[[#This Row],[pkt 1]]&gt;punkty_rekrutacyjne[[#This Row],[pkt 2]],1,0)</f>
        <v>1</v>
      </c>
      <c r="AF317" s="1">
        <f>COUNTIF(punkty_rekrutacyjne[[#This Row],[GHP]:[GJP]],100)</f>
        <v>0</v>
      </c>
    </row>
    <row r="318" spans="1:32" x14ac:dyDescent="0.25">
      <c r="A318" s="1" t="s">
        <v>470</v>
      </c>
      <c r="B318" s="1" t="s">
        <v>32</v>
      </c>
      <c r="C318">
        <v>1</v>
      </c>
      <c r="D318">
        <v>3</v>
      </c>
      <c r="E318">
        <v>3</v>
      </c>
      <c r="F318">
        <v>2</v>
      </c>
      <c r="G318">
        <v>5</v>
      </c>
      <c r="H318">
        <v>2</v>
      </c>
      <c r="I318">
        <v>84</v>
      </c>
      <c r="J318">
        <v>92</v>
      </c>
      <c r="K318">
        <v>92</v>
      </c>
      <c r="L318">
        <v>81</v>
      </c>
      <c r="M318">
        <v>68</v>
      </c>
      <c r="N318">
        <f>IF(punkty_rekrutacyjne[[#This Row],[JP]]=2,0,IF(punkty_rekrutacyjne[[#This Row],[JP]]=3,4,IF(punkty_rekrutacyjne[[#This Row],[JP]]=4,6,IF(punkty_rekrutacyjne[[#This Row],[JP]]=5,8,10))))</f>
        <v>4</v>
      </c>
      <c r="O318">
        <f>IF(punkty_rekrutacyjne[[#This Row],[Mat]]=2,0,IF(punkty_rekrutacyjne[[#This Row],[Mat]]=3,4,IF(punkty_rekrutacyjne[[#This Row],[Mat]]=4,6,IF(punkty_rekrutacyjne[[#This Row],[Mat]]=5,8,10))))</f>
        <v>0</v>
      </c>
      <c r="P318">
        <f>IF(punkty_rekrutacyjne[[#This Row],[Biol]]=2,0,IF(punkty_rekrutacyjne[[#This Row],[Biol]]=3,4,IF(punkty_rekrutacyjne[[#This Row],[Biol]]=4,6,IF(punkty_rekrutacyjne[[#This Row],[Biol]]=5,8,10))))</f>
        <v>8</v>
      </c>
      <c r="Q318">
        <f>IF(punkty_rekrutacyjne[[#This Row],[Geog]]=2,0,IF(punkty_rekrutacyjne[[#This Row],[Geog]]=3,4,IF(punkty_rekrutacyjne[[#This Row],[Geog]]=4,6,IF(punkty_rekrutacyjne[[#This Row],[Geog]]=5,8,10))))</f>
        <v>0</v>
      </c>
      <c r="R318">
        <f>C318+IF(punkty_rekrutacyjne[[#This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54.7</v>
      </c>
      <c r="S318">
        <f>(punkty_rekrutacyjne[[#This Row],[JP]]+punkty_rekrutacyjne[[#This Row],[Mat]]+punkty_rekrutacyjne[[#This Row],[Biol]]+punkty_rekrutacyjne[[#This Row],[Geog]])/4</f>
        <v>3</v>
      </c>
      <c r="T318">
        <f>IF(punkty_rekrutacyjne[[#This Row],[Zachowanie]]&gt;4,IF(punkty_rekrutacyjne[[#This Row],[srednia z przedmiotow]]&gt;4,IF(punkty_rekrutacyjne[[#This Row],[Osiagniecia]]=0,1,0),0),0)</f>
        <v>0</v>
      </c>
      <c r="U318" s="2" t="str">
        <f>IF(punkty_rekrutacyjne[[#This Row],[dobry uczen]],punkty_rekrutacyjne[[#This Row],[Nazwisko]],"")</f>
        <v/>
      </c>
      <c r="V318" s="2" t="str">
        <f>IF(punkty_rekrutacyjne[[#This Row],[dobry uczen]],punkty_rekrutacyjne[[#This Row],[Imie]],"")</f>
        <v/>
      </c>
      <c r="W318" s="1">
        <f>IF(punkty_rekrutacyjne[[#This Row],[GHP]]=100,1,0)</f>
        <v>0</v>
      </c>
      <c r="X318" s="1">
        <f>IF(punkty_rekrutacyjne[[#This Row],[GHH]]=100,1,0)</f>
        <v>0</v>
      </c>
      <c r="Y318" s="1">
        <f>IF(punkty_rekrutacyjne[[#This Row],[GMM]]=100,1,0)</f>
        <v>0</v>
      </c>
      <c r="Z318" s="1">
        <f>IF(punkty_rekrutacyjne[[#This Row],[GMP]]=100,1,0)</f>
        <v>0</v>
      </c>
      <c r="AA318" s="1">
        <f>IF(punkty_rekrutacyjne[[#This Row],[GJP]]=100,1,0)</f>
        <v>0</v>
      </c>
      <c r="AB318" s="1">
        <f>IF(SUM(W318:AA318)&gt;2,1,0)</f>
        <v>0</v>
      </c>
      <c r="AC318" s="1">
        <f>C318+IF(punkty_rekrutacyjne[[#This Row],[Zachowanie]]=6,2,0)+SUM(punkty_rekrutacyjne[[#This Row],[p1]:[p4]])</f>
        <v>13</v>
      </c>
      <c r="AD318" s="1">
        <f>+(punkty_rekrutacyjne[[#This Row],[GHP]]+punkty_rekrutacyjne[[#This Row],[GHH]]+punkty_rekrutacyjne[[#This Row],[GMM]]+punkty_rekrutacyjne[[#This Row],[GMP]]+punkty_rekrutacyjne[[#This Row],[GJP]])/10</f>
        <v>41.7</v>
      </c>
      <c r="AE318" s="1">
        <f>IF(punkty_rekrutacyjne[[#This Row],[pkt 1]]&gt;punkty_rekrutacyjne[[#This Row],[pkt 2]],1,0)</f>
        <v>0</v>
      </c>
      <c r="AF318" s="1">
        <f>COUNTIF(punkty_rekrutacyjne[[#This Row],[GHP]:[GJP]],100)</f>
        <v>0</v>
      </c>
    </row>
    <row r="319" spans="1:32" x14ac:dyDescent="0.25">
      <c r="A319" s="1" t="s">
        <v>277</v>
      </c>
      <c r="B319" s="1" t="s">
        <v>161</v>
      </c>
      <c r="C319">
        <v>1</v>
      </c>
      <c r="D319">
        <v>4</v>
      </c>
      <c r="E319">
        <v>4</v>
      </c>
      <c r="F319">
        <v>3</v>
      </c>
      <c r="G319">
        <v>6</v>
      </c>
      <c r="H319">
        <v>6</v>
      </c>
      <c r="I319">
        <v>33</v>
      </c>
      <c r="J319">
        <v>38</v>
      </c>
      <c r="K319">
        <v>27</v>
      </c>
      <c r="L319">
        <v>60</v>
      </c>
      <c r="M319">
        <v>80</v>
      </c>
      <c r="N319">
        <f>IF(punkty_rekrutacyjne[[#This Row],[JP]]=2,0,IF(punkty_rekrutacyjne[[#This Row],[JP]]=3,4,IF(punkty_rekrutacyjne[[#This Row],[JP]]=4,6,IF(punkty_rekrutacyjne[[#This Row],[JP]]=5,8,10))))</f>
        <v>6</v>
      </c>
      <c r="O319">
        <f>IF(punkty_rekrutacyjne[[#This Row],[Mat]]=2,0,IF(punkty_rekrutacyjne[[#This Row],[Mat]]=3,4,IF(punkty_rekrutacyjne[[#This Row],[Mat]]=4,6,IF(punkty_rekrutacyjne[[#This Row],[Mat]]=5,8,10))))</f>
        <v>4</v>
      </c>
      <c r="P319">
        <f>IF(punkty_rekrutacyjne[[#This Row],[Biol]]=2,0,IF(punkty_rekrutacyjne[[#This Row],[Biol]]=3,4,IF(punkty_rekrutacyjne[[#This Row],[Biol]]=4,6,IF(punkty_rekrutacyjne[[#This Row],[Biol]]=5,8,10))))</f>
        <v>10</v>
      </c>
      <c r="Q319">
        <f>IF(punkty_rekrutacyjne[[#This Row],[Geog]]=2,0,IF(punkty_rekrutacyjne[[#This Row],[Geog]]=3,4,IF(punkty_rekrutacyjne[[#This Row],[Geog]]=4,6,IF(punkty_rekrutacyjne[[#This Row],[Geog]]=5,8,10))))</f>
        <v>10</v>
      </c>
      <c r="R319">
        <f>C319+IF(punkty_rekrutacyjne[[#This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54.8</v>
      </c>
      <c r="S319">
        <f>(punkty_rekrutacyjne[[#This Row],[JP]]+punkty_rekrutacyjne[[#This Row],[Mat]]+punkty_rekrutacyjne[[#This Row],[Biol]]+punkty_rekrutacyjne[[#This Row],[Geog]])/4</f>
        <v>4.75</v>
      </c>
      <c r="T319">
        <f>IF(punkty_rekrutacyjne[[#This Row],[Zachowanie]]&gt;4,IF(punkty_rekrutacyjne[[#This Row],[srednia z przedmiotow]]&gt;4,IF(punkty_rekrutacyjne[[#This Row],[Osiagniecia]]=0,1,0),0),0)</f>
        <v>0</v>
      </c>
      <c r="U319" s="2" t="str">
        <f>IF(punkty_rekrutacyjne[[#This Row],[dobry uczen]],punkty_rekrutacyjne[[#This Row],[Nazwisko]],"")</f>
        <v/>
      </c>
      <c r="V319" s="2" t="str">
        <f>IF(punkty_rekrutacyjne[[#This Row],[dobry uczen]],punkty_rekrutacyjne[[#This Row],[Imie]],"")</f>
        <v/>
      </c>
      <c r="W319" s="1">
        <f>IF(punkty_rekrutacyjne[[#This Row],[GHP]]=100,1,0)</f>
        <v>0</v>
      </c>
      <c r="X319" s="1">
        <f>IF(punkty_rekrutacyjne[[#This Row],[GHH]]=100,1,0)</f>
        <v>0</v>
      </c>
      <c r="Y319" s="1">
        <f>IF(punkty_rekrutacyjne[[#This Row],[GMM]]=100,1,0)</f>
        <v>0</v>
      </c>
      <c r="Z319" s="1">
        <f>IF(punkty_rekrutacyjne[[#This Row],[GMP]]=100,1,0)</f>
        <v>0</v>
      </c>
      <c r="AA319" s="1">
        <f>IF(punkty_rekrutacyjne[[#This Row],[GJP]]=100,1,0)</f>
        <v>0</v>
      </c>
      <c r="AB319" s="1">
        <f>IF(SUM(W319:AA319)&gt;2,1,0)</f>
        <v>0</v>
      </c>
      <c r="AC319" s="1">
        <f>C319+IF(punkty_rekrutacyjne[[#This Row],[Zachowanie]]=6,2,0)+SUM(punkty_rekrutacyjne[[#This Row],[p1]:[p4]])</f>
        <v>31</v>
      </c>
      <c r="AD319" s="1">
        <f>+(punkty_rekrutacyjne[[#This Row],[GHP]]+punkty_rekrutacyjne[[#This Row],[GHH]]+punkty_rekrutacyjne[[#This Row],[GMM]]+punkty_rekrutacyjne[[#This Row],[GMP]]+punkty_rekrutacyjne[[#This Row],[GJP]])/10</f>
        <v>23.8</v>
      </c>
      <c r="AE319" s="1">
        <f>IF(punkty_rekrutacyjne[[#This Row],[pkt 1]]&gt;punkty_rekrutacyjne[[#This Row],[pkt 2]],1,0)</f>
        <v>1</v>
      </c>
      <c r="AF319" s="1">
        <f>COUNTIF(punkty_rekrutacyjne[[#This Row],[GHP]:[GJP]],100)</f>
        <v>0</v>
      </c>
    </row>
    <row r="320" spans="1:32" x14ac:dyDescent="0.25">
      <c r="A320" s="1" t="s">
        <v>383</v>
      </c>
      <c r="B320" s="1" t="s">
        <v>384</v>
      </c>
      <c r="C320">
        <v>2</v>
      </c>
      <c r="D320">
        <v>5</v>
      </c>
      <c r="E320">
        <v>3</v>
      </c>
      <c r="F320">
        <v>6</v>
      </c>
      <c r="G320">
        <v>3</v>
      </c>
      <c r="H320">
        <v>3</v>
      </c>
      <c r="I320">
        <v>86</v>
      </c>
      <c r="J320">
        <v>36</v>
      </c>
      <c r="K320">
        <v>76</v>
      </c>
      <c r="L320">
        <v>91</v>
      </c>
      <c r="M320">
        <v>19</v>
      </c>
      <c r="N320">
        <f>IF(punkty_rekrutacyjne[[#This Row],[JP]]=2,0,IF(punkty_rekrutacyjne[[#This Row],[JP]]=3,4,IF(punkty_rekrutacyjne[[#This Row],[JP]]=4,6,IF(punkty_rekrutacyjne[[#This Row],[JP]]=5,8,10))))</f>
        <v>4</v>
      </c>
      <c r="O320">
        <f>IF(punkty_rekrutacyjne[[#This Row],[Mat]]=2,0,IF(punkty_rekrutacyjne[[#This Row],[Mat]]=3,4,IF(punkty_rekrutacyjne[[#This Row],[Mat]]=4,6,IF(punkty_rekrutacyjne[[#This Row],[Mat]]=5,8,10))))</f>
        <v>10</v>
      </c>
      <c r="P320">
        <f>IF(punkty_rekrutacyjne[[#This Row],[Biol]]=2,0,IF(punkty_rekrutacyjne[[#This Row],[Biol]]=3,4,IF(punkty_rekrutacyjne[[#This Row],[Biol]]=4,6,IF(punkty_rekrutacyjne[[#This Row],[Biol]]=5,8,10))))</f>
        <v>4</v>
      </c>
      <c r="Q320">
        <f>IF(punkty_rekrutacyjne[[#This Row],[Geog]]=2,0,IF(punkty_rekrutacyjne[[#This Row],[Geog]]=3,4,IF(punkty_rekrutacyjne[[#This Row],[Geog]]=4,6,IF(punkty_rekrutacyjne[[#This Row],[Geog]]=5,8,10))))</f>
        <v>4</v>
      </c>
      <c r="R320">
        <f>C320+IF(punkty_rekrutacyjne[[#This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54.8</v>
      </c>
      <c r="S320">
        <f>(punkty_rekrutacyjne[[#This Row],[JP]]+punkty_rekrutacyjne[[#This Row],[Mat]]+punkty_rekrutacyjne[[#This Row],[Biol]]+punkty_rekrutacyjne[[#This Row],[Geog]])/4</f>
        <v>3.75</v>
      </c>
      <c r="T320">
        <f>IF(punkty_rekrutacyjne[[#This Row],[Zachowanie]]&gt;4,IF(punkty_rekrutacyjne[[#This Row],[srednia z przedmiotow]]&gt;4,IF(punkty_rekrutacyjne[[#This Row],[Osiagniecia]]=0,1,0),0),0)</f>
        <v>0</v>
      </c>
      <c r="U320" s="2" t="str">
        <f>IF(punkty_rekrutacyjne[[#This Row],[dobry uczen]],punkty_rekrutacyjne[[#This Row],[Nazwisko]],"")</f>
        <v/>
      </c>
      <c r="V320" s="2" t="str">
        <f>IF(punkty_rekrutacyjne[[#This Row],[dobry uczen]],punkty_rekrutacyjne[[#This Row],[Imie]],"")</f>
        <v/>
      </c>
      <c r="W320" s="1">
        <f>IF(punkty_rekrutacyjne[[#This Row],[GHP]]=100,1,0)</f>
        <v>0</v>
      </c>
      <c r="X320" s="1">
        <f>IF(punkty_rekrutacyjne[[#This Row],[GHH]]=100,1,0)</f>
        <v>0</v>
      </c>
      <c r="Y320" s="1">
        <f>IF(punkty_rekrutacyjne[[#This Row],[GMM]]=100,1,0)</f>
        <v>0</v>
      </c>
      <c r="Z320" s="1">
        <f>IF(punkty_rekrutacyjne[[#This Row],[GMP]]=100,1,0)</f>
        <v>0</v>
      </c>
      <c r="AA320" s="1">
        <f>IF(punkty_rekrutacyjne[[#This Row],[GJP]]=100,1,0)</f>
        <v>0</v>
      </c>
      <c r="AB320" s="1">
        <f>IF(SUM(W320:AA320)&gt;2,1,0)</f>
        <v>0</v>
      </c>
      <c r="AC320" s="1">
        <f>C320+IF(punkty_rekrutacyjne[[#This Row],[Zachowanie]]=6,2,0)+SUM(punkty_rekrutacyjne[[#This Row],[p1]:[p4]])</f>
        <v>24</v>
      </c>
      <c r="AD320" s="1">
        <f>+(punkty_rekrutacyjne[[#This Row],[GHP]]+punkty_rekrutacyjne[[#This Row],[GHH]]+punkty_rekrutacyjne[[#This Row],[GMM]]+punkty_rekrutacyjne[[#This Row],[GMP]]+punkty_rekrutacyjne[[#This Row],[GJP]])/10</f>
        <v>30.8</v>
      </c>
      <c r="AE320" s="1">
        <f>IF(punkty_rekrutacyjne[[#This Row],[pkt 1]]&gt;punkty_rekrutacyjne[[#This Row],[pkt 2]],1,0)</f>
        <v>0</v>
      </c>
      <c r="AF320" s="1">
        <f>COUNTIF(punkty_rekrutacyjne[[#This Row],[GHP]:[GJP]],100)</f>
        <v>0</v>
      </c>
    </row>
    <row r="321" spans="1:32" x14ac:dyDescent="0.25">
      <c r="A321" s="1" t="s">
        <v>187</v>
      </c>
      <c r="B321" s="1" t="s">
        <v>188</v>
      </c>
      <c r="C321">
        <v>7</v>
      </c>
      <c r="D321">
        <v>3</v>
      </c>
      <c r="E321">
        <v>6</v>
      </c>
      <c r="F321">
        <v>2</v>
      </c>
      <c r="G321">
        <v>4</v>
      </c>
      <c r="H321">
        <v>6</v>
      </c>
      <c r="I321">
        <v>39</v>
      </c>
      <c r="J321">
        <v>69</v>
      </c>
      <c r="K321">
        <v>10</v>
      </c>
      <c r="L321">
        <v>10</v>
      </c>
      <c r="M321">
        <v>91</v>
      </c>
      <c r="N321">
        <f>IF(punkty_rekrutacyjne[[#This Row],[JP]]=2,0,IF(punkty_rekrutacyjne[[#This Row],[JP]]=3,4,IF(punkty_rekrutacyjne[[#This Row],[JP]]=4,6,IF(punkty_rekrutacyjne[[#This Row],[JP]]=5,8,10))))</f>
        <v>10</v>
      </c>
      <c r="O321">
        <f>IF(punkty_rekrutacyjne[[#This Row],[Mat]]=2,0,IF(punkty_rekrutacyjne[[#This Row],[Mat]]=3,4,IF(punkty_rekrutacyjne[[#This Row],[Mat]]=4,6,IF(punkty_rekrutacyjne[[#This Row],[Mat]]=5,8,10))))</f>
        <v>0</v>
      </c>
      <c r="P321">
        <f>IF(punkty_rekrutacyjne[[#This Row],[Biol]]=2,0,IF(punkty_rekrutacyjne[[#This Row],[Biol]]=3,4,IF(punkty_rekrutacyjne[[#This Row],[Biol]]=4,6,IF(punkty_rekrutacyjne[[#This Row],[Biol]]=5,8,10))))</f>
        <v>6</v>
      </c>
      <c r="Q321">
        <f>IF(punkty_rekrutacyjne[[#This Row],[Geog]]=2,0,IF(punkty_rekrutacyjne[[#This Row],[Geog]]=3,4,IF(punkty_rekrutacyjne[[#This Row],[Geog]]=4,6,IF(punkty_rekrutacyjne[[#This Row],[Geog]]=5,8,10))))</f>
        <v>10</v>
      </c>
      <c r="R321">
        <f>C321+IF(punkty_rekrutacyjne[[#This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54.9</v>
      </c>
      <c r="S321">
        <f>(punkty_rekrutacyjne[[#This Row],[JP]]+punkty_rekrutacyjne[[#This Row],[Mat]]+punkty_rekrutacyjne[[#This Row],[Biol]]+punkty_rekrutacyjne[[#This Row],[Geog]])/4</f>
        <v>4.5</v>
      </c>
      <c r="T321">
        <f>IF(punkty_rekrutacyjne[[#This Row],[Zachowanie]]&gt;4,IF(punkty_rekrutacyjne[[#This Row],[srednia z przedmiotow]]&gt;4,IF(punkty_rekrutacyjne[[#This Row],[Osiagniecia]]=0,1,0),0),0)</f>
        <v>0</v>
      </c>
      <c r="U321" s="2" t="str">
        <f>IF(punkty_rekrutacyjne[[#This Row],[dobry uczen]],punkty_rekrutacyjne[[#This Row],[Nazwisko]],"")</f>
        <v/>
      </c>
      <c r="V321" s="2" t="str">
        <f>IF(punkty_rekrutacyjne[[#This Row],[dobry uczen]],punkty_rekrutacyjne[[#This Row],[Imie]],"")</f>
        <v/>
      </c>
      <c r="W321" s="1">
        <f>IF(punkty_rekrutacyjne[[#This Row],[GHP]]=100,1,0)</f>
        <v>0</v>
      </c>
      <c r="X321" s="1">
        <f>IF(punkty_rekrutacyjne[[#This Row],[GHH]]=100,1,0)</f>
        <v>0</v>
      </c>
      <c r="Y321" s="1">
        <f>IF(punkty_rekrutacyjne[[#This Row],[GMM]]=100,1,0)</f>
        <v>0</v>
      </c>
      <c r="Z321" s="1">
        <f>IF(punkty_rekrutacyjne[[#This Row],[GMP]]=100,1,0)</f>
        <v>0</v>
      </c>
      <c r="AA321" s="1">
        <f>IF(punkty_rekrutacyjne[[#This Row],[GJP]]=100,1,0)</f>
        <v>0</v>
      </c>
      <c r="AB321" s="1">
        <f>IF(SUM(W321:AA321)&gt;2,1,0)</f>
        <v>0</v>
      </c>
      <c r="AC321" s="1">
        <f>C321+IF(punkty_rekrutacyjne[[#This Row],[Zachowanie]]=6,2,0)+SUM(punkty_rekrutacyjne[[#This Row],[p1]:[p4]])</f>
        <v>33</v>
      </c>
      <c r="AD321" s="1">
        <f>+(punkty_rekrutacyjne[[#This Row],[GHP]]+punkty_rekrutacyjne[[#This Row],[GHH]]+punkty_rekrutacyjne[[#This Row],[GMM]]+punkty_rekrutacyjne[[#This Row],[GMP]]+punkty_rekrutacyjne[[#This Row],[GJP]])/10</f>
        <v>21.9</v>
      </c>
      <c r="AE321" s="1">
        <f>IF(punkty_rekrutacyjne[[#This Row],[pkt 1]]&gt;punkty_rekrutacyjne[[#This Row],[pkt 2]],1,0)</f>
        <v>1</v>
      </c>
      <c r="AF321" s="1">
        <f>COUNTIF(punkty_rekrutacyjne[[#This Row],[GHP]:[GJP]],100)</f>
        <v>0</v>
      </c>
    </row>
    <row r="322" spans="1:32" x14ac:dyDescent="0.25">
      <c r="A322" s="1" t="s">
        <v>268</v>
      </c>
      <c r="B322" s="1" t="s">
        <v>101</v>
      </c>
      <c r="C322">
        <v>4</v>
      </c>
      <c r="D322">
        <v>5</v>
      </c>
      <c r="E322">
        <v>5</v>
      </c>
      <c r="F322">
        <v>3</v>
      </c>
      <c r="G322">
        <v>4</v>
      </c>
      <c r="H322">
        <v>4</v>
      </c>
      <c r="I322">
        <v>94</v>
      </c>
      <c r="J322">
        <v>21</v>
      </c>
      <c r="K322">
        <v>58</v>
      </c>
      <c r="L322">
        <v>60</v>
      </c>
      <c r="M322">
        <v>36</v>
      </c>
      <c r="N322">
        <f>IF(punkty_rekrutacyjne[[#This Row],[JP]]=2,0,IF(punkty_rekrutacyjne[[#This Row],[JP]]=3,4,IF(punkty_rekrutacyjne[[#This Row],[JP]]=4,6,IF(punkty_rekrutacyjne[[#This Row],[JP]]=5,8,10))))</f>
        <v>8</v>
      </c>
      <c r="O322">
        <f>IF(punkty_rekrutacyjne[[#This Row],[Mat]]=2,0,IF(punkty_rekrutacyjne[[#This Row],[Mat]]=3,4,IF(punkty_rekrutacyjne[[#This Row],[Mat]]=4,6,IF(punkty_rekrutacyjne[[#This Row],[Mat]]=5,8,10))))</f>
        <v>4</v>
      </c>
      <c r="P322">
        <f>IF(punkty_rekrutacyjne[[#This Row],[Biol]]=2,0,IF(punkty_rekrutacyjne[[#This Row],[Biol]]=3,4,IF(punkty_rekrutacyjne[[#This Row],[Biol]]=4,6,IF(punkty_rekrutacyjne[[#This Row],[Biol]]=5,8,10))))</f>
        <v>6</v>
      </c>
      <c r="Q322">
        <f>IF(punkty_rekrutacyjne[[#This Row],[Geog]]=2,0,IF(punkty_rekrutacyjne[[#This Row],[Geog]]=3,4,IF(punkty_rekrutacyjne[[#This Row],[Geog]]=4,6,IF(punkty_rekrutacyjne[[#This Row],[Geog]]=5,8,10))))</f>
        <v>6</v>
      </c>
      <c r="R322">
        <f>C322+IF(punkty_rekrutacyjne[[#This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54.9</v>
      </c>
      <c r="S322">
        <f>(punkty_rekrutacyjne[[#This Row],[JP]]+punkty_rekrutacyjne[[#This Row],[Mat]]+punkty_rekrutacyjne[[#This Row],[Biol]]+punkty_rekrutacyjne[[#This Row],[Geog]])/4</f>
        <v>4</v>
      </c>
      <c r="T322">
        <f>IF(punkty_rekrutacyjne[[#This Row],[Zachowanie]]&gt;4,IF(punkty_rekrutacyjne[[#This Row],[srednia z przedmiotow]]&gt;4,IF(punkty_rekrutacyjne[[#This Row],[Osiagniecia]]=0,1,0),0),0)</f>
        <v>0</v>
      </c>
      <c r="U322" s="2" t="str">
        <f>IF(punkty_rekrutacyjne[[#This Row],[dobry uczen]],punkty_rekrutacyjne[[#This Row],[Nazwisko]],"")</f>
        <v/>
      </c>
      <c r="V322" s="2" t="str">
        <f>IF(punkty_rekrutacyjne[[#This Row],[dobry uczen]],punkty_rekrutacyjne[[#This Row],[Imie]],"")</f>
        <v/>
      </c>
      <c r="W322" s="1">
        <f>IF(punkty_rekrutacyjne[[#This Row],[GHP]]=100,1,0)</f>
        <v>0</v>
      </c>
      <c r="X322" s="1">
        <f>IF(punkty_rekrutacyjne[[#This Row],[GHH]]=100,1,0)</f>
        <v>0</v>
      </c>
      <c r="Y322" s="1">
        <f>IF(punkty_rekrutacyjne[[#This Row],[GMM]]=100,1,0)</f>
        <v>0</v>
      </c>
      <c r="Z322" s="1">
        <f>IF(punkty_rekrutacyjne[[#This Row],[GMP]]=100,1,0)</f>
        <v>0</v>
      </c>
      <c r="AA322" s="1">
        <f>IF(punkty_rekrutacyjne[[#This Row],[GJP]]=100,1,0)</f>
        <v>0</v>
      </c>
      <c r="AB322" s="1">
        <f>IF(SUM(W322:AA322)&gt;2,1,0)</f>
        <v>0</v>
      </c>
      <c r="AC322" s="1">
        <f>C322+IF(punkty_rekrutacyjne[[#This Row],[Zachowanie]]=6,2,0)+SUM(punkty_rekrutacyjne[[#This Row],[p1]:[p4]])</f>
        <v>28</v>
      </c>
      <c r="AD322" s="1">
        <f>+(punkty_rekrutacyjne[[#This Row],[GHP]]+punkty_rekrutacyjne[[#This Row],[GHH]]+punkty_rekrutacyjne[[#This Row],[GMM]]+punkty_rekrutacyjne[[#This Row],[GMP]]+punkty_rekrutacyjne[[#This Row],[GJP]])/10</f>
        <v>26.9</v>
      </c>
      <c r="AE322" s="1">
        <f>IF(punkty_rekrutacyjne[[#This Row],[pkt 1]]&gt;punkty_rekrutacyjne[[#This Row],[pkt 2]],1,0)</f>
        <v>1</v>
      </c>
      <c r="AF322" s="1">
        <f>COUNTIF(punkty_rekrutacyjne[[#This Row],[GHP]:[GJP]],100)</f>
        <v>0</v>
      </c>
    </row>
    <row r="323" spans="1:32" x14ac:dyDescent="0.25">
      <c r="A323" s="1" t="s">
        <v>659</v>
      </c>
      <c r="B323" s="1" t="s">
        <v>660</v>
      </c>
      <c r="C323">
        <v>7</v>
      </c>
      <c r="D323">
        <v>3</v>
      </c>
      <c r="E323">
        <v>4</v>
      </c>
      <c r="F323">
        <v>6</v>
      </c>
      <c r="G323">
        <v>3</v>
      </c>
      <c r="H323">
        <v>6</v>
      </c>
      <c r="I323">
        <v>14</v>
      </c>
      <c r="J323">
        <v>42</v>
      </c>
      <c r="K323">
        <v>40</v>
      </c>
      <c r="L323">
        <v>48</v>
      </c>
      <c r="M323">
        <v>35</v>
      </c>
      <c r="N323">
        <f>IF(punkty_rekrutacyjne[[#This Row],[JP]]=2,0,IF(punkty_rekrutacyjne[[#This Row],[JP]]=3,4,IF(punkty_rekrutacyjne[[#This Row],[JP]]=4,6,IF(punkty_rekrutacyjne[[#This Row],[JP]]=5,8,10))))</f>
        <v>6</v>
      </c>
      <c r="O323">
        <f>IF(punkty_rekrutacyjne[[#This Row],[Mat]]=2,0,IF(punkty_rekrutacyjne[[#This Row],[Mat]]=3,4,IF(punkty_rekrutacyjne[[#This Row],[Mat]]=4,6,IF(punkty_rekrutacyjne[[#This Row],[Mat]]=5,8,10))))</f>
        <v>10</v>
      </c>
      <c r="P323">
        <f>IF(punkty_rekrutacyjne[[#This Row],[Biol]]=2,0,IF(punkty_rekrutacyjne[[#This Row],[Biol]]=3,4,IF(punkty_rekrutacyjne[[#This Row],[Biol]]=4,6,IF(punkty_rekrutacyjne[[#This Row],[Biol]]=5,8,10))))</f>
        <v>4</v>
      </c>
      <c r="Q323">
        <f>IF(punkty_rekrutacyjne[[#This Row],[Geog]]=2,0,IF(punkty_rekrutacyjne[[#This Row],[Geog]]=3,4,IF(punkty_rekrutacyjne[[#This Row],[Geog]]=4,6,IF(punkty_rekrutacyjne[[#This Row],[Geog]]=5,8,10))))</f>
        <v>10</v>
      </c>
      <c r="R323">
        <f>C323+IF(punkty_rekrutacyjne[[#This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54.9</v>
      </c>
      <c r="S323">
        <f>(punkty_rekrutacyjne[[#This Row],[JP]]+punkty_rekrutacyjne[[#This Row],[Mat]]+punkty_rekrutacyjne[[#This Row],[Biol]]+punkty_rekrutacyjne[[#This Row],[Geog]])/4</f>
        <v>4.75</v>
      </c>
      <c r="T323">
        <f>IF(punkty_rekrutacyjne[[#This Row],[Zachowanie]]&gt;4,IF(punkty_rekrutacyjne[[#This Row],[srednia z przedmiotow]]&gt;4,IF(punkty_rekrutacyjne[[#This Row],[Osiagniecia]]=0,1,0),0),0)</f>
        <v>0</v>
      </c>
      <c r="U323" s="2" t="str">
        <f>IF(punkty_rekrutacyjne[[#This Row],[dobry uczen]],punkty_rekrutacyjne[[#This Row],[Nazwisko]],"")</f>
        <v/>
      </c>
      <c r="V323" s="2" t="str">
        <f>IF(punkty_rekrutacyjne[[#This Row],[dobry uczen]],punkty_rekrutacyjne[[#This Row],[Imie]],"")</f>
        <v/>
      </c>
      <c r="W323" s="1">
        <f>IF(punkty_rekrutacyjne[[#This Row],[GHP]]=100,1,0)</f>
        <v>0</v>
      </c>
      <c r="X323" s="1">
        <f>IF(punkty_rekrutacyjne[[#This Row],[GHH]]=100,1,0)</f>
        <v>0</v>
      </c>
      <c r="Y323" s="1">
        <f>IF(punkty_rekrutacyjne[[#This Row],[GMM]]=100,1,0)</f>
        <v>0</v>
      </c>
      <c r="Z323" s="1">
        <f>IF(punkty_rekrutacyjne[[#This Row],[GMP]]=100,1,0)</f>
        <v>0</v>
      </c>
      <c r="AA323" s="1">
        <f>IF(punkty_rekrutacyjne[[#This Row],[GJP]]=100,1,0)</f>
        <v>0</v>
      </c>
      <c r="AB323" s="1">
        <f>IF(SUM(W323:AA323)&gt;2,1,0)</f>
        <v>0</v>
      </c>
      <c r="AC323" s="1">
        <f>C323+IF(punkty_rekrutacyjne[[#This Row],[Zachowanie]]=6,2,0)+SUM(punkty_rekrutacyjne[[#This Row],[p1]:[p4]])</f>
        <v>37</v>
      </c>
      <c r="AD323" s="1">
        <f>+(punkty_rekrutacyjne[[#This Row],[GHP]]+punkty_rekrutacyjne[[#This Row],[GHH]]+punkty_rekrutacyjne[[#This Row],[GMM]]+punkty_rekrutacyjne[[#This Row],[GMP]]+punkty_rekrutacyjne[[#This Row],[GJP]])/10</f>
        <v>17.899999999999999</v>
      </c>
      <c r="AE323" s="1">
        <f>IF(punkty_rekrutacyjne[[#This Row],[pkt 1]]&gt;punkty_rekrutacyjne[[#This Row],[pkt 2]],1,0)</f>
        <v>1</v>
      </c>
      <c r="AF323" s="1">
        <f>COUNTIF(punkty_rekrutacyjne[[#This Row],[GHP]:[GJP]],100)</f>
        <v>0</v>
      </c>
    </row>
    <row r="324" spans="1:32" x14ac:dyDescent="0.25">
      <c r="A324" s="1" t="s">
        <v>364</v>
      </c>
      <c r="B324" s="1" t="s">
        <v>203</v>
      </c>
      <c r="C324">
        <v>0</v>
      </c>
      <c r="D324">
        <v>6</v>
      </c>
      <c r="E324">
        <v>2</v>
      </c>
      <c r="F324">
        <v>6</v>
      </c>
      <c r="G324">
        <v>5</v>
      </c>
      <c r="H324">
        <v>6</v>
      </c>
      <c r="I324">
        <v>15</v>
      </c>
      <c r="J324">
        <v>42</v>
      </c>
      <c r="K324">
        <v>90</v>
      </c>
      <c r="L324">
        <v>14</v>
      </c>
      <c r="M324">
        <v>88</v>
      </c>
      <c r="N324">
        <f>IF(punkty_rekrutacyjne[[#This Row],[JP]]=2,0,IF(punkty_rekrutacyjne[[#This Row],[JP]]=3,4,IF(punkty_rekrutacyjne[[#This Row],[JP]]=4,6,IF(punkty_rekrutacyjne[[#This Row],[JP]]=5,8,10))))</f>
        <v>0</v>
      </c>
      <c r="O324">
        <f>IF(punkty_rekrutacyjne[[#This Row],[Mat]]=2,0,IF(punkty_rekrutacyjne[[#This Row],[Mat]]=3,4,IF(punkty_rekrutacyjne[[#This Row],[Mat]]=4,6,IF(punkty_rekrutacyjne[[#This Row],[Mat]]=5,8,10))))</f>
        <v>10</v>
      </c>
      <c r="P324">
        <f>IF(punkty_rekrutacyjne[[#This Row],[Biol]]=2,0,IF(punkty_rekrutacyjne[[#This Row],[Biol]]=3,4,IF(punkty_rekrutacyjne[[#This Row],[Biol]]=4,6,IF(punkty_rekrutacyjne[[#This Row],[Biol]]=5,8,10))))</f>
        <v>8</v>
      </c>
      <c r="Q324">
        <f>IF(punkty_rekrutacyjne[[#This Row],[Geog]]=2,0,IF(punkty_rekrutacyjne[[#This Row],[Geog]]=3,4,IF(punkty_rekrutacyjne[[#This Row],[Geog]]=4,6,IF(punkty_rekrutacyjne[[#This Row],[Geog]]=5,8,10))))</f>
        <v>10</v>
      </c>
      <c r="R324">
        <f>C324+IF(punkty_rekrutacyjne[[#This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54.9</v>
      </c>
      <c r="S324">
        <f>(punkty_rekrutacyjne[[#This Row],[JP]]+punkty_rekrutacyjne[[#This Row],[Mat]]+punkty_rekrutacyjne[[#This Row],[Biol]]+punkty_rekrutacyjne[[#This Row],[Geog]])/4</f>
        <v>4.75</v>
      </c>
      <c r="T324">
        <f>IF(punkty_rekrutacyjne[[#This Row],[Zachowanie]]&gt;4,IF(punkty_rekrutacyjne[[#This Row],[srednia z przedmiotow]]&gt;4,IF(punkty_rekrutacyjne[[#This Row],[Osiagniecia]]=0,1,0),0),0)</f>
        <v>1</v>
      </c>
      <c r="U324" s="2" t="str">
        <f>IF(punkty_rekrutacyjne[[#This Row],[dobry uczen]],punkty_rekrutacyjne[[#This Row],[Nazwisko]],"")</f>
        <v>Szubarczyk</v>
      </c>
      <c r="V324" s="2" t="str">
        <f>IF(punkty_rekrutacyjne[[#This Row],[dobry uczen]],punkty_rekrutacyjne[[#This Row],[Imie]],"")</f>
        <v>Dawid</v>
      </c>
      <c r="W324" s="1">
        <f>IF(punkty_rekrutacyjne[[#This Row],[GHP]]=100,1,0)</f>
        <v>0</v>
      </c>
      <c r="X324" s="1">
        <f>IF(punkty_rekrutacyjne[[#This Row],[GHH]]=100,1,0)</f>
        <v>0</v>
      </c>
      <c r="Y324" s="1">
        <f>IF(punkty_rekrutacyjne[[#This Row],[GMM]]=100,1,0)</f>
        <v>0</v>
      </c>
      <c r="Z324" s="1">
        <f>IF(punkty_rekrutacyjne[[#This Row],[GMP]]=100,1,0)</f>
        <v>0</v>
      </c>
      <c r="AA324" s="1">
        <f>IF(punkty_rekrutacyjne[[#This Row],[GJP]]=100,1,0)</f>
        <v>0</v>
      </c>
      <c r="AB324" s="1">
        <f>IF(SUM(W324:AA324)&gt;2,1,0)</f>
        <v>0</v>
      </c>
      <c r="AC324" s="1">
        <f>C324+IF(punkty_rekrutacyjne[[#This Row],[Zachowanie]]=6,2,0)+SUM(punkty_rekrutacyjne[[#This Row],[p1]:[p4]])</f>
        <v>30</v>
      </c>
      <c r="AD324" s="1">
        <f>+(punkty_rekrutacyjne[[#This Row],[GHP]]+punkty_rekrutacyjne[[#This Row],[GHH]]+punkty_rekrutacyjne[[#This Row],[GMM]]+punkty_rekrutacyjne[[#This Row],[GMP]]+punkty_rekrutacyjne[[#This Row],[GJP]])/10</f>
        <v>24.9</v>
      </c>
      <c r="AE324" s="1">
        <f>IF(punkty_rekrutacyjne[[#This Row],[pkt 1]]&gt;punkty_rekrutacyjne[[#This Row],[pkt 2]],1,0)</f>
        <v>1</v>
      </c>
      <c r="AF324" s="1">
        <f>COUNTIF(punkty_rekrutacyjne[[#This Row],[GHP]:[GJP]],100)</f>
        <v>0</v>
      </c>
    </row>
    <row r="325" spans="1:32" x14ac:dyDescent="0.25">
      <c r="A325" s="1" t="s">
        <v>176</v>
      </c>
      <c r="B325" s="1" t="s">
        <v>177</v>
      </c>
      <c r="C325">
        <v>6</v>
      </c>
      <c r="D325">
        <v>5</v>
      </c>
      <c r="E325">
        <v>2</v>
      </c>
      <c r="F325">
        <v>6</v>
      </c>
      <c r="G325">
        <v>6</v>
      </c>
      <c r="H325">
        <v>4</v>
      </c>
      <c r="I325">
        <v>48</v>
      </c>
      <c r="J325">
        <v>39</v>
      </c>
      <c r="K325">
        <v>45</v>
      </c>
      <c r="L325">
        <v>39</v>
      </c>
      <c r="M325">
        <v>59</v>
      </c>
      <c r="N325">
        <f>IF(punkty_rekrutacyjne[[#This Row],[JP]]=2,0,IF(punkty_rekrutacyjne[[#This Row],[JP]]=3,4,IF(punkty_rekrutacyjne[[#This Row],[JP]]=4,6,IF(punkty_rekrutacyjne[[#This Row],[JP]]=5,8,10))))</f>
        <v>0</v>
      </c>
      <c r="O325">
        <f>IF(punkty_rekrutacyjne[[#This Row],[Mat]]=2,0,IF(punkty_rekrutacyjne[[#This Row],[Mat]]=3,4,IF(punkty_rekrutacyjne[[#This Row],[Mat]]=4,6,IF(punkty_rekrutacyjne[[#This Row],[Mat]]=5,8,10))))</f>
        <v>10</v>
      </c>
      <c r="P325">
        <f>IF(punkty_rekrutacyjne[[#This Row],[Biol]]=2,0,IF(punkty_rekrutacyjne[[#This Row],[Biol]]=3,4,IF(punkty_rekrutacyjne[[#This Row],[Biol]]=4,6,IF(punkty_rekrutacyjne[[#This Row],[Biol]]=5,8,10))))</f>
        <v>10</v>
      </c>
      <c r="Q325">
        <f>IF(punkty_rekrutacyjne[[#This Row],[Geog]]=2,0,IF(punkty_rekrutacyjne[[#This Row],[Geog]]=3,4,IF(punkty_rekrutacyjne[[#This Row],[Geog]]=4,6,IF(punkty_rekrutacyjne[[#This Row],[Geog]]=5,8,10))))</f>
        <v>6</v>
      </c>
      <c r="R325">
        <f>C325+IF(punkty_rekrutacyjne[[#This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</v>
      </c>
      <c r="S325">
        <f>(punkty_rekrutacyjne[[#This Row],[JP]]+punkty_rekrutacyjne[[#This Row],[Mat]]+punkty_rekrutacyjne[[#This Row],[Biol]]+punkty_rekrutacyjne[[#This Row],[Geog]])/4</f>
        <v>4.5</v>
      </c>
      <c r="T325">
        <f>IF(punkty_rekrutacyjne[[#This Row],[Zachowanie]]&gt;4,IF(punkty_rekrutacyjne[[#This Row],[srednia z przedmiotow]]&gt;4,IF(punkty_rekrutacyjne[[#This Row],[Osiagniecia]]=0,1,0),0),0)</f>
        <v>0</v>
      </c>
      <c r="U325" s="2" t="str">
        <f>IF(punkty_rekrutacyjne[[#This Row],[dobry uczen]],punkty_rekrutacyjne[[#This Row],[Nazwisko]],"")</f>
        <v/>
      </c>
      <c r="V325" s="2" t="str">
        <f>IF(punkty_rekrutacyjne[[#This Row],[dobry uczen]],punkty_rekrutacyjne[[#This Row],[Imie]],"")</f>
        <v/>
      </c>
      <c r="W325" s="1">
        <f>IF(punkty_rekrutacyjne[[#This Row],[GHP]]=100,1,0)</f>
        <v>0</v>
      </c>
      <c r="X325" s="1">
        <f>IF(punkty_rekrutacyjne[[#This Row],[GHH]]=100,1,0)</f>
        <v>0</v>
      </c>
      <c r="Y325" s="1">
        <f>IF(punkty_rekrutacyjne[[#This Row],[GMM]]=100,1,0)</f>
        <v>0</v>
      </c>
      <c r="Z325" s="1">
        <f>IF(punkty_rekrutacyjne[[#This Row],[GMP]]=100,1,0)</f>
        <v>0</v>
      </c>
      <c r="AA325" s="1">
        <f>IF(punkty_rekrutacyjne[[#This Row],[GJP]]=100,1,0)</f>
        <v>0</v>
      </c>
      <c r="AB325" s="1">
        <f>IF(SUM(W325:AA325)&gt;2,1,0)</f>
        <v>0</v>
      </c>
      <c r="AC325" s="1">
        <f>C325+IF(punkty_rekrutacyjne[[#This Row],[Zachowanie]]=6,2,0)+SUM(punkty_rekrutacyjne[[#This Row],[p1]:[p4]])</f>
        <v>32</v>
      </c>
      <c r="AD325" s="1">
        <f>+(punkty_rekrutacyjne[[#This Row],[GHP]]+punkty_rekrutacyjne[[#This Row],[GHH]]+punkty_rekrutacyjne[[#This Row],[GMM]]+punkty_rekrutacyjne[[#This Row],[GMP]]+punkty_rekrutacyjne[[#This Row],[GJP]])/10</f>
        <v>23</v>
      </c>
      <c r="AE325" s="1">
        <f>IF(punkty_rekrutacyjne[[#This Row],[pkt 1]]&gt;punkty_rekrutacyjne[[#This Row],[pkt 2]],1,0)</f>
        <v>1</v>
      </c>
      <c r="AF325" s="1">
        <f>COUNTIF(punkty_rekrutacyjne[[#This Row],[GHP]:[GJP]],100)</f>
        <v>0</v>
      </c>
    </row>
    <row r="326" spans="1:32" x14ac:dyDescent="0.25">
      <c r="A326" s="1" t="s">
        <v>168</v>
      </c>
      <c r="B326" s="1" t="s">
        <v>169</v>
      </c>
      <c r="C326">
        <v>5</v>
      </c>
      <c r="D326">
        <v>4</v>
      </c>
      <c r="E326">
        <v>6</v>
      </c>
      <c r="F326">
        <v>2</v>
      </c>
      <c r="G326">
        <v>5</v>
      </c>
      <c r="H326">
        <v>4</v>
      </c>
      <c r="I326">
        <v>93</v>
      </c>
      <c r="J326">
        <v>47</v>
      </c>
      <c r="K326">
        <v>47</v>
      </c>
      <c r="L326">
        <v>34</v>
      </c>
      <c r="M326">
        <v>39</v>
      </c>
      <c r="N326">
        <f>IF(punkty_rekrutacyjne[[#This Row],[JP]]=2,0,IF(punkty_rekrutacyjne[[#This Row],[JP]]=3,4,IF(punkty_rekrutacyjne[[#This Row],[JP]]=4,6,IF(punkty_rekrutacyjne[[#This Row],[JP]]=5,8,10))))</f>
        <v>10</v>
      </c>
      <c r="O326">
        <f>IF(punkty_rekrutacyjne[[#This Row],[Mat]]=2,0,IF(punkty_rekrutacyjne[[#This Row],[Mat]]=3,4,IF(punkty_rekrutacyjne[[#This Row],[Mat]]=4,6,IF(punkty_rekrutacyjne[[#This Row],[Mat]]=5,8,10))))</f>
        <v>0</v>
      </c>
      <c r="P326">
        <f>IF(punkty_rekrutacyjne[[#This Row],[Biol]]=2,0,IF(punkty_rekrutacyjne[[#This Row],[Biol]]=3,4,IF(punkty_rekrutacyjne[[#This Row],[Biol]]=4,6,IF(punkty_rekrutacyjne[[#This Row],[Biol]]=5,8,10))))</f>
        <v>8</v>
      </c>
      <c r="Q326">
        <f>IF(punkty_rekrutacyjne[[#This Row],[Geog]]=2,0,IF(punkty_rekrutacyjne[[#This Row],[Geog]]=3,4,IF(punkty_rekrutacyjne[[#This Row],[Geog]]=4,6,IF(punkty_rekrutacyjne[[#This Row],[Geog]]=5,8,10))))</f>
        <v>6</v>
      </c>
      <c r="R326">
        <f>C326+IF(punkty_rekrutacyjne[[#This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</v>
      </c>
      <c r="S326">
        <f>(punkty_rekrutacyjne[[#This Row],[JP]]+punkty_rekrutacyjne[[#This Row],[Mat]]+punkty_rekrutacyjne[[#This Row],[Biol]]+punkty_rekrutacyjne[[#This Row],[Geog]])/4</f>
        <v>4.25</v>
      </c>
      <c r="T326">
        <f>IF(punkty_rekrutacyjne[[#This Row],[Zachowanie]]&gt;4,IF(punkty_rekrutacyjne[[#This Row],[srednia z przedmiotow]]&gt;4,IF(punkty_rekrutacyjne[[#This Row],[Osiagniecia]]=0,1,0),0),0)</f>
        <v>0</v>
      </c>
      <c r="U326" s="2" t="str">
        <f>IF(punkty_rekrutacyjne[[#This Row],[dobry uczen]],punkty_rekrutacyjne[[#This Row],[Nazwisko]],"")</f>
        <v/>
      </c>
      <c r="V326" s="2" t="str">
        <f>IF(punkty_rekrutacyjne[[#This Row],[dobry uczen]],punkty_rekrutacyjne[[#This Row],[Imie]],"")</f>
        <v/>
      </c>
      <c r="W326" s="1">
        <f>IF(punkty_rekrutacyjne[[#This Row],[GHP]]=100,1,0)</f>
        <v>0</v>
      </c>
      <c r="X326" s="1">
        <f>IF(punkty_rekrutacyjne[[#This Row],[GHH]]=100,1,0)</f>
        <v>0</v>
      </c>
      <c r="Y326" s="1">
        <f>IF(punkty_rekrutacyjne[[#This Row],[GMM]]=100,1,0)</f>
        <v>0</v>
      </c>
      <c r="Z326" s="1">
        <f>IF(punkty_rekrutacyjne[[#This Row],[GMP]]=100,1,0)</f>
        <v>0</v>
      </c>
      <c r="AA326" s="1">
        <f>IF(punkty_rekrutacyjne[[#This Row],[GJP]]=100,1,0)</f>
        <v>0</v>
      </c>
      <c r="AB326" s="1">
        <f>IF(SUM(W326:AA326)&gt;2,1,0)</f>
        <v>0</v>
      </c>
      <c r="AC326" s="1">
        <f>C326+IF(punkty_rekrutacyjne[[#This Row],[Zachowanie]]=6,2,0)+SUM(punkty_rekrutacyjne[[#This Row],[p1]:[p4]])</f>
        <v>29</v>
      </c>
      <c r="AD326" s="1">
        <f>+(punkty_rekrutacyjne[[#This Row],[GHP]]+punkty_rekrutacyjne[[#This Row],[GHH]]+punkty_rekrutacyjne[[#This Row],[GMM]]+punkty_rekrutacyjne[[#This Row],[GMP]]+punkty_rekrutacyjne[[#This Row],[GJP]])/10</f>
        <v>26</v>
      </c>
      <c r="AE326" s="1">
        <f>IF(punkty_rekrutacyjne[[#This Row],[pkt 1]]&gt;punkty_rekrutacyjne[[#This Row],[pkt 2]],1,0)</f>
        <v>1</v>
      </c>
      <c r="AF326" s="1">
        <f>COUNTIF(punkty_rekrutacyjne[[#This Row],[GHP]:[GJP]],100)</f>
        <v>0</v>
      </c>
    </row>
    <row r="327" spans="1:32" x14ac:dyDescent="0.25">
      <c r="A327" s="1" t="s">
        <v>265</v>
      </c>
      <c r="B327" s="1" t="s">
        <v>16</v>
      </c>
      <c r="C327">
        <v>7</v>
      </c>
      <c r="D327">
        <v>3</v>
      </c>
      <c r="E327">
        <v>5</v>
      </c>
      <c r="F327">
        <v>4</v>
      </c>
      <c r="G327">
        <v>5</v>
      </c>
      <c r="H327">
        <v>6</v>
      </c>
      <c r="I327">
        <v>24</v>
      </c>
      <c r="J327">
        <v>82</v>
      </c>
      <c r="K327">
        <v>37</v>
      </c>
      <c r="L327">
        <v>7</v>
      </c>
      <c r="M327">
        <v>12</v>
      </c>
      <c r="N327">
        <f>IF(punkty_rekrutacyjne[[#This Row],[JP]]=2,0,IF(punkty_rekrutacyjne[[#This Row],[JP]]=3,4,IF(punkty_rekrutacyjne[[#This Row],[JP]]=4,6,IF(punkty_rekrutacyjne[[#This Row],[JP]]=5,8,10))))</f>
        <v>8</v>
      </c>
      <c r="O327">
        <f>IF(punkty_rekrutacyjne[[#This Row],[Mat]]=2,0,IF(punkty_rekrutacyjne[[#This Row],[Mat]]=3,4,IF(punkty_rekrutacyjne[[#This Row],[Mat]]=4,6,IF(punkty_rekrutacyjne[[#This Row],[Mat]]=5,8,10))))</f>
        <v>6</v>
      </c>
      <c r="P327">
        <f>IF(punkty_rekrutacyjne[[#This Row],[Biol]]=2,0,IF(punkty_rekrutacyjne[[#This Row],[Biol]]=3,4,IF(punkty_rekrutacyjne[[#This Row],[Biol]]=4,6,IF(punkty_rekrutacyjne[[#This Row],[Biol]]=5,8,10))))</f>
        <v>8</v>
      </c>
      <c r="Q327">
        <f>IF(punkty_rekrutacyjne[[#This Row],[Geog]]=2,0,IF(punkty_rekrutacyjne[[#This Row],[Geog]]=3,4,IF(punkty_rekrutacyjne[[#This Row],[Geog]]=4,6,IF(punkty_rekrutacyjne[[#This Row],[Geog]]=5,8,10))))</f>
        <v>10</v>
      </c>
      <c r="R327">
        <f>C327+IF(punkty_rekrutacyjne[[#This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55.2</v>
      </c>
      <c r="S327">
        <f>(punkty_rekrutacyjne[[#This Row],[JP]]+punkty_rekrutacyjne[[#This Row],[Mat]]+punkty_rekrutacyjne[[#This Row],[Biol]]+punkty_rekrutacyjne[[#This Row],[Geog]])/4</f>
        <v>5</v>
      </c>
      <c r="T327">
        <f>IF(punkty_rekrutacyjne[[#This Row],[Zachowanie]]&gt;4,IF(punkty_rekrutacyjne[[#This Row],[srednia z przedmiotow]]&gt;4,IF(punkty_rekrutacyjne[[#This Row],[Osiagniecia]]=0,1,0),0),0)</f>
        <v>0</v>
      </c>
      <c r="U327" s="2" t="str">
        <f>IF(punkty_rekrutacyjne[[#This Row],[dobry uczen]],punkty_rekrutacyjne[[#This Row],[Nazwisko]],"")</f>
        <v/>
      </c>
      <c r="V327" s="2" t="str">
        <f>IF(punkty_rekrutacyjne[[#This Row],[dobry uczen]],punkty_rekrutacyjne[[#This Row],[Imie]],"")</f>
        <v/>
      </c>
      <c r="W327" s="1">
        <f>IF(punkty_rekrutacyjne[[#This Row],[GHP]]=100,1,0)</f>
        <v>0</v>
      </c>
      <c r="X327" s="1">
        <f>IF(punkty_rekrutacyjne[[#This Row],[GHH]]=100,1,0)</f>
        <v>0</v>
      </c>
      <c r="Y327" s="1">
        <f>IF(punkty_rekrutacyjne[[#This Row],[GMM]]=100,1,0)</f>
        <v>0</v>
      </c>
      <c r="Z327" s="1">
        <f>IF(punkty_rekrutacyjne[[#This Row],[GMP]]=100,1,0)</f>
        <v>0</v>
      </c>
      <c r="AA327" s="1">
        <f>IF(punkty_rekrutacyjne[[#This Row],[GJP]]=100,1,0)</f>
        <v>0</v>
      </c>
      <c r="AB327" s="1">
        <f>IF(SUM(W327:AA327)&gt;2,1,0)</f>
        <v>0</v>
      </c>
      <c r="AC327" s="1">
        <f>C327+IF(punkty_rekrutacyjne[[#This Row],[Zachowanie]]=6,2,0)+SUM(punkty_rekrutacyjne[[#This Row],[p1]:[p4]])</f>
        <v>39</v>
      </c>
      <c r="AD327" s="1">
        <f>+(punkty_rekrutacyjne[[#This Row],[GHP]]+punkty_rekrutacyjne[[#This Row],[GHH]]+punkty_rekrutacyjne[[#This Row],[GMM]]+punkty_rekrutacyjne[[#This Row],[GMP]]+punkty_rekrutacyjne[[#This Row],[GJP]])/10</f>
        <v>16.2</v>
      </c>
      <c r="AE327" s="1">
        <f>IF(punkty_rekrutacyjne[[#This Row],[pkt 1]]&gt;punkty_rekrutacyjne[[#This Row],[pkt 2]],1,0)</f>
        <v>1</v>
      </c>
      <c r="AF327" s="1">
        <f>COUNTIF(punkty_rekrutacyjne[[#This Row],[GHP]:[GJP]],100)</f>
        <v>0</v>
      </c>
    </row>
    <row r="328" spans="1:32" x14ac:dyDescent="0.25">
      <c r="A328" s="1" t="s">
        <v>237</v>
      </c>
      <c r="B328" s="1" t="s">
        <v>90</v>
      </c>
      <c r="C328">
        <v>1</v>
      </c>
      <c r="D328">
        <v>2</v>
      </c>
      <c r="E328">
        <v>4</v>
      </c>
      <c r="F328">
        <v>4</v>
      </c>
      <c r="G328">
        <v>5</v>
      </c>
      <c r="H328">
        <v>5</v>
      </c>
      <c r="I328">
        <v>20</v>
      </c>
      <c r="J328">
        <v>93</v>
      </c>
      <c r="K328">
        <v>68</v>
      </c>
      <c r="L328">
        <v>58</v>
      </c>
      <c r="M328">
        <v>23</v>
      </c>
      <c r="N328">
        <f>IF(punkty_rekrutacyjne[[#This Row],[JP]]=2,0,IF(punkty_rekrutacyjne[[#This Row],[JP]]=3,4,IF(punkty_rekrutacyjne[[#This Row],[JP]]=4,6,IF(punkty_rekrutacyjne[[#This Row],[JP]]=5,8,10))))</f>
        <v>6</v>
      </c>
      <c r="O328">
        <f>IF(punkty_rekrutacyjne[[#This Row],[Mat]]=2,0,IF(punkty_rekrutacyjne[[#This Row],[Mat]]=3,4,IF(punkty_rekrutacyjne[[#This Row],[Mat]]=4,6,IF(punkty_rekrutacyjne[[#This Row],[Mat]]=5,8,10))))</f>
        <v>6</v>
      </c>
      <c r="P328">
        <f>IF(punkty_rekrutacyjne[[#This Row],[Biol]]=2,0,IF(punkty_rekrutacyjne[[#This Row],[Biol]]=3,4,IF(punkty_rekrutacyjne[[#This Row],[Biol]]=4,6,IF(punkty_rekrutacyjne[[#This Row],[Biol]]=5,8,10))))</f>
        <v>8</v>
      </c>
      <c r="Q328">
        <f>IF(punkty_rekrutacyjne[[#This Row],[Geog]]=2,0,IF(punkty_rekrutacyjne[[#This Row],[Geog]]=3,4,IF(punkty_rekrutacyjne[[#This Row],[Geog]]=4,6,IF(punkty_rekrutacyjne[[#This Row],[Geog]]=5,8,10))))</f>
        <v>8</v>
      </c>
      <c r="R328">
        <f>C328+IF(punkty_rekrutacyjne[[#This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55.2</v>
      </c>
      <c r="S328">
        <f>(punkty_rekrutacyjne[[#This Row],[JP]]+punkty_rekrutacyjne[[#This Row],[Mat]]+punkty_rekrutacyjne[[#This Row],[Biol]]+punkty_rekrutacyjne[[#This Row],[Geog]])/4</f>
        <v>4.5</v>
      </c>
      <c r="T328">
        <f>IF(punkty_rekrutacyjne[[#This Row],[Zachowanie]]&gt;4,IF(punkty_rekrutacyjne[[#This Row],[srednia z przedmiotow]]&gt;4,IF(punkty_rekrutacyjne[[#This Row],[Osiagniecia]]=0,1,0),0),0)</f>
        <v>0</v>
      </c>
      <c r="U328" s="2" t="str">
        <f>IF(punkty_rekrutacyjne[[#This Row],[dobry uczen]],punkty_rekrutacyjne[[#This Row],[Nazwisko]],"")</f>
        <v/>
      </c>
      <c r="V328" s="2" t="str">
        <f>IF(punkty_rekrutacyjne[[#This Row],[dobry uczen]],punkty_rekrutacyjne[[#This Row],[Imie]],"")</f>
        <v/>
      </c>
      <c r="W328" s="1">
        <f>IF(punkty_rekrutacyjne[[#This Row],[GHP]]=100,1,0)</f>
        <v>0</v>
      </c>
      <c r="X328" s="1">
        <f>IF(punkty_rekrutacyjne[[#This Row],[GHH]]=100,1,0)</f>
        <v>0</v>
      </c>
      <c r="Y328" s="1">
        <f>IF(punkty_rekrutacyjne[[#This Row],[GMM]]=100,1,0)</f>
        <v>0</v>
      </c>
      <c r="Z328" s="1">
        <f>IF(punkty_rekrutacyjne[[#This Row],[GMP]]=100,1,0)</f>
        <v>0</v>
      </c>
      <c r="AA328" s="1">
        <f>IF(punkty_rekrutacyjne[[#This Row],[GJP]]=100,1,0)</f>
        <v>0</v>
      </c>
      <c r="AB328" s="1">
        <f>IF(SUM(W328:AA328)&gt;2,1,0)</f>
        <v>0</v>
      </c>
      <c r="AC328" s="1">
        <f>C328+IF(punkty_rekrutacyjne[[#This Row],[Zachowanie]]=6,2,0)+SUM(punkty_rekrutacyjne[[#This Row],[p1]:[p4]])</f>
        <v>29</v>
      </c>
      <c r="AD328" s="1">
        <f>+(punkty_rekrutacyjne[[#This Row],[GHP]]+punkty_rekrutacyjne[[#This Row],[GHH]]+punkty_rekrutacyjne[[#This Row],[GMM]]+punkty_rekrutacyjne[[#This Row],[GMP]]+punkty_rekrutacyjne[[#This Row],[GJP]])/10</f>
        <v>26.2</v>
      </c>
      <c r="AE328" s="1">
        <f>IF(punkty_rekrutacyjne[[#This Row],[pkt 1]]&gt;punkty_rekrutacyjne[[#This Row],[pkt 2]],1,0)</f>
        <v>1</v>
      </c>
      <c r="AF328" s="1">
        <f>COUNTIF(punkty_rekrutacyjne[[#This Row],[GHP]:[GJP]],100)</f>
        <v>0</v>
      </c>
    </row>
    <row r="329" spans="1:32" x14ac:dyDescent="0.25">
      <c r="A329" s="1" t="s">
        <v>29</v>
      </c>
      <c r="B329" s="1" t="s">
        <v>30</v>
      </c>
      <c r="C329">
        <v>0</v>
      </c>
      <c r="D329">
        <v>5</v>
      </c>
      <c r="E329">
        <v>3</v>
      </c>
      <c r="F329">
        <v>6</v>
      </c>
      <c r="G329">
        <v>6</v>
      </c>
      <c r="H329">
        <v>4</v>
      </c>
      <c r="I329">
        <v>28</v>
      </c>
      <c r="J329">
        <v>53</v>
      </c>
      <c r="K329">
        <v>38</v>
      </c>
      <c r="L329">
        <v>63</v>
      </c>
      <c r="M329">
        <v>70</v>
      </c>
      <c r="N329">
        <f>IF(punkty_rekrutacyjne[[#This Row],[JP]]=2,0,IF(punkty_rekrutacyjne[[#This Row],[JP]]=3,4,IF(punkty_rekrutacyjne[[#This Row],[JP]]=4,6,IF(punkty_rekrutacyjne[[#This Row],[JP]]=5,8,10))))</f>
        <v>4</v>
      </c>
      <c r="O329">
        <f>IF(punkty_rekrutacyjne[[#This Row],[Mat]]=2,0,IF(punkty_rekrutacyjne[[#This Row],[Mat]]=3,4,IF(punkty_rekrutacyjne[[#This Row],[Mat]]=4,6,IF(punkty_rekrutacyjne[[#This Row],[Mat]]=5,8,10))))</f>
        <v>10</v>
      </c>
      <c r="P329">
        <f>IF(punkty_rekrutacyjne[[#This Row],[Biol]]=2,0,IF(punkty_rekrutacyjne[[#This Row],[Biol]]=3,4,IF(punkty_rekrutacyjne[[#This Row],[Biol]]=4,6,IF(punkty_rekrutacyjne[[#This Row],[Biol]]=5,8,10))))</f>
        <v>10</v>
      </c>
      <c r="Q329">
        <f>IF(punkty_rekrutacyjne[[#This Row],[Geog]]=2,0,IF(punkty_rekrutacyjne[[#This Row],[Geog]]=3,4,IF(punkty_rekrutacyjne[[#This Row],[Geog]]=4,6,IF(punkty_rekrutacyjne[[#This Row],[Geog]]=5,8,10))))</f>
        <v>6</v>
      </c>
      <c r="R329">
        <f>C329+IF(punkty_rekrutacyjne[[#This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55.2</v>
      </c>
      <c r="S329">
        <f>(punkty_rekrutacyjne[[#This Row],[JP]]+punkty_rekrutacyjne[[#This Row],[Mat]]+punkty_rekrutacyjne[[#This Row],[Biol]]+punkty_rekrutacyjne[[#This Row],[Geog]])/4</f>
        <v>4.75</v>
      </c>
      <c r="T329">
        <f>IF(punkty_rekrutacyjne[[#This Row],[Zachowanie]]&gt;4,IF(punkty_rekrutacyjne[[#This Row],[srednia z przedmiotow]]&gt;4,IF(punkty_rekrutacyjne[[#This Row],[Osiagniecia]]=0,1,0),0),0)</f>
        <v>1</v>
      </c>
      <c r="U329" s="2" t="str">
        <f>IF(punkty_rekrutacyjne[[#This Row],[dobry uczen]],punkty_rekrutacyjne[[#This Row],[Nazwisko]],"")</f>
        <v>Pettka</v>
      </c>
      <c r="V329" s="2" t="str">
        <f>IF(punkty_rekrutacyjne[[#This Row],[dobry uczen]],punkty_rekrutacyjne[[#This Row],[Imie]],"")</f>
        <v>Jan</v>
      </c>
      <c r="W329" s="1">
        <f>IF(punkty_rekrutacyjne[[#This Row],[GHP]]=100,1,0)</f>
        <v>0</v>
      </c>
      <c r="X329" s="1">
        <f>IF(punkty_rekrutacyjne[[#This Row],[GHH]]=100,1,0)</f>
        <v>0</v>
      </c>
      <c r="Y329" s="1">
        <f>IF(punkty_rekrutacyjne[[#This Row],[GMM]]=100,1,0)</f>
        <v>0</v>
      </c>
      <c r="Z329" s="1">
        <f>IF(punkty_rekrutacyjne[[#This Row],[GMP]]=100,1,0)</f>
        <v>0</v>
      </c>
      <c r="AA329" s="1">
        <f>IF(punkty_rekrutacyjne[[#This Row],[GJP]]=100,1,0)</f>
        <v>0</v>
      </c>
      <c r="AB329" s="1">
        <f>IF(SUM(W329:AA329)&gt;2,1,0)</f>
        <v>0</v>
      </c>
      <c r="AC329" s="1">
        <f>C329+IF(punkty_rekrutacyjne[[#This Row],[Zachowanie]]=6,2,0)+SUM(punkty_rekrutacyjne[[#This Row],[p1]:[p4]])</f>
        <v>30</v>
      </c>
      <c r="AD329" s="1">
        <f>+(punkty_rekrutacyjne[[#This Row],[GHP]]+punkty_rekrutacyjne[[#This Row],[GHH]]+punkty_rekrutacyjne[[#This Row],[GMM]]+punkty_rekrutacyjne[[#This Row],[GMP]]+punkty_rekrutacyjne[[#This Row],[GJP]])/10</f>
        <v>25.2</v>
      </c>
      <c r="AE329" s="1">
        <f>IF(punkty_rekrutacyjne[[#This Row],[pkt 1]]&gt;punkty_rekrutacyjne[[#This Row],[pkt 2]],1,0)</f>
        <v>1</v>
      </c>
      <c r="AF329" s="1">
        <f>COUNTIF(punkty_rekrutacyjne[[#This Row],[GHP]:[GJP]],100)</f>
        <v>0</v>
      </c>
    </row>
    <row r="330" spans="1:32" x14ac:dyDescent="0.25">
      <c r="A330" s="1" t="s">
        <v>486</v>
      </c>
      <c r="B330" s="1" t="s">
        <v>70</v>
      </c>
      <c r="C330">
        <v>0</v>
      </c>
      <c r="D330">
        <v>2</v>
      </c>
      <c r="E330">
        <v>5</v>
      </c>
      <c r="F330">
        <v>3</v>
      </c>
      <c r="G330">
        <v>6</v>
      </c>
      <c r="H330">
        <v>6</v>
      </c>
      <c r="I330">
        <v>5</v>
      </c>
      <c r="J330">
        <v>93</v>
      </c>
      <c r="K330">
        <v>4</v>
      </c>
      <c r="L330">
        <v>59</v>
      </c>
      <c r="M330">
        <v>71</v>
      </c>
      <c r="N330">
        <f>IF(punkty_rekrutacyjne[[#This Row],[JP]]=2,0,IF(punkty_rekrutacyjne[[#This Row],[JP]]=3,4,IF(punkty_rekrutacyjne[[#This Row],[JP]]=4,6,IF(punkty_rekrutacyjne[[#This Row],[JP]]=5,8,10))))</f>
        <v>8</v>
      </c>
      <c r="O330">
        <f>IF(punkty_rekrutacyjne[[#This Row],[Mat]]=2,0,IF(punkty_rekrutacyjne[[#This Row],[Mat]]=3,4,IF(punkty_rekrutacyjne[[#This Row],[Mat]]=4,6,IF(punkty_rekrutacyjne[[#This Row],[Mat]]=5,8,10))))</f>
        <v>4</v>
      </c>
      <c r="P330">
        <f>IF(punkty_rekrutacyjne[[#This Row],[Biol]]=2,0,IF(punkty_rekrutacyjne[[#This Row],[Biol]]=3,4,IF(punkty_rekrutacyjne[[#This Row],[Biol]]=4,6,IF(punkty_rekrutacyjne[[#This Row],[Biol]]=5,8,10))))</f>
        <v>10</v>
      </c>
      <c r="Q330">
        <f>IF(punkty_rekrutacyjne[[#This Row],[Geog]]=2,0,IF(punkty_rekrutacyjne[[#This Row],[Geog]]=3,4,IF(punkty_rekrutacyjne[[#This Row],[Geog]]=4,6,IF(punkty_rekrutacyjne[[#This Row],[Geog]]=5,8,10))))</f>
        <v>10</v>
      </c>
      <c r="R330">
        <f>C330+IF(punkty_rekrutacyjne[[#This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55.2</v>
      </c>
      <c r="S330">
        <f>(punkty_rekrutacyjne[[#This Row],[JP]]+punkty_rekrutacyjne[[#This Row],[Mat]]+punkty_rekrutacyjne[[#This Row],[Biol]]+punkty_rekrutacyjne[[#This Row],[Geog]])/4</f>
        <v>5</v>
      </c>
      <c r="T330">
        <f>IF(punkty_rekrutacyjne[[#This Row],[Zachowanie]]&gt;4,IF(punkty_rekrutacyjne[[#This Row],[srednia z przedmiotow]]&gt;4,IF(punkty_rekrutacyjne[[#This Row],[Osiagniecia]]=0,1,0),0),0)</f>
        <v>0</v>
      </c>
      <c r="U330" s="2" t="str">
        <f>IF(punkty_rekrutacyjne[[#This Row],[dobry uczen]],punkty_rekrutacyjne[[#This Row],[Nazwisko]],"")</f>
        <v/>
      </c>
      <c r="V330" s="2" t="str">
        <f>IF(punkty_rekrutacyjne[[#This Row],[dobry uczen]],punkty_rekrutacyjne[[#This Row],[Imie]],"")</f>
        <v/>
      </c>
      <c r="W330" s="1">
        <f>IF(punkty_rekrutacyjne[[#This Row],[GHP]]=100,1,0)</f>
        <v>0</v>
      </c>
      <c r="X330" s="1">
        <f>IF(punkty_rekrutacyjne[[#This Row],[GHH]]=100,1,0)</f>
        <v>0</v>
      </c>
      <c r="Y330" s="1">
        <f>IF(punkty_rekrutacyjne[[#This Row],[GMM]]=100,1,0)</f>
        <v>0</v>
      </c>
      <c r="Z330" s="1">
        <f>IF(punkty_rekrutacyjne[[#This Row],[GMP]]=100,1,0)</f>
        <v>0</v>
      </c>
      <c r="AA330" s="1">
        <f>IF(punkty_rekrutacyjne[[#This Row],[GJP]]=100,1,0)</f>
        <v>0</v>
      </c>
      <c r="AB330" s="1">
        <f>IF(SUM(W330:AA330)&gt;2,1,0)</f>
        <v>0</v>
      </c>
      <c r="AC330" s="1">
        <f>C330+IF(punkty_rekrutacyjne[[#This Row],[Zachowanie]]=6,2,0)+SUM(punkty_rekrutacyjne[[#This Row],[p1]:[p4]])</f>
        <v>32</v>
      </c>
      <c r="AD330" s="1">
        <f>+(punkty_rekrutacyjne[[#This Row],[GHP]]+punkty_rekrutacyjne[[#This Row],[GHH]]+punkty_rekrutacyjne[[#This Row],[GMM]]+punkty_rekrutacyjne[[#This Row],[GMP]]+punkty_rekrutacyjne[[#This Row],[GJP]])/10</f>
        <v>23.2</v>
      </c>
      <c r="AE330" s="1">
        <f>IF(punkty_rekrutacyjne[[#This Row],[pkt 1]]&gt;punkty_rekrutacyjne[[#This Row],[pkt 2]],1,0)</f>
        <v>1</v>
      </c>
      <c r="AF330" s="1">
        <f>COUNTIF(punkty_rekrutacyjne[[#This Row],[GHP]:[GJP]],100)</f>
        <v>0</v>
      </c>
    </row>
    <row r="331" spans="1:32" x14ac:dyDescent="0.25">
      <c r="A331" s="1" t="s">
        <v>606</v>
      </c>
      <c r="B331" s="1" t="s">
        <v>242</v>
      </c>
      <c r="C331">
        <v>2</v>
      </c>
      <c r="D331">
        <v>5</v>
      </c>
      <c r="E331">
        <v>3</v>
      </c>
      <c r="F331">
        <v>2</v>
      </c>
      <c r="G331">
        <v>3</v>
      </c>
      <c r="H331">
        <v>6</v>
      </c>
      <c r="I331">
        <v>59</v>
      </c>
      <c r="J331">
        <v>29</v>
      </c>
      <c r="K331">
        <v>92</v>
      </c>
      <c r="L331">
        <v>96</v>
      </c>
      <c r="M331">
        <v>77</v>
      </c>
      <c r="N331">
        <f>IF(punkty_rekrutacyjne[[#This Row],[JP]]=2,0,IF(punkty_rekrutacyjne[[#This Row],[JP]]=3,4,IF(punkty_rekrutacyjne[[#This Row],[JP]]=4,6,IF(punkty_rekrutacyjne[[#This Row],[JP]]=5,8,10))))</f>
        <v>4</v>
      </c>
      <c r="O331">
        <f>IF(punkty_rekrutacyjne[[#This Row],[Mat]]=2,0,IF(punkty_rekrutacyjne[[#This Row],[Mat]]=3,4,IF(punkty_rekrutacyjne[[#This Row],[Mat]]=4,6,IF(punkty_rekrutacyjne[[#This Row],[Mat]]=5,8,10))))</f>
        <v>0</v>
      </c>
      <c r="P331">
        <f>IF(punkty_rekrutacyjne[[#This Row],[Biol]]=2,0,IF(punkty_rekrutacyjne[[#This Row],[Biol]]=3,4,IF(punkty_rekrutacyjne[[#This Row],[Biol]]=4,6,IF(punkty_rekrutacyjne[[#This Row],[Biol]]=5,8,10))))</f>
        <v>4</v>
      </c>
      <c r="Q331">
        <f>IF(punkty_rekrutacyjne[[#This Row],[Geog]]=2,0,IF(punkty_rekrutacyjne[[#This Row],[Geog]]=3,4,IF(punkty_rekrutacyjne[[#This Row],[Geog]]=4,6,IF(punkty_rekrutacyjne[[#This Row],[Geog]]=5,8,10))))</f>
        <v>10</v>
      </c>
      <c r="R331">
        <f>C331+IF(punkty_rekrutacyjne[[#This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55.3</v>
      </c>
      <c r="S331">
        <f>(punkty_rekrutacyjne[[#This Row],[JP]]+punkty_rekrutacyjne[[#This Row],[Mat]]+punkty_rekrutacyjne[[#This Row],[Biol]]+punkty_rekrutacyjne[[#This Row],[Geog]])/4</f>
        <v>3.5</v>
      </c>
      <c r="T331">
        <f>IF(punkty_rekrutacyjne[[#This Row],[Zachowanie]]&gt;4,IF(punkty_rekrutacyjne[[#This Row],[srednia z przedmiotow]]&gt;4,IF(punkty_rekrutacyjne[[#This Row],[Osiagniecia]]=0,1,0),0),0)</f>
        <v>0</v>
      </c>
      <c r="U331" s="2" t="str">
        <f>IF(punkty_rekrutacyjne[[#This Row],[dobry uczen]],punkty_rekrutacyjne[[#This Row],[Nazwisko]],"")</f>
        <v/>
      </c>
      <c r="V331" s="2" t="str">
        <f>IF(punkty_rekrutacyjne[[#This Row],[dobry uczen]],punkty_rekrutacyjne[[#This Row],[Imie]],"")</f>
        <v/>
      </c>
      <c r="W331" s="1">
        <f>IF(punkty_rekrutacyjne[[#This Row],[GHP]]=100,1,0)</f>
        <v>0</v>
      </c>
      <c r="X331" s="1">
        <f>IF(punkty_rekrutacyjne[[#This Row],[GHH]]=100,1,0)</f>
        <v>0</v>
      </c>
      <c r="Y331" s="1">
        <f>IF(punkty_rekrutacyjne[[#This Row],[GMM]]=100,1,0)</f>
        <v>0</v>
      </c>
      <c r="Z331" s="1">
        <f>IF(punkty_rekrutacyjne[[#This Row],[GMP]]=100,1,0)</f>
        <v>0</v>
      </c>
      <c r="AA331" s="1">
        <f>IF(punkty_rekrutacyjne[[#This Row],[GJP]]=100,1,0)</f>
        <v>0</v>
      </c>
      <c r="AB331" s="1">
        <f>IF(SUM(W331:AA331)&gt;2,1,0)</f>
        <v>0</v>
      </c>
      <c r="AC331" s="1">
        <f>C331+IF(punkty_rekrutacyjne[[#This Row],[Zachowanie]]=6,2,0)+SUM(punkty_rekrutacyjne[[#This Row],[p1]:[p4]])</f>
        <v>20</v>
      </c>
      <c r="AD331" s="1">
        <f>+(punkty_rekrutacyjne[[#This Row],[GHP]]+punkty_rekrutacyjne[[#This Row],[GHH]]+punkty_rekrutacyjne[[#This Row],[GMM]]+punkty_rekrutacyjne[[#This Row],[GMP]]+punkty_rekrutacyjne[[#This Row],[GJP]])/10</f>
        <v>35.299999999999997</v>
      </c>
      <c r="AE331" s="1">
        <f>IF(punkty_rekrutacyjne[[#This Row],[pkt 1]]&gt;punkty_rekrutacyjne[[#This Row],[pkt 2]],1,0)</f>
        <v>0</v>
      </c>
      <c r="AF331" s="1">
        <f>COUNTIF(punkty_rekrutacyjne[[#This Row],[GHP]:[GJP]],100)</f>
        <v>0</v>
      </c>
    </row>
    <row r="332" spans="1:32" x14ac:dyDescent="0.25">
      <c r="A332" s="1" t="s">
        <v>328</v>
      </c>
      <c r="B332" s="1" t="s">
        <v>68</v>
      </c>
      <c r="C332">
        <v>0</v>
      </c>
      <c r="D332">
        <v>6</v>
      </c>
      <c r="E332">
        <v>6</v>
      </c>
      <c r="F332">
        <v>4</v>
      </c>
      <c r="G332">
        <v>4</v>
      </c>
      <c r="H332">
        <v>3</v>
      </c>
      <c r="I332">
        <v>25</v>
      </c>
      <c r="J332">
        <v>40</v>
      </c>
      <c r="K332">
        <v>61</v>
      </c>
      <c r="L332">
        <v>59</v>
      </c>
      <c r="M332">
        <v>88</v>
      </c>
      <c r="N332">
        <f>IF(punkty_rekrutacyjne[[#This Row],[JP]]=2,0,IF(punkty_rekrutacyjne[[#This Row],[JP]]=3,4,IF(punkty_rekrutacyjne[[#This Row],[JP]]=4,6,IF(punkty_rekrutacyjne[[#This Row],[JP]]=5,8,10))))</f>
        <v>10</v>
      </c>
      <c r="O332">
        <f>IF(punkty_rekrutacyjne[[#This Row],[Mat]]=2,0,IF(punkty_rekrutacyjne[[#This Row],[Mat]]=3,4,IF(punkty_rekrutacyjne[[#This Row],[Mat]]=4,6,IF(punkty_rekrutacyjne[[#This Row],[Mat]]=5,8,10))))</f>
        <v>6</v>
      </c>
      <c r="P332">
        <f>IF(punkty_rekrutacyjne[[#This Row],[Biol]]=2,0,IF(punkty_rekrutacyjne[[#This Row],[Biol]]=3,4,IF(punkty_rekrutacyjne[[#This Row],[Biol]]=4,6,IF(punkty_rekrutacyjne[[#This Row],[Biol]]=5,8,10))))</f>
        <v>6</v>
      </c>
      <c r="Q332">
        <f>IF(punkty_rekrutacyjne[[#This Row],[Geog]]=2,0,IF(punkty_rekrutacyjne[[#This Row],[Geog]]=3,4,IF(punkty_rekrutacyjne[[#This Row],[Geog]]=4,6,IF(punkty_rekrutacyjne[[#This Row],[Geog]]=5,8,10))))</f>
        <v>4</v>
      </c>
      <c r="R332">
        <f>C332+IF(punkty_rekrutacyjne[[#This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55.3</v>
      </c>
      <c r="S332">
        <f>(punkty_rekrutacyjne[[#This Row],[JP]]+punkty_rekrutacyjne[[#This Row],[Mat]]+punkty_rekrutacyjne[[#This Row],[Biol]]+punkty_rekrutacyjne[[#This Row],[Geog]])/4</f>
        <v>4.25</v>
      </c>
      <c r="T332">
        <f>IF(punkty_rekrutacyjne[[#This Row],[Zachowanie]]&gt;4,IF(punkty_rekrutacyjne[[#This Row],[srednia z przedmiotow]]&gt;4,IF(punkty_rekrutacyjne[[#This Row],[Osiagniecia]]=0,1,0),0),0)</f>
        <v>1</v>
      </c>
      <c r="U332" s="2" t="str">
        <f>IF(punkty_rekrutacyjne[[#This Row],[dobry uczen]],punkty_rekrutacyjne[[#This Row],[Nazwisko]],"")</f>
        <v>Florek</v>
      </c>
      <c r="V332" s="2" t="str">
        <f>IF(punkty_rekrutacyjne[[#This Row],[dobry uczen]],punkty_rekrutacyjne[[#This Row],[Imie]],"")</f>
        <v>Sandra</v>
      </c>
      <c r="W332" s="1">
        <f>IF(punkty_rekrutacyjne[[#This Row],[GHP]]=100,1,0)</f>
        <v>0</v>
      </c>
      <c r="X332" s="1">
        <f>IF(punkty_rekrutacyjne[[#This Row],[GHH]]=100,1,0)</f>
        <v>0</v>
      </c>
      <c r="Y332" s="1">
        <f>IF(punkty_rekrutacyjne[[#This Row],[GMM]]=100,1,0)</f>
        <v>0</v>
      </c>
      <c r="Z332" s="1">
        <f>IF(punkty_rekrutacyjne[[#This Row],[GMP]]=100,1,0)</f>
        <v>0</v>
      </c>
      <c r="AA332" s="1">
        <f>IF(punkty_rekrutacyjne[[#This Row],[GJP]]=100,1,0)</f>
        <v>0</v>
      </c>
      <c r="AB332" s="1">
        <f>IF(SUM(W332:AA332)&gt;2,1,0)</f>
        <v>0</v>
      </c>
      <c r="AC332" s="1">
        <f>C332+IF(punkty_rekrutacyjne[[#This Row],[Zachowanie]]=6,2,0)+SUM(punkty_rekrutacyjne[[#This Row],[p1]:[p4]])</f>
        <v>28</v>
      </c>
      <c r="AD332" s="1">
        <f>+(punkty_rekrutacyjne[[#This Row],[GHP]]+punkty_rekrutacyjne[[#This Row],[GHH]]+punkty_rekrutacyjne[[#This Row],[GMM]]+punkty_rekrutacyjne[[#This Row],[GMP]]+punkty_rekrutacyjne[[#This Row],[GJP]])/10</f>
        <v>27.3</v>
      </c>
      <c r="AE332" s="1">
        <f>IF(punkty_rekrutacyjne[[#This Row],[pkt 1]]&gt;punkty_rekrutacyjne[[#This Row],[pkt 2]],1,0)</f>
        <v>1</v>
      </c>
      <c r="AF332" s="1">
        <f>COUNTIF(punkty_rekrutacyjne[[#This Row],[GHP]:[GJP]],100)</f>
        <v>0</v>
      </c>
    </row>
    <row r="333" spans="1:32" x14ac:dyDescent="0.25">
      <c r="A333" s="1" t="s">
        <v>278</v>
      </c>
      <c r="B333" s="1" t="s">
        <v>279</v>
      </c>
      <c r="C333">
        <v>5</v>
      </c>
      <c r="D333">
        <v>6</v>
      </c>
      <c r="E333">
        <v>2</v>
      </c>
      <c r="F333">
        <v>5</v>
      </c>
      <c r="G333">
        <v>5</v>
      </c>
      <c r="H333">
        <v>5</v>
      </c>
      <c r="I333">
        <v>80</v>
      </c>
      <c r="J333">
        <v>54</v>
      </c>
      <c r="K333">
        <v>22</v>
      </c>
      <c r="L333">
        <v>26</v>
      </c>
      <c r="M333">
        <v>62</v>
      </c>
      <c r="N333">
        <f>IF(punkty_rekrutacyjne[[#This Row],[JP]]=2,0,IF(punkty_rekrutacyjne[[#This Row],[JP]]=3,4,IF(punkty_rekrutacyjne[[#This Row],[JP]]=4,6,IF(punkty_rekrutacyjne[[#This Row],[JP]]=5,8,10))))</f>
        <v>0</v>
      </c>
      <c r="O333">
        <f>IF(punkty_rekrutacyjne[[#This Row],[Mat]]=2,0,IF(punkty_rekrutacyjne[[#This Row],[Mat]]=3,4,IF(punkty_rekrutacyjne[[#This Row],[Mat]]=4,6,IF(punkty_rekrutacyjne[[#This Row],[Mat]]=5,8,10))))</f>
        <v>8</v>
      </c>
      <c r="P333">
        <f>IF(punkty_rekrutacyjne[[#This Row],[Biol]]=2,0,IF(punkty_rekrutacyjne[[#This Row],[Biol]]=3,4,IF(punkty_rekrutacyjne[[#This Row],[Biol]]=4,6,IF(punkty_rekrutacyjne[[#This Row],[Biol]]=5,8,10))))</f>
        <v>8</v>
      </c>
      <c r="Q333">
        <f>IF(punkty_rekrutacyjne[[#This Row],[Geog]]=2,0,IF(punkty_rekrutacyjne[[#This Row],[Geog]]=3,4,IF(punkty_rekrutacyjne[[#This Row],[Geog]]=4,6,IF(punkty_rekrutacyjne[[#This Row],[Geog]]=5,8,10))))</f>
        <v>8</v>
      </c>
      <c r="R333">
        <f>C333+IF(punkty_rekrutacyjne[[#This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55.4</v>
      </c>
      <c r="S333">
        <f>(punkty_rekrutacyjne[[#This Row],[JP]]+punkty_rekrutacyjne[[#This Row],[Mat]]+punkty_rekrutacyjne[[#This Row],[Biol]]+punkty_rekrutacyjne[[#This Row],[Geog]])/4</f>
        <v>4.25</v>
      </c>
      <c r="T333">
        <f>IF(punkty_rekrutacyjne[[#This Row],[Zachowanie]]&gt;4,IF(punkty_rekrutacyjne[[#This Row],[srednia z przedmiotow]]&gt;4,IF(punkty_rekrutacyjne[[#This Row],[Osiagniecia]]=0,1,0),0),0)</f>
        <v>0</v>
      </c>
      <c r="U333" s="2" t="str">
        <f>IF(punkty_rekrutacyjne[[#This Row],[dobry uczen]],punkty_rekrutacyjne[[#This Row],[Nazwisko]],"")</f>
        <v/>
      </c>
      <c r="V333" s="2" t="str">
        <f>IF(punkty_rekrutacyjne[[#This Row],[dobry uczen]],punkty_rekrutacyjne[[#This Row],[Imie]],"")</f>
        <v/>
      </c>
      <c r="W333" s="1">
        <f>IF(punkty_rekrutacyjne[[#This Row],[GHP]]=100,1,0)</f>
        <v>0</v>
      </c>
      <c r="X333" s="1">
        <f>IF(punkty_rekrutacyjne[[#This Row],[GHH]]=100,1,0)</f>
        <v>0</v>
      </c>
      <c r="Y333" s="1">
        <f>IF(punkty_rekrutacyjne[[#This Row],[GMM]]=100,1,0)</f>
        <v>0</v>
      </c>
      <c r="Z333" s="1">
        <f>IF(punkty_rekrutacyjne[[#This Row],[GMP]]=100,1,0)</f>
        <v>0</v>
      </c>
      <c r="AA333" s="1">
        <f>IF(punkty_rekrutacyjne[[#This Row],[GJP]]=100,1,0)</f>
        <v>0</v>
      </c>
      <c r="AB333" s="1">
        <f>IF(SUM(W333:AA333)&gt;2,1,0)</f>
        <v>0</v>
      </c>
      <c r="AC333" s="1">
        <f>C333+IF(punkty_rekrutacyjne[[#This Row],[Zachowanie]]=6,2,0)+SUM(punkty_rekrutacyjne[[#This Row],[p1]:[p4]])</f>
        <v>31</v>
      </c>
      <c r="AD333" s="1">
        <f>+(punkty_rekrutacyjne[[#This Row],[GHP]]+punkty_rekrutacyjne[[#This Row],[GHH]]+punkty_rekrutacyjne[[#This Row],[GMM]]+punkty_rekrutacyjne[[#This Row],[GMP]]+punkty_rekrutacyjne[[#This Row],[GJP]])/10</f>
        <v>24.4</v>
      </c>
      <c r="AE333" s="1">
        <f>IF(punkty_rekrutacyjne[[#This Row],[pkt 1]]&gt;punkty_rekrutacyjne[[#This Row],[pkt 2]],1,0)</f>
        <v>1</v>
      </c>
      <c r="AF333" s="1">
        <f>COUNTIF(punkty_rekrutacyjne[[#This Row],[GHP]:[GJP]],100)</f>
        <v>0</v>
      </c>
    </row>
    <row r="334" spans="1:32" x14ac:dyDescent="0.25">
      <c r="A334" s="1" t="s">
        <v>348</v>
      </c>
      <c r="B334" s="1" t="s">
        <v>210</v>
      </c>
      <c r="C334">
        <v>7</v>
      </c>
      <c r="D334">
        <v>5</v>
      </c>
      <c r="E334">
        <v>3</v>
      </c>
      <c r="F334">
        <v>2</v>
      </c>
      <c r="G334">
        <v>5</v>
      </c>
      <c r="H334">
        <v>3</v>
      </c>
      <c r="I334">
        <v>89</v>
      </c>
      <c r="J334">
        <v>97</v>
      </c>
      <c r="K334">
        <v>66</v>
      </c>
      <c r="L334">
        <v>5</v>
      </c>
      <c r="M334">
        <v>68</v>
      </c>
      <c r="N334">
        <f>IF(punkty_rekrutacyjne[[#This Row],[JP]]=2,0,IF(punkty_rekrutacyjne[[#This Row],[JP]]=3,4,IF(punkty_rekrutacyjne[[#This Row],[JP]]=4,6,IF(punkty_rekrutacyjne[[#This Row],[JP]]=5,8,10))))</f>
        <v>4</v>
      </c>
      <c r="O334">
        <f>IF(punkty_rekrutacyjne[[#This Row],[Mat]]=2,0,IF(punkty_rekrutacyjne[[#This Row],[Mat]]=3,4,IF(punkty_rekrutacyjne[[#This Row],[Mat]]=4,6,IF(punkty_rekrutacyjne[[#This Row],[Mat]]=5,8,10))))</f>
        <v>0</v>
      </c>
      <c r="P334">
        <f>IF(punkty_rekrutacyjne[[#This Row],[Biol]]=2,0,IF(punkty_rekrutacyjne[[#This Row],[Biol]]=3,4,IF(punkty_rekrutacyjne[[#This Row],[Biol]]=4,6,IF(punkty_rekrutacyjne[[#This Row],[Biol]]=5,8,10))))</f>
        <v>8</v>
      </c>
      <c r="Q334">
        <f>IF(punkty_rekrutacyjne[[#This Row],[Geog]]=2,0,IF(punkty_rekrutacyjne[[#This Row],[Geog]]=3,4,IF(punkty_rekrutacyjne[[#This Row],[Geog]]=4,6,IF(punkty_rekrutacyjne[[#This Row],[Geog]]=5,8,10))))</f>
        <v>4</v>
      </c>
      <c r="R334">
        <f>C334+IF(punkty_rekrutacyjne[[#This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55.5</v>
      </c>
      <c r="S334">
        <f>(punkty_rekrutacyjne[[#This Row],[JP]]+punkty_rekrutacyjne[[#This Row],[Mat]]+punkty_rekrutacyjne[[#This Row],[Biol]]+punkty_rekrutacyjne[[#This Row],[Geog]])/4</f>
        <v>3.25</v>
      </c>
      <c r="T334">
        <f>IF(punkty_rekrutacyjne[[#This Row],[Zachowanie]]&gt;4,IF(punkty_rekrutacyjne[[#This Row],[srednia z przedmiotow]]&gt;4,IF(punkty_rekrutacyjne[[#This Row],[Osiagniecia]]=0,1,0),0),0)</f>
        <v>0</v>
      </c>
      <c r="U334" s="2" t="str">
        <f>IF(punkty_rekrutacyjne[[#This Row],[dobry uczen]],punkty_rekrutacyjne[[#This Row],[Nazwisko]],"")</f>
        <v/>
      </c>
      <c r="V334" s="2" t="str">
        <f>IF(punkty_rekrutacyjne[[#This Row],[dobry uczen]],punkty_rekrutacyjne[[#This Row],[Imie]],"")</f>
        <v/>
      </c>
      <c r="W334" s="1">
        <f>IF(punkty_rekrutacyjne[[#This Row],[GHP]]=100,1,0)</f>
        <v>0</v>
      </c>
      <c r="X334" s="1">
        <f>IF(punkty_rekrutacyjne[[#This Row],[GHH]]=100,1,0)</f>
        <v>0</v>
      </c>
      <c r="Y334" s="1">
        <f>IF(punkty_rekrutacyjne[[#This Row],[GMM]]=100,1,0)</f>
        <v>0</v>
      </c>
      <c r="Z334" s="1">
        <f>IF(punkty_rekrutacyjne[[#This Row],[GMP]]=100,1,0)</f>
        <v>0</v>
      </c>
      <c r="AA334" s="1">
        <f>IF(punkty_rekrutacyjne[[#This Row],[GJP]]=100,1,0)</f>
        <v>0</v>
      </c>
      <c r="AB334" s="1">
        <f>IF(SUM(W334:AA334)&gt;2,1,0)</f>
        <v>0</v>
      </c>
      <c r="AC334" s="1">
        <f>C334+IF(punkty_rekrutacyjne[[#This Row],[Zachowanie]]=6,2,0)+SUM(punkty_rekrutacyjne[[#This Row],[p1]:[p4]])</f>
        <v>23</v>
      </c>
      <c r="AD334" s="1">
        <f>+(punkty_rekrutacyjne[[#This Row],[GHP]]+punkty_rekrutacyjne[[#This Row],[GHH]]+punkty_rekrutacyjne[[#This Row],[GMM]]+punkty_rekrutacyjne[[#This Row],[GMP]]+punkty_rekrutacyjne[[#This Row],[GJP]])/10</f>
        <v>32.5</v>
      </c>
      <c r="AE334" s="1">
        <f>IF(punkty_rekrutacyjne[[#This Row],[pkt 1]]&gt;punkty_rekrutacyjne[[#This Row],[pkt 2]],1,0)</f>
        <v>0</v>
      </c>
      <c r="AF334" s="1">
        <f>COUNTIF(punkty_rekrutacyjne[[#This Row],[GHP]:[GJP]],100)</f>
        <v>0</v>
      </c>
    </row>
    <row r="335" spans="1:32" x14ac:dyDescent="0.25">
      <c r="A335" s="1" t="s">
        <v>519</v>
      </c>
      <c r="B335" s="1" t="s">
        <v>520</v>
      </c>
      <c r="C335">
        <v>3</v>
      </c>
      <c r="D335">
        <v>3</v>
      </c>
      <c r="E335">
        <v>3</v>
      </c>
      <c r="F335">
        <v>6</v>
      </c>
      <c r="G335">
        <v>3</v>
      </c>
      <c r="H335">
        <v>2</v>
      </c>
      <c r="I335">
        <v>62</v>
      </c>
      <c r="J335">
        <v>92</v>
      </c>
      <c r="K335">
        <v>75</v>
      </c>
      <c r="L335">
        <v>30</v>
      </c>
      <c r="M335">
        <v>86</v>
      </c>
      <c r="N335">
        <f>IF(punkty_rekrutacyjne[[#This Row],[JP]]=2,0,IF(punkty_rekrutacyjne[[#This Row],[JP]]=3,4,IF(punkty_rekrutacyjne[[#This Row],[JP]]=4,6,IF(punkty_rekrutacyjne[[#This Row],[JP]]=5,8,10))))</f>
        <v>4</v>
      </c>
      <c r="O335">
        <f>IF(punkty_rekrutacyjne[[#This Row],[Mat]]=2,0,IF(punkty_rekrutacyjne[[#This Row],[Mat]]=3,4,IF(punkty_rekrutacyjne[[#This Row],[Mat]]=4,6,IF(punkty_rekrutacyjne[[#This Row],[Mat]]=5,8,10))))</f>
        <v>10</v>
      </c>
      <c r="P335">
        <f>IF(punkty_rekrutacyjne[[#This Row],[Biol]]=2,0,IF(punkty_rekrutacyjne[[#This Row],[Biol]]=3,4,IF(punkty_rekrutacyjne[[#This Row],[Biol]]=4,6,IF(punkty_rekrutacyjne[[#This Row],[Biol]]=5,8,10))))</f>
        <v>4</v>
      </c>
      <c r="Q335">
        <f>IF(punkty_rekrutacyjne[[#This Row],[Geog]]=2,0,IF(punkty_rekrutacyjne[[#This Row],[Geog]]=3,4,IF(punkty_rekrutacyjne[[#This Row],[Geog]]=4,6,IF(punkty_rekrutacyjne[[#This Row],[Geog]]=5,8,10))))</f>
        <v>0</v>
      </c>
      <c r="R335">
        <f>C335+IF(punkty_rekrutacyjne[[#This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55.5</v>
      </c>
      <c r="S335">
        <f>(punkty_rekrutacyjne[[#This Row],[JP]]+punkty_rekrutacyjne[[#This Row],[Mat]]+punkty_rekrutacyjne[[#This Row],[Biol]]+punkty_rekrutacyjne[[#This Row],[Geog]])/4</f>
        <v>3.5</v>
      </c>
      <c r="T335">
        <f>IF(punkty_rekrutacyjne[[#This Row],[Zachowanie]]&gt;4,IF(punkty_rekrutacyjne[[#This Row],[srednia z przedmiotow]]&gt;4,IF(punkty_rekrutacyjne[[#This Row],[Osiagniecia]]=0,1,0),0),0)</f>
        <v>0</v>
      </c>
      <c r="U335" s="2" t="str">
        <f>IF(punkty_rekrutacyjne[[#This Row],[dobry uczen]],punkty_rekrutacyjne[[#This Row],[Nazwisko]],"")</f>
        <v/>
      </c>
      <c r="V335" s="2" t="str">
        <f>IF(punkty_rekrutacyjne[[#This Row],[dobry uczen]],punkty_rekrutacyjne[[#This Row],[Imie]],"")</f>
        <v/>
      </c>
      <c r="W335" s="1">
        <f>IF(punkty_rekrutacyjne[[#This Row],[GHP]]=100,1,0)</f>
        <v>0</v>
      </c>
      <c r="X335" s="1">
        <f>IF(punkty_rekrutacyjne[[#This Row],[GHH]]=100,1,0)</f>
        <v>0</v>
      </c>
      <c r="Y335" s="1">
        <f>IF(punkty_rekrutacyjne[[#This Row],[GMM]]=100,1,0)</f>
        <v>0</v>
      </c>
      <c r="Z335" s="1">
        <f>IF(punkty_rekrutacyjne[[#This Row],[GMP]]=100,1,0)</f>
        <v>0</v>
      </c>
      <c r="AA335" s="1">
        <f>IF(punkty_rekrutacyjne[[#This Row],[GJP]]=100,1,0)</f>
        <v>0</v>
      </c>
      <c r="AB335" s="1">
        <f>IF(SUM(W335:AA335)&gt;2,1,0)</f>
        <v>0</v>
      </c>
      <c r="AC335" s="1">
        <f>C335+IF(punkty_rekrutacyjne[[#This Row],[Zachowanie]]=6,2,0)+SUM(punkty_rekrutacyjne[[#This Row],[p1]:[p4]])</f>
        <v>21</v>
      </c>
      <c r="AD335" s="1">
        <f>+(punkty_rekrutacyjne[[#This Row],[GHP]]+punkty_rekrutacyjne[[#This Row],[GHH]]+punkty_rekrutacyjne[[#This Row],[GMM]]+punkty_rekrutacyjne[[#This Row],[GMP]]+punkty_rekrutacyjne[[#This Row],[GJP]])/10</f>
        <v>34.5</v>
      </c>
      <c r="AE335" s="1">
        <f>IF(punkty_rekrutacyjne[[#This Row],[pkt 1]]&gt;punkty_rekrutacyjne[[#This Row],[pkt 2]],1,0)</f>
        <v>0</v>
      </c>
      <c r="AF335" s="1">
        <f>COUNTIF(punkty_rekrutacyjne[[#This Row],[GHP]:[GJP]],100)</f>
        <v>0</v>
      </c>
    </row>
    <row r="336" spans="1:32" x14ac:dyDescent="0.25">
      <c r="A336" s="1" t="s">
        <v>226</v>
      </c>
      <c r="B336" s="1" t="s">
        <v>74</v>
      </c>
      <c r="C336">
        <v>6</v>
      </c>
      <c r="D336">
        <v>6</v>
      </c>
      <c r="E336">
        <v>5</v>
      </c>
      <c r="F336">
        <v>3</v>
      </c>
      <c r="G336">
        <v>2</v>
      </c>
      <c r="H336">
        <v>3</v>
      </c>
      <c r="I336">
        <v>16</v>
      </c>
      <c r="J336">
        <v>95</v>
      </c>
      <c r="K336">
        <v>97</v>
      </c>
      <c r="L336">
        <v>62</v>
      </c>
      <c r="M336">
        <v>46</v>
      </c>
      <c r="N336">
        <f>IF(punkty_rekrutacyjne[[#This Row],[JP]]=2,0,IF(punkty_rekrutacyjne[[#This Row],[JP]]=3,4,IF(punkty_rekrutacyjne[[#This Row],[JP]]=4,6,IF(punkty_rekrutacyjne[[#This Row],[JP]]=5,8,10))))</f>
        <v>8</v>
      </c>
      <c r="O336">
        <f>IF(punkty_rekrutacyjne[[#This Row],[Mat]]=2,0,IF(punkty_rekrutacyjne[[#This Row],[Mat]]=3,4,IF(punkty_rekrutacyjne[[#This Row],[Mat]]=4,6,IF(punkty_rekrutacyjne[[#This Row],[Mat]]=5,8,10))))</f>
        <v>4</v>
      </c>
      <c r="P336">
        <f>IF(punkty_rekrutacyjne[[#This Row],[Biol]]=2,0,IF(punkty_rekrutacyjne[[#This Row],[Biol]]=3,4,IF(punkty_rekrutacyjne[[#This Row],[Biol]]=4,6,IF(punkty_rekrutacyjne[[#This Row],[Biol]]=5,8,10))))</f>
        <v>0</v>
      </c>
      <c r="Q336">
        <f>IF(punkty_rekrutacyjne[[#This Row],[Geog]]=2,0,IF(punkty_rekrutacyjne[[#This Row],[Geog]]=3,4,IF(punkty_rekrutacyjne[[#This Row],[Geog]]=4,6,IF(punkty_rekrutacyjne[[#This Row],[Geog]]=5,8,10))))</f>
        <v>4</v>
      </c>
      <c r="R336">
        <f>C336+IF(punkty_rekrutacyjne[[#This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55.6</v>
      </c>
      <c r="S336">
        <f>(punkty_rekrutacyjne[[#This Row],[JP]]+punkty_rekrutacyjne[[#This Row],[Mat]]+punkty_rekrutacyjne[[#This Row],[Biol]]+punkty_rekrutacyjne[[#This Row],[Geog]])/4</f>
        <v>3.25</v>
      </c>
      <c r="T336">
        <f>IF(punkty_rekrutacyjne[[#This Row],[Zachowanie]]&gt;4,IF(punkty_rekrutacyjne[[#This Row],[srednia z przedmiotow]]&gt;4,IF(punkty_rekrutacyjne[[#This Row],[Osiagniecia]]=0,1,0),0),0)</f>
        <v>0</v>
      </c>
      <c r="U336" s="2" t="str">
        <f>IF(punkty_rekrutacyjne[[#This Row],[dobry uczen]],punkty_rekrutacyjne[[#This Row],[Nazwisko]],"")</f>
        <v/>
      </c>
      <c r="V336" s="2" t="str">
        <f>IF(punkty_rekrutacyjne[[#This Row],[dobry uczen]],punkty_rekrutacyjne[[#This Row],[Imie]],"")</f>
        <v/>
      </c>
      <c r="W336" s="1">
        <f>IF(punkty_rekrutacyjne[[#This Row],[GHP]]=100,1,0)</f>
        <v>0</v>
      </c>
      <c r="X336" s="1">
        <f>IF(punkty_rekrutacyjne[[#This Row],[GHH]]=100,1,0)</f>
        <v>0</v>
      </c>
      <c r="Y336" s="1">
        <f>IF(punkty_rekrutacyjne[[#This Row],[GMM]]=100,1,0)</f>
        <v>0</v>
      </c>
      <c r="Z336" s="1">
        <f>IF(punkty_rekrutacyjne[[#This Row],[GMP]]=100,1,0)</f>
        <v>0</v>
      </c>
      <c r="AA336" s="1">
        <f>IF(punkty_rekrutacyjne[[#This Row],[GJP]]=100,1,0)</f>
        <v>0</v>
      </c>
      <c r="AB336" s="1">
        <f>IF(SUM(W336:AA336)&gt;2,1,0)</f>
        <v>0</v>
      </c>
      <c r="AC336" s="1">
        <f>C336+IF(punkty_rekrutacyjne[[#This Row],[Zachowanie]]=6,2,0)+SUM(punkty_rekrutacyjne[[#This Row],[p1]:[p4]])</f>
        <v>24</v>
      </c>
      <c r="AD336" s="1">
        <f>+(punkty_rekrutacyjne[[#This Row],[GHP]]+punkty_rekrutacyjne[[#This Row],[GHH]]+punkty_rekrutacyjne[[#This Row],[GMM]]+punkty_rekrutacyjne[[#This Row],[GMP]]+punkty_rekrutacyjne[[#This Row],[GJP]])/10</f>
        <v>31.6</v>
      </c>
      <c r="AE336" s="1">
        <f>IF(punkty_rekrutacyjne[[#This Row],[pkt 1]]&gt;punkty_rekrutacyjne[[#This Row],[pkt 2]],1,0)</f>
        <v>0</v>
      </c>
      <c r="AF336" s="1">
        <f>COUNTIF(punkty_rekrutacyjne[[#This Row],[GHP]:[GJP]],100)</f>
        <v>0</v>
      </c>
    </row>
    <row r="337" spans="1:32" x14ac:dyDescent="0.25">
      <c r="A337" s="1" t="s">
        <v>259</v>
      </c>
      <c r="B337" s="1" t="s">
        <v>260</v>
      </c>
      <c r="C337">
        <v>2</v>
      </c>
      <c r="D337">
        <v>5</v>
      </c>
      <c r="E337">
        <v>5</v>
      </c>
      <c r="F337">
        <v>2</v>
      </c>
      <c r="G337">
        <v>6</v>
      </c>
      <c r="H337">
        <v>2</v>
      </c>
      <c r="I337">
        <v>79</v>
      </c>
      <c r="J337">
        <v>66</v>
      </c>
      <c r="K337">
        <v>91</v>
      </c>
      <c r="L337">
        <v>30</v>
      </c>
      <c r="M337">
        <v>90</v>
      </c>
      <c r="N337">
        <f>IF(punkty_rekrutacyjne[[#This Row],[JP]]=2,0,IF(punkty_rekrutacyjne[[#This Row],[JP]]=3,4,IF(punkty_rekrutacyjne[[#This Row],[JP]]=4,6,IF(punkty_rekrutacyjne[[#This Row],[JP]]=5,8,10))))</f>
        <v>8</v>
      </c>
      <c r="O337">
        <f>IF(punkty_rekrutacyjne[[#This Row],[Mat]]=2,0,IF(punkty_rekrutacyjne[[#This Row],[Mat]]=3,4,IF(punkty_rekrutacyjne[[#This Row],[Mat]]=4,6,IF(punkty_rekrutacyjne[[#This Row],[Mat]]=5,8,10))))</f>
        <v>0</v>
      </c>
      <c r="P337">
        <f>IF(punkty_rekrutacyjne[[#This Row],[Biol]]=2,0,IF(punkty_rekrutacyjne[[#This Row],[Biol]]=3,4,IF(punkty_rekrutacyjne[[#This Row],[Biol]]=4,6,IF(punkty_rekrutacyjne[[#This Row],[Biol]]=5,8,10))))</f>
        <v>10</v>
      </c>
      <c r="Q337">
        <f>IF(punkty_rekrutacyjne[[#This Row],[Geog]]=2,0,IF(punkty_rekrutacyjne[[#This Row],[Geog]]=3,4,IF(punkty_rekrutacyjne[[#This Row],[Geog]]=4,6,IF(punkty_rekrutacyjne[[#This Row],[Geog]]=5,8,10))))</f>
        <v>0</v>
      </c>
      <c r="R337">
        <f>C337+IF(punkty_rekrutacyjne[[#This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55.6</v>
      </c>
      <c r="S337">
        <f>(punkty_rekrutacyjne[[#This Row],[JP]]+punkty_rekrutacyjne[[#This Row],[Mat]]+punkty_rekrutacyjne[[#This Row],[Biol]]+punkty_rekrutacyjne[[#This Row],[Geog]])/4</f>
        <v>3.75</v>
      </c>
      <c r="T337">
        <f>IF(punkty_rekrutacyjne[[#This Row],[Zachowanie]]&gt;4,IF(punkty_rekrutacyjne[[#This Row],[srednia z przedmiotow]]&gt;4,IF(punkty_rekrutacyjne[[#This Row],[Osiagniecia]]=0,1,0),0),0)</f>
        <v>0</v>
      </c>
      <c r="U337" s="2" t="str">
        <f>IF(punkty_rekrutacyjne[[#This Row],[dobry uczen]],punkty_rekrutacyjne[[#This Row],[Nazwisko]],"")</f>
        <v/>
      </c>
      <c r="V337" s="2" t="str">
        <f>IF(punkty_rekrutacyjne[[#This Row],[dobry uczen]],punkty_rekrutacyjne[[#This Row],[Imie]],"")</f>
        <v/>
      </c>
      <c r="W337" s="1">
        <f>IF(punkty_rekrutacyjne[[#This Row],[GHP]]=100,1,0)</f>
        <v>0</v>
      </c>
      <c r="X337" s="1">
        <f>IF(punkty_rekrutacyjne[[#This Row],[GHH]]=100,1,0)</f>
        <v>0</v>
      </c>
      <c r="Y337" s="1">
        <f>IF(punkty_rekrutacyjne[[#This Row],[GMM]]=100,1,0)</f>
        <v>0</v>
      </c>
      <c r="Z337" s="1">
        <f>IF(punkty_rekrutacyjne[[#This Row],[GMP]]=100,1,0)</f>
        <v>0</v>
      </c>
      <c r="AA337" s="1">
        <f>IF(punkty_rekrutacyjne[[#This Row],[GJP]]=100,1,0)</f>
        <v>0</v>
      </c>
      <c r="AB337" s="1">
        <f>IF(SUM(W337:AA337)&gt;2,1,0)</f>
        <v>0</v>
      </c>
      <c r="AC337" s="1">
        <f>C337+IF(punkty_rekrutacyjne[[#This Row],[Zachowanie]]=6,2,0)+SUM(punkty_rekrutacyjne[[#This Row],[p1]:[p4]])</f>
        <v>20</v>
      </c>
      <c r="AD337" s="1">
        <f>+(punkty_rekrutacyjne[[#This Row],[GHP]]+punkty_rekrutacyjne[[#This Row],[GHH]]+punkty_rekrutacyjne[[#This Row],[GMM]]+punkty_rekrutacyjne[[#This Row],[GMP]]+punkty_rekrutacyjne[[#This Row],[GJP]])/10</f>
        <v>35.6</v>
      </c>
      <c r="AE337" s="1">
        <f>IF(punkty_rekrutacyjne[[#This Row],[pkt 1]]&gt;punkty_rekrutacyjne[[#This Row],[pkt 2]],1,0)</f>
        <v>0</v>
      </c>
      <c r="AF337" s="1">
        <f>COUNTIF(punkty_rekrutacyjne[[#This Row],[GHP]:[GJP]],100)</f>
        <v>0</v>
      </c>
    </row>
    <row r="338" spans="1:32" x14ac:dyDescent="0.25">
      <c r="A338" s="1" t="s">
        <v>252</v>
      </c>
      <c r="B338" s="1" t="s">
        <v>253</v>
      </c>
      <c r="C338">
        <v>1</v>
      </c>
      <c r="D338">
        <v>4</v>
      </c>
      <c r="E338">
        <v>6</v>
      </c>
      <c r="F338">
        <v>6</v>
      </c>
      <c r="G338">
        <v>2</v>
      </c>
      <c r="H338">
        <v>3</v>
      </c>
      <c r="I338">
        <v>43</v>
      </c>
      <c r="J338">
        <v>77</v>
      </c>
      <c r="K338">
        <v>31</v>
      </c>
      <c r="L338">
        <v>88</v>
      </c>
      <c r="M338">
        <v>67</v>
      </c>
      <c r="N338">
        <f>IF(punkty_rekrutacyjne[[#This Row],[JP]]=2,0,IF(punkty_rekrutacyjne[[#This Row],[JP]]=3,4,IF(punkty_rekrutacyjne[[#This Row],[JP]]=4,6,IF(punkty_rekrutacyjne[[#This Row],[JP]]=5,8,10))))</f>
        <v>10</v>
      </c>
      <c r="O338">
        <f>IF(punkty_rekrutacyjne[[#This Row],[Mat]]=2,0,IF(punkty_rekrutacyjne[[#This Row],[Mat]]=3,4,IF(punkty_rekrutacyjne[[#This Row],[Mat]]=4,6,IF(punkty_rekrutacyjne[[#This Row],[Mat]]=5,8,10))))</f>
        <v>10</v>
      </c>
      <c r="P338">
        <f>IF(punkty_rekrutacyjne[[#This Row],[Biol]]=2,0,IF(punkty_rekrutacyjne[[#This Row],[Biol]]=3,4,IF(punkty_rekrutacyjne[[#This Row],[Biol]]=4,6,IF(punkty_rekrutacyjne[[#This Row],[Biol]]=5,8,10))))</f>
        <v>0</v>
      </c>
      <c r="Q338">
        <f>IF(punkty_rekrutacyjne[[#This Row],[Geog]]=2,0,IF(punkty_rekrutacyjne[[#This Row],[Geog]]=3,4,IF(punkty_rekrutacyjne[[#This Row],[Geog]]=4,6,IF(punkty_rekrutacyjne[[#This Row],[Geog]]=5,8,10))))</f>
        <v>4</v>
      </c>
      <c r="R338">
        <f>C338+IF(punkty_rekrutacyjne[[#This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55.6</v>
      </c>
      <c r="S338">
        <f>(punkty_rekrutacyjne[[#This Row],[JP]]+punkty_rekrutacyjne[[#This Row],[Mat]]+punkty_rekrutacyjne[[#This Row],[Biol]]+punkty_rekrutacyjne[[#This Row],[Geog]])/4</f>
        <v>4.25</v>
      </c>
      <c r="T338">
        <f>IF(punkty_rekrutacyjne[[#This Row],[Zachowanie]]&gt;4,IF(punkty_rekrutacyjne[[#This Row],[srednia z przedmiotow]]&gt;4,IF(punkty_rekrutacyjne[[#This Row],[Osiagniecia]]=0,1,0),0),0)</f>
        <v>0</v>
      </c>
      <c r="U338" s="2" t="str">
        <f>IF(punkty_rekrutacyjne[[#This Row],[dobry uczen]],punkty_rekrutacyjne[[#This Row],[Nazwisko]],"")</f>
        <v/>
      </c>
      <c r="V338" s="2" t="str">
        <f>IF(punkty_rekrutacyjne[[#This Row],[dobry uczen]],punkty_rekrutacyjne[[#This Row],[Imie]],"")</f>
        <v/>
      </c>
      <c r="W338" s="1">
        <f>IF(punkty_rekrutacyjne[[#This Row],[GHP]]=100,1,0)</f>
        <v>0</v>
      </c>
      <c r="X338" s="1">
        <f>IF(punkty_rekrutacyjne[[#This Row],[GHH]]=100,1,0)</f>
        <v>0</v>
      </c>
      <c r="Y338" s="1">
        <f>IF(punkty_rekrutacyjne[[#This Row],[GMM]]=100,1,0)</f>
        <v>0</v>
      </c>
      <c r="Z338" s="1">
        <f>IF(punkty_rekrutacyjne[[#This Row],[GMP]]=100,1,0)</f>
        <v>0</v>
      </c>
      <c r="AA338" s="1">
        <f>IF(punkty_rekrutacyjne[[#This Row],[GJP]]=100,1,0)</f>
        <v>0</v>
      </c>
      <c r="AB338" s="1">
        <f>IF(SUM(W338:AA338)&gt;2,1,0)</f>
        <v>0</v>
      </c>
      <c r="AC338" s="1">
        <f>C338+IF(punkty_rekrutacyjne[[#This Row],[Zachowanie]]=6,2,0)+SUM(punkty_rekrutacyjne[[#This Row],[p1]:[p4]])</f>
        <v>25</v>
      </c>
      <c r="AD338" s="1">
        <f>+(punkty_rekrutacyjne[[#This Row],[GHP]]+punkty_rekrutacyjne[[#This Row],[GHH]]+punkty_rekrutacyjne[[#This Row],[GMM]]+punkty_rekrutacyjne[[#This Row],[GMP]]+punkty_rekrutacyjne[[#This Row],[GJP]])/10</f>
        <v>30.6</v>
      </c>
      <c r="AE338" s="1">
        <f>IF(punkty_rekrutacyjne[[#This Row],[pkt 1]]&gt;punkty_rekrutacyjne[[#This Row],[pkt 2]],1,0)</f>
        <v>0</v>
      </c>
      <c r="AF338" s="1">
        <f>COUNTIF(punkty_rekrutacyjne[[#This Row],[GHP]:[GJP]],100)</f>
        <v>0</v>
      </c>
    </row>
    <row r="339" spans="1:32" x14ac:dyDescent="0.25">
      <c r="A339" s="1" t="s">
        <v>548</v>
      </c>
      <c r="B339" s="1" t="s">
        <v>126</v>
      </c>
      <c r="C339">
        <v>4</v>
      </c>
      <c r="D339">
        <v>6</v>
      </c>
      <c r="E339">
        <v>3</v>
      </c>
      <c r="F339">
        <v>5</v>
      </c>
      <c r="G339">
        <v>4</v>
      </c>
      <c r="H339">
        <v>4</v>
      </c>
      <c r="I339">
        <v>15</v>
      </c>
      <c r="J339">
        <v>57</v>
      </c>
      <c r="K339">
        <v>64</v>
      </c>
      <c r="L339">
        <v>60</v>
      </c>
      <c r="M339">
        <v>60</v>
      </c>
      <c r="N339">
        <f>IF(punkty_rekrutacyjne[[#This Row],[JP]]=2,0,IF(punkty_rekrutacyjne[[#This Row],[JP]]=3,4,IF(punkty_rekrutacyjne[[#This Row],[JP]]=4,6,IF(punkty_rekrutacyjne[[#This Row],[JP]]=5,8,10))))</f>
        <v>4</v>
      </c>
      <c r="O339">
        <f>IF(punkty_rekrutacyjne[[#This Row],[Mat]]=2,0,IF(punkty_rekrutacyjne[[#This Row],[Mat]]=3,4,IF(punkty_rekrutacyjne[[#This Row],[Mat]]=4,6,IF(punkty_rekrutacyjne[[#This Row],[Mat]]=5,8,10))))</f>
        <v>8</v>
      </c>
      <c r="P339">
        <f>IF(punkty_rekrutacyjne[[#This Row],[Biol]]=2,0,IF(punkty_rekrutacyjne[[#This Row],[Biol]]=3,4,IF(punkty_rekrutacyjne[[#This Row],[Biol]]=4,6,IF(punkty_rekrutacyjne[[#This Row],[Biol]]=5,8,10))))</f>
        <v>6</v>
      </c>
      <c r="Q339">
        <f>IF(punkty_rekrutacyjne[[#This Row],[Geog]]=2,0,IF(punkty_rekrutacyjne[[#This Row],[Geog]]=3,4,IF(punkty_rekrutacyjne[[#This Row],[Geog]]=4,6,IF(punkty_rekrutacyjne[[#This Row],[Geog]]=5,8,10))))</f>
        <v>6</v>
      </c>
      <c r="R339">
        <f>C339+IF(punkty_rekrutacyjne[[#This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55.6</v>
      </c>
      <c r="S339">
        <f>(punkty_rekrutacyjne[[#This Row],[JP]]+punkty_rekrutacyjne[[#This Row],[Mat]]+punkty_rekrutacyjne[[#This Row],[Biol]]+punkty_rekrutacyjne[[#This Row],[Geog]])/4</f>
        <v>4</v>
      </c>
      <c r="T339">
        <f>IF(punkty_rekrutacyjne[[#This Row],[Zachowanie]]&gt;4,IF(punkty_rekrutacyjne[[#This Row],[srednia z przedmiotow]]&gt;4,IF(punkty_rekrutacyjne[[#This Row],[Osiagniecia]]=0,1,0),0),0)</f>
        <v>0</v>
      </c>
      <c r="U339" s="2" t="str">
        <f>IF(punkty_rekrutacyjne[[#This Row],[dobry uczen]],punkty_rekrutacyjne[[#This Row],[Nazwisko]],"")</f>
        <v/>
      </c>
      <c r="V339" s="2" t="str">
        <f>IF(punkty_rekrutacyjne[[#This Row],[dobry uczen]],punkty_rekrutacyjne[[#This Row],[Imie]],"")</f>
        <v/>
      </c>
      <c r="W339" s="1">
        <f>IF(punkty_rekrutacyjne[[#This Row],[GHP]]=100,1,0)</f>
        <v>0</v>
      </c>
      <c r="X339" s="1">
        <f>IF(punkty_rekrutacyjne[[#This Row],[GHH]]=100,1,0)</f>
        <v>0</v>
      </c>
      <c r="Y339" s="1">
        <f>IF(punkty_rekrutacyjne[[#This Row],[GMM]]=100,1,0)</f>
        <v>0</v>
      </c>
      <c r="Z339" s="1">
        <f>IF(punkty_rekrutacyjne[[#This Row],[GMP]]=100,1,0)</f>
        <v>0</v>
      </c>
      <c r="AA339" s="1">
        <f>IF(punkty_rekrutacyjne[[#This Row],[GJP]]=100,1,0)</f>
        <v>0</v>
      </c>
      <c r="AB339" s="1">
        <f>IF(SUM(W339:AA339)&gt;2,1,0)</f>
        <v>0</v>
      </c>
      <c r="AC339" s="1">
        <f>C339+IF(punkty_rekrutacyjne[[#This Row],[Zachowanie]]=6,2,0)+SUM(punkty_rekrutacyjne[[#This Row],[p1]:[p4]])</f>
        <v>30</v>
      </c>
      <c r="AD339" s="1">
        <f>+(punkty_rekrutacyjne[[#This Row],[GHP]]+punkty_rekrutacyjne[[#This Row],[GHH]]+punkty_rekrutacyjne[[#This Row],[GMM]]+punkty_rekrutacyjne[[#This Row],[GMP]]+punkty_rekrutacyjne[[#This Row],[GJP]])/10</f>
        <v>25.6</v>
      </c>
      <c r="AE339" s="1">
        <f>IF(punkty_rekrutacyjne[[#This Row],[pkt 1]]&gt;punkty_rekrutacyjne[[#This Row],[pkt 2]],1,0)</f>
        <v>1</v>
      </c>
      <c r="AF339" s="1">
        <f>COUNTIF(punkty_rekrutacyjne[[#This Row],[GHP]:[GJP]],100)</f>
        <v>0</v>
      </c>
    </row>
    <row r="340" spans="1:32" x14ac:dyDescent="0.25">
      <c r="A340" s="1" t="s">
        <v>65</v>
      </c>
      <c r="B340" s="1" t="s">
        <v>66</v>
      </c>
      <c r="C340">
        <v>0</v>
      </c>
      <c r="D340">
        <v>2</v>
      </c>
      <c r="E340">
        <v>6</v>
      </c>
      <c r="F340">
        <v>5</v>
      </c>
      <c r="G340">
        <v>6</v>
      </c>
      <c r="H340">
        <v>3</v>
      </c>
      <c r="I340">
        <v>89</v>
      </c>
      <c r="J340">
        <v>40</v>
      </c>
      <c r="K340">
        <v>28</v>
      </c>
      <c r="L340">
        <v>32</v>
      </c>
      <c r="M340">
        <v>47</v>
      </c>
      <c r="N340">
        <f>IF(punkty_rekrutacyjne[[#This Row],[JP]]=2,0,IF(punkty_rekrutacyjne[[#This Row],[JP]]=3,4,IF(punkty_rekrutacyjne[[#This Row],[JP]]=4,6,IF(punkty_rekrutacyjne[[#This Row],[JP]]=5,8,10))))</f>
        <v>10</v>
      </c>
      <c r="O340">
        <f>IF(punkty_rekrutacyjne[[#This Row],[Mat]]=2,0,IF(punkty_rekrutacyjne[[#This Row],[Mat]]=3,4,IF(punkty_rekrutacyjne[[#This Row],[Mat]]=4,6,IF(punkty_rekrutacyjne[[#This Row],[Mat]]=5,8,10))))</f>
        <v>8</v>
      </c>
      <c r="P340">
        <f>IF(punkty_rekrutacyjne[[#This Row],[Biol]]=2,0,IF(punkty_rekrutacyjne[[#This Row],[Biol]]=3,4,IF(punkty_rekrutacyjne[[#This Row],[Biol]]=4,6,IF(punkty_rekrutacyjne[[#This Row],[Biol]]=5,8,10))))</f>
        <v>10</v>
      </c>
      <c r="Q340">
        <f>IF(punkty_rekrutacyjne[[#This Row],[Geog]]=2,0,IF(punkty_rekrutacyjne[[#This Row],[Geog]]=3,4,IF(punkty_rekrutacyjne[[#This Row],[Geog]]=4,6,IF(punkty_rekrutacyjne[[#This Row],[Geog]]=5,8,10))))</f>
        <v>4</v>
      </c>
      <c r="R340">
        <f>C340+IF(punkty_rekrutacyjne[[#This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55.6</v>
      </c>
      <c r="S340">
        <f>(punkty_rekrutacyjne[[#This Row],[JP]]+punkty_rekrutacyjne[[#This Row],[Mat]]+punkty_rekrutacyjne[[#This Row],[Biol]]+punkty_rekrutacyjne[[#This Row],[Geog]])/4</f>
        <v>5</v>
      </c>
      <c r="T340">
        <f>IF(punkty_rekrutacyjne[[#This Row],[Zachowanie]]&gt;4,IF(punkty_rekrutacyjne[[#This Row],[srednia z przedmiotow]]&gt;4,IF(punkty_rekrutacyjne[[#This Row],[Osiagniecia]]=0,1,0),0),0)</f>
        <v>0</v>
      </c>
      <c r="U340" s="2" t="str">
        <f>IF(punkty_rekrutacyjne[[#This Row],[dobry uczen]],punkty_rekrutacyjne[[#This Row],[Nazwisko]],"")</f>
        <v/>
      </c>
      <c r="V340" s="2" t="str">
        <f>IF(punkty_rekrutacyjne[[#This Row],[dobry uczen]],punkty_rekrutacyjne[[#This Row],[Imie]],"")</f>
        <v/>
      </c>
      <c r="W340" s="1">
        <f>IF(punkty_rekrutacyjne[[#This Row],[GHP]]=100,1,0)</f>
        <v>0</v>
      </c>
      <c r="X340" s="1">
        <f>IF(punkty_rekrutacyjne[[#This Row],[GHH]]=100,1,0)</f>
        <v>0</v>
      </c>
      <c r="Y340" s="1">
        <f>IF(punkty_rekrutacyjne[[#This Row],[GMM]]=100,1,0)</f>
        <v>0</v>
      </c>
      <c r="Z340" s="1">
        <f>IF(punkty_rekrutacyjne[[#This Row],[GMP]]=100,1,0)</f>
        <v>0</v>
      </c>
      <c r="AA340" s="1">
        <f>IF(punkty_rekrutacyjne[[#This Row],[GJP]]=100,1,0)</f>
        <v>0</v>
      </c>
      <c r="AB340" s="1">
        <f>IF(SUM(W340:AA340)&gt;2,1,0)</f>
        <v>0</v>
      </c>
      <c r="AC340" s="1">
        <f>C340+IF(punkty_rekrutacyjne[[#This Row],[Zachowanie]]=6,2,0)+SUM(punkty_rekrutacyjne[[#This Row],[p1]:[p4]])</f>
        <v>32</v>
      </c>
      <c r="AD340" s="1">
        <f>+(punkty_rekrutacyjne[[#This Row],[GHP]]+punkty_rekrutacyjne[[#This Row],[GHH]]+punkty_rekrutacyjne[[#This Row],[GMM]]+punkty_rekrutacyjne[[#This Row],[GMP]]+punkty_rekrutacyjne[[#This Row],[GJP]])/10</f>
        <v>23.6</v>
      </c>
      <c r="AE340" s="1">
        <f>IF(punkty_rekrutacyjne[[#This Row],[pkt 1]]&gt;punkty_rekrutacyjne[[#This Row],[pkt 2]],1,0)</f>
        <v>1</v>
      </c>
      <c r="AF340" s="1">
        <f>COUNTIF(punkty_rekrutacyjne[[#This Row],[GHP]:[GJP]],100)</f>
        <v>0</v>
      </c>
    </row>
    <row r="341" spans="1:32" x14ac:dyDescent="0.25">
      <c r="A341" s="1" t="s">
        <v>476</v>
      </c>
      <c r="B341" s="1" t="s">
        <v>477</v>
      </c>
      <c r="C341">
        <v>0</v>
      </c>
      <c r="D341">
        <v>5</v>
      </c>
      <c r="E341">
        <v>5</v>
      </c>
      <c r="F341">
        <v>3</v>
      </c>
      <c r="G341">
        <v>4</v>
      </c>
      <c r="H341">
        <v>4</v>
      </c>
      <c r="I341">
        <v>73</v>
      </c>
      <c r="J341">
        <v>67</v>
      </c>
      <c r="K341">
        <v>18</v>
      </c>
      <c r="L341">
        <v>84</v>
      </c>
      <c r="M341">
        <v>75</v>
      </c>
      <c r="N341">
        <f>IF(punkty_rekrutacyjne[[#This Row],[JP]]=2,0,IF(punkty_rekrutacyjne[[#This Row],[JP]]=3,4,IF(punkty_rekrutacyjne[[#This Row],[JP]]=4,6,IF(punkty_rekrutacyjne[[#This Row],[JP]]=5,8,10))))</f>
        <v>8</v>
      </c>
      <c r="O341">
        <f>IF(punkty_rekrutacyjne[[#This Row],[Mat]]=2,0,IF(punkty_rekrutacyjne[[#This Row],[Mat]]=3,4,IF(punkty_rekrutacyjne[[#This Row],[Mat]]=4,6,IF(punkty_rekrutacyjne[[#This Row],[Mat]]=5,8,10))))</f>
        <v>4</v>
      </c>
      <c r="P341">
        <f>IF(punkty_rekrutacyjne[[#This Row],[Biol]]=2,0,IF(punkty_rekrutacyjne[[#This Row],[Biol]]=3,4,IF(punkty_rekrutacyjne[[#This Row],[Biol]]=4,6,IF(punkty_rekrutacyjne[[#This Row],[Biol]]=5,8,10))))</f>
        <v>6</v>
      </c>
      <c r="Q341">
        <f>IF(punkty_rekrutacyjne[[#This Row],[Geog]]=2,0,IF(punkty_rekrutacyjne[[#This Row],[Geog]]=3,4,IF(punkty_rekrutacyjne[[#This Row],[Geog]]=4,6,IF(punkty_rekrutacyjne[[#This Row],[Geog]]=5,8,10))))</f>
        <v>6</v>
      </c>
      <c r="R341">
        <f>C341+IF(punkty_rekrutacyjne[[#This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55.7</v>
      </c>
      <c r="S341">
        <f>(punkty_rekrutacyjne[[#This Row],[JP]]+punkty_rekrutacyjne[[#This Row],[Mat]]+punkty_rekrutacyjne[[#This Row],[Biol]]+punkty_rekrutacyjne[[#This Row],[Geog]])/4</f>
        <v>4</v>
      </c>
      <c r="T341">
        <f>IF(punkty_rekrutacyjne[[#This Row],[Zachowanie]]&gt;4,IF(punkty_rekrutacyjne[[#This Row],[srednia z przedmiotow]]&gt;4,IF(punkty_rekrutacyjne[[#This Row],[Osiagniecia]]=0,1,0),0),0)</f>
        <v>0</v>
      </c>
      <c r="U341" s="2" t="str">
        <f>IF(punkty_rekrutacyjne[[#This Row],[dobry uczen]],punkty_rekrutacyjne[[#This Row],[Nazwisko]],"")</f>
        <v/>
      </c>
      <c r="V341" s="2" t="str">
        <f>IF(punkty_rekrutacyjne[[#This Row],[dobry uczen]],punkty_rekrutacyjne[[#This Row],[Imie]],"")</f>
        <v/>
      </c>
      <c r="W341" s="1">
        <f>IF(punkty_rekrutacyjne[[#This Row],[GHP]]=100,1,0)</f>
        <v>0</v>
      </c>
      <c r="X341" s="1">
        <f>IF(punkty_rekrutacyjne[[#This Row],[GHH]]=100,1,0)</f>
        <v>0</v>
      </c>
      <c r="Y341" s="1">
        <f>IF(punkty_rekrutacyjne[[#This Row],[GMM]]=100,1,0)</f>
        <v>0</v>
      </c>
      <c r="Z341" s="1">
        <f>IF(punkty_rekrutacyjne[[#This Row],[GMP]]=100,1,0)</f>
        <v>0</v>
      </c>
      <c r="AA341" s="1">
        <f>IF(punkty_rekrutacyjne[[#This Row],[GJP]]=100,1,0)</f>
        <v>0</v>
      </c>
      <c r="AB341" s="1">
        <f>IF(SUM(W341:AA341)&gt;2,1,0)</f>
        <v>0</v>
      </c>
      <c r="AC341" s="1">
        <f>C341+IF(punkty_rekrutacyjne[[#This Row],[Zachowanie]]=6,2,0)+SUM(punkty_rekrutacyjne[[#This Row],[p1]:[p4]])</f>
        <v>24</v>
      </c>
      <c r="AD341" s="1">
        <f>+(punkty_rekrutacyjne[[#This Row],[GHP]]+punkty_rekrutacyjne[[#This Row],[GHH]]+punkty_rekrutacyjne[[#This Row],[GMM]]+punkty_rekrutacyjne[[#This Row],[GMP]]+punkty_rekrutacyjne[[#This Row],[GJP]])/10</f>
        <v>31.7</v>
      </c>
      <c r="AE341" s="1">
        <f>IF(punkty_rekrutacyjne[[#This Row],[pkt 1]]&gt;punkty_rekrutacyjne[[#This Row],[pkt 2]],1,0)</f>
        <v>0</v>
      </c>
      <c r="AF341" s="1">
        <f>COUNTIF(punkty_rekrutacyjne[[#This Row],[GHP]:[GJP]],100)</f>
        <v>0</v>
      </c>
    </row>
    <row r="342" spans="1:32" x14ac:dyDescent="0.25">
      <c r="A342" s="1" t="s">
        <v>261</v>
      </c>
      <c r="B342" s="1" t="s">
        <v>218</v>
      </c>
      <c r="C342">
        <v>5</v>
      </c>
      <c r="D342">
        <v>3</v>
      </c>
      <c r="E342">
        <v>6</v>
      </c>
      <c r="F342">
        <v>3</v>
      </c>
      <c r="G342">
        <v>3</v>
      </c>
      <c r="H342">
        <v>5</v>
      </c>
      <c r="I342">
        <v>15</v>
      </c>
      <c r="J342">
        <v>21</v>
      </c>
      <c r="K342">
        <v>66</v>
      </c>
      <c r="L342">
        <v>55</v>
      </c>
      <c r="M342">
        <v>90</v>
      </c>
      <c r="N342">
        <f>IF(punkty_rekrutacyjne[[#This Row],[JP]]=2,0,IF(punkty_rekrutacyjne[[#This Row],[JP]]=3,4,IF(punkty_rekrutacyjne[[#This Row],[JP]]=4,6,IF(punkty_rekrutacyjne[[#This Row],[JP]]=5,8,10))))</f>
        <v>10</v>
      </c>
      <c r="O342">
        <f>IF(punkty_rekrutacyjne[[#This Row],[Mat]]=2,0,IF(punkty_rekrutacyjne[[#This Row],[Mat]]=3,4,IF(punkty_rekrutacyjne[[#This Row],[Mat]]=4,6,IF(punkty_rekrutacyjne[[#This Row],[Mat]]=5,8,10))))</f>
        <v>4</v>
      </c>
      <c r="P342">
        <f>IF(punkty_rekrutacyjne[[#This Row],[Biol]]=2,0,IF(punkty_rekrutacyjne[[#This Row],[Biol]]=3,4,IF(punkty_rekrutacyjne[[#This Row],[Biol]]=4,6,IF(punkty_rekrutacyjne[[#This Row],[Biol]]=5,8,10))))</f>
        <v>4</v>
      </c>
      <c r="Q342">
        <f>IF(punkty_rekrutacyjne[[#This Row],[Geog]]=2,0,IF(punkty_rekrutacyjne[[#This Row],[Geog]]=3,4,IF(punkty_rekrutacyjne[[#This Row],[Geog]]=4,6,IF(punkty_rekrutacyjne[[#This Row],[Geog]]=5,8,10))))</f>
        <v>8</v>
      </c>
      <c r="R342">
        <f>C342+IF(punkty_rekrutacyjne[[#This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55.7</v>
      </c>
      <c r="S342">
        <f>(punkty_rekrutacyjne[[#This Row],[JP]]+punkty_rekrutacyjne[[#This Row],[Mat]]+punkty_rekrutacyjne[[#This Row],[Biol]]+punkty_rekrutacyjne[[#This Row],[Geog]])/4</f>
        <v>4.25</v>
      </c>
      <c r="T342">
        <f>IF(punkty_rekrutacyjne[[#This Row],[Zachowanie]]&gt;4,IF(punkty_rekrutacyjne[[#This Row],[srednia z przedmiotow]]&gt;4,IF(punkty_rekrutacyjne[[#This Row],[Osiagniecia]]=0,1,0),0),0)</f>
        <v>0</v>
      </c>
      <c r="U342" s="2" t="str">
        <f>IF(punkty_rekrutacyjne[[#This Row],[dobry uczen]],punkty_rekrutacyjne[[#This Row],[Nazwisko]],"")</f>
        <v/>
      </c>
      <c r="V342" s="2" t="str">
        <f>IF(punkty_rekrutacyjne[[#This Row],[dobry uczen]],punkty_rekrutacyjne[[#This Row],[Imie]],"")</f>
        <v/>
      </c>
      <c r="W342" s="1">
        <f>IF(punkty_rekrutacyjne[[#This Row],[GHP]]=100,1,0)</f>
        <v>0</v>
      </c>
      <c r="X342" s="1">
        <f>IF(punkty_rekrutacyjne[[#This Row],[GHH]]=100,1,0)</f>
        <v>0</v>
      </c>
      <c r="Y342" s="1">
        <f>IF(punkty_rekrutacyjne[[#This Row],[GMM]]=100,1,0)</f>
        <v>0</v>
      </c>
      <c r="Z342" s="1">
        <f>IF(punkty_rekrutacyjne[[#This Row],[GMP]]=100,1,0)</f>
        <v>0</v>
      </c>
      <c r="AA342" s="1">
        <f>IF(punkty_rekrutacyjne[[#This Row],[GJP]]=100,1,0)</f>
        <v>0</v>
      </c>
      <c r="AB342" s="1">
        <f>IF(SUM(W342:AA342)&gt;2,1,0)</f>
        <v>0</v>
      </c>
      <c r="AC342" s="1">
        <f>C342+IF(punkty_rekrutacyjne[[#This Row],[Zachowanie]]=6,2,0)+SUM(punkty_rekrutacyjne[[#This Row],[p1]:[p4]])</f>
        <v>31</v>
      </c>
      <c r="AD342" s="1">
        <f>+(punkty_rekrutacyjne[[#This Row],[GHP]]+punkty_rekrutacyjne[[#This Row],[GHH]]+punkty_rekrutacyjne[[#This Row],[GMM]]+punkty_rekrutacyjne[[#This Row],[GMP]]+punkty_rekrutacyjne[[#This Row],[GJP]])/10</f>
        <v>24.7</v>
      </c>
      <c r="AE342" s="1">
        <f>IF(punkty_rekrutacyjne[[#This Row],[pkt 1]]&gt;punkty_rekrutacyjne[[#This Row],[pkt 2]],1,0)</f>
        <v>1</v>
      </c>
      <c r="AF342" s="1">
        <f>COUNTIF(punkty_rekrutacyjne[[#This Row],[GHP]:[GJP]],100)</f>
        <v>0</v>
      </c>
    </row>
    <row r="343" spans="1:32" x14ac:dyDescent="0.25">
      <c r="A343" s="1" t="s">
        <v>472</v>
      </c>
      <c r="B343" s="1" t="s">
        <v>70</v>
      </c>
      <c r="C343">
        <v>2</v>
      </c>
      <c r="D343">
        <v>4</v>
      </c>
      <c r="E343">
        <v>4</v>
      </c>
      <c r="F343">
        <v>6</v>
      </c>
      <c r="G343">
        <v>5</v>
      </c>
      <c r="H343">
        <v>4</v>
      </c>
      <c r="I343">
        <v>35</v>
      </c>
      <c r="J343">
        <v>77</v>
      </c>
      <c r="K343">
        <v>81</v>
      </c>
      <c r="L343">
        <v>17</v>
      </c>
      <c r="M343">
        <v>27</v>
      </c>
      <c r="N343">
        <f>IF(punkty_rekrutacyjne[[#This Row],[JP]]=2,0,IF(punkty_rekrutacyjne[[#This Row],[JP]]=3,4,IF(punkty_rekrutacyjne[[#This Row],[JP]]=4,6,IF(punkty_rekrutacyjne[[#This Row],[JP]]=5,8,10))))</f>
        <v>6</v>
      </c>
      <c r="O343">
        <f>IF(punkty_rekrutacyjne[[#This Row],[Mat]]=2,0,IF(punkty_rekrutacyjne[[#This Row],[Mat]]=3,4,IF(punkty_rekrutacyjne[[#This Row],[Mat]]=4,6,IF(punkty_rekrutacyjne[[#This Row],[Mat]]=5,8,10))))</f>
        <v>10</v>
      </c>
      <c r="P343">
        <f>IF(punkty_rekrutacyjne[[#This Row],[Biol]]=2,0,IF(punkty_rekrutacyjne[[#This Row],[Biol]]=3,4,IF(punkty_rekrutacyjne[[#This Row],[Biol]]=4,6,IF(punkty_rekrutacyjne[[#This Row],[Biol]]=5,8,10))))</f>
        <v>8</v>
      </c>
      <c r="Q343">
        <f>IF(punkty_rekrutacyjne[[#This Row],[Geog]]=2,0,IF(punkty_rekrutacyjne[[#This Row],[Geog]]=3,4,IF(punkty_rekrutacyjne[[#This Row],[Geog]]=4,6,IF(punkty_rekrutacyjne[[#This Row],[Geog]]=5,8,10))))</f>
        <v>6</v>
      </c>
      <c r="R343">
        <f>C343+IF(punkty_rekrutacyjne[[#This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55.7</v>
      </c>
      <c r="S343">
        <f>(punkty_rekrutacyjne[[#This Row],[JP]]+punkty_rekrutacyjne[[#This Row],[Mat]]+punkty_rekrutacyjne[[#This Row],[Biol]]+punkty_rekrutacyjne[[#This Row],[Geog]])/4</f>
        <v>4.75</v>
      </c>
      <c r="T343">
        <f>IF(punkty_rekrutacyjne[[#This Row],[Zachowanie]]&gt;4,IF(punkty_rekrutacyjne[[#This Row],[srednia z przedmiotow]]&gt;4,IF(punkty_rekrutacyjne[[#This Row],[Osiagniecia]]=0,1,0),0),0)</f>
        <v>0</v>
      </c>
      <c r="U343" s="2" t="str">
        <f>IF(punkty_rekrutacyjne[[#This Row],[dobry uczen]],punkty_rekrutacyjne[[#This Row],[Nazwisko]],"")</f>
        <v/>
      </c>
      <c r="V343" s="2" t="str">
        <f>IF(punkty_rekrutacyjne[[#This Row],[dobry uczen]],punkty_rekrutacyjne[[#This Row],[Imie]],"")</f>
        <v/>
      </c>
      <c r="W343" s="1">
        <f>IF(punkty_rekrutacyjne[[#This Row],[GHP]]=100,1,0)</f>
        <v>0</v>
      </c>
      <c r="X343" s="1">
        <f>IF(punkty_rekrutacyjne[[#This Row],[GHH]]=100,1,0)</f>
        <v>0</v>
      </c>
      <c r="Y343" s="1">
        <f>IF(punkty_rekrutacyjne[[#This Row],[GMM]]=100,1,0)</f>
        <v>0</v>
      </c>
      <c r="Z343" s="1">
        <f>IF(punkty_rekrutacyjne[[#This Row],[GMP]]=100,1,0)</f>
        <v>0</v>
      </c>
      <c r="AA343" s="1">
        <f>IF(punkty_rekrutacyjne[[#This Row],[GJP]]=100,1,0)</f>
        <v>0</v>
      </c>
      <c r="AB343" s="1">
        <f>IF(SUM(W343:AA343)&gt;2,1,0)</f>
        <v>0</v>
      </c>
      <c r="AC343" s="1">
        <f>C343+IF(punkty_rekrutacyjne[[#This Row],[Zachowanie]]=6,2,0)+SUM(punkty_rekrutacyjne[[#This Row],[p1]:[p4]])</f>
        <v>32</v>
      </c>
      <c r="AD343" s="1">
        <f>+(punkty_rekrutacyjne[[#This Row],[GHP]]+punkty_rekrutacyjne[[#This Row],[GHH]]+punkty_rekrutacyjne[[#This Row],[GMM]]+punkty_rekrutacyjne[[#This Row],[GMP]]+punkty_rekrutacyjne[[#This Row],[GJP]])/10</f>
        <v>23.7</v>
      </c>
      <c r="AE343" s="1">
        <f>IF(punkty_rekrutacyjne[[#This Row],[pkt 1]]&gt;punkty_rekrutacyjne[[#This Row],[pkt 2]],1,0)</f>
        <v>1</v>
      </c>
      <c r="AF343" s="1">
        <f>COUNTIF(punkty_rekrutacyjne[[#This Row],[GHP]:[GJP]],100)</f>
        <v>0</v>
      </c>
    </row>
    <row r="344" spans="1:32" x14ac:dyDescent="0.25">
      <c r="A344" s="1" t="s">
        <v>156</v>
      </c>
      <c r="B344" s="1" t="s">
        <v>157</v>
      </c>
      <c r="C344">
        <v>6</v>
      </c>
      <c r="D344">
        <v>3</v>
      </c>
      <c r="E344">
        <v>6</v>
      </c>
      <c r="F344">
        <v>5</v>
      </c>
      <c r="G344">
        <v>4</v>
      </c>
      <c r="H344">
        <v>5</v>
      </c>
      <c r="I344">
        <v>62</v>
      </c>
      <c r="J344">
        <v>47</v>
      </c>
      <c r="K344">
        <v>19</v>
      </c>
      <c r="L344">
        <v>10</v>
      </c>
      <c r="M344">
        <v>40</v>
      </c>
      <c r="N344">
        <f>IF(punkty_rekrutacyjne[[#This Row],[JP]]=2,0,IF(punkty_rekrutacyjne[[#This Row],[JP]]=3,4,IF(punkty_rekrutacyjne[[#This Row],[JP]]=4,6,IF(punkty_rekrutacyjne[[#This Row],[JP]]=5,8,10))))</f>
        <v>10</v>
      </c>
      <c r="O344">
        <f>IF(punkty_rekrutacyjne[[#This Row],[Mat]]=2,0,IF(punkty_rekrutacyjne[[#This Row],[Mat]]=3,4,IF(punkty_rekrutacyjne[[#This Row],[Mat]]=4,6,IF(punkty_rekrutacyjne[[#This Row],[Mat]]=5,8,10))))</f>
        <v>8</v>
      </c>
      <c r="P344">
        <f>IF(punkty_rekrutacyjne[[#This Row],[Biol]]=2,0,IF(punkty_rekrutacyjne[[#This Row],[Biol]]=3,4,IF(punkty_rekrutacyjne[[#This Row],[Biol]]=4,6,IF(punkty_rekrutacyjne[[#This Row],[Biol]]=5,8,10))))</f>
        <v>6</v>
      </c>
      <c r="Q344">
        <f>IF(punkty_rekrutacyjne[[#This Row],[Geog]]=2,0,IF(punkty_rekrutacyjne[[#This Row],[Geog]]=3,4,IF(punkty_rekrutacyjne[[#This Row],[Geog]]=4,6,IF(punkty_rekrutacyjne[[#This Row],[Geog]]=5,8,10))))</f>
        <v>8</v>
      </c>
      <c r="R344">
        <f>C344+IF(punkty_rekrutacyjne[[#This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55.8</v>
      </c>
      <c r="S344">
        <f>(punkty_rekrutacyjne[[#This Row],[JP]]+punkty_rekrutacyjne[[#This Row],[Mat]]+punkty_rekrutacyjne[[#This Row],[Biol]]+punkty_rekrutacyjne[[#This Row],[Geog]])/4</f>
        <v>5</v>
      </c>
      <c r="T344">
        <f>IF(punkty_rekrutacyjne[[#This Row],[Zachowanie]]&gt;4,IF(punkty_rekrutacyjne[[#This Row],[srednia z przedmiotow]]&gt;4,IF(punkty_rekrutacyjne[[#This Row],[Osiagniecia]]=0,1,0),0),0)</f>
        <v>0</v>
      </c>
      <c r="U344" s="2" t="str">
        <f>IF(punkty_rekrutacyjne[[#This Row],[dobry uczen]],punkty_rekrutacyjne[[#This Row],[Nazwisko]],"")</f>
        <v/>
      </c>
      <c r="V344" s="2" t="str">
        <f>IF(punkty_rekrutacyjne[[#This Row],[dobry uczen]],punkty_rekrutacyjne[[#This Row],[Imie]],"")</f>
        <v/>
      </c>
      <c r="W344" s="1">
        <f>IF(punkty_rekrutacyjne[[#This Row],[GHP]]=100,1,0)</f>
        <v>0</v>
      </c>
      <c r="X344" s="1">
        <f>IF(punkty_rekrutacyjne[[#This Row],[GHH]]=100,1,0)</f>
        <v>0</v>
      </c>
      <c r="Y344" s="1">
        <f>IF(punkty_rekrutacyjne[[#This Row],[GMM]]=100,1,0)</f>
        <v>0</v>
      </c>
      <c r="Z344" s="1">
        <f>IF(punkty_rekrutacyjne[[#This Row],[GMP]]=100,1,0)</f>
        <v>0</v>
      </c>
      <c r="AA344" s="1">
        <f>IF(punkty_rekrutacyjne[[#This Row],[GJP]]=100,1,0)</f>
        <v>0</v>
      </c>
      <c r="AB344" s="1">
        <f>IF(SUM(W344:AA344)&gt;2,1,0)</f>
        <v>0</v>
      </c>
      <c r="AC344" s="1">
        <f>C344+IF(punkty_rekrutacyjne[[#This Row],[Zachowanie]]=6,2,0)+SUM(punkty_rekrutacyjne[[#This Row],[p1]:[p4]])</f>
        <v>38</v>
      </c>
      <c r="AD344" s="1">
        <f>+(punkty_rekrutacyjne[[#This Row],[GHP]]+punkty_rekrutacyjne[[#This Row],[GHH]]+punkty_rekrutacyjne[[#This Row],[GMM]]+punkty_rekrutacyjne[[#This Row],[GMP]]+punkty_rekrutacyjne[[#This Row],[GJP]])/10</f>
        <v>17.8</v>
      </c>
      <c r="AE344" s="1">
        <f>IF(punkty_rekrutacyjne[[#This Row],[pkt 1]]&gt;punkty_rekrutacyjne[[#This Row],[pkt 2]],1,0)</f>
        <v>1</v>
      </c>
      <c r="AF344" s="1">
        <f>COUNTIF(punkty_rekrutacyjne[[#This Row],[GHP]:[GJP]],100)</f>
        <v>0</v>
      </c>
    </row>
    <row r="345" spans="1:32" x14ac:dyDescent="0.25">
      <c r="A345" s="1" t="s">
        <v>539</v>
      </c>
      <c r="B345" s="1" t="s">
        <v>540</v>
      </c>
      <c r="C345">
        <v>8</v>
      </c>
      <c r="D345">
        <v>5</v>
      </c>
      <c r="E345">
        <v>6</v>
      </c>
      <c r="F345">
        <v>2</v>
      </c>
      <c r="G345">
        <v>4</v>
      </c>
      <c r="H345">
        <v>3</v>
      </c>
      <c r="I345">
        <v>78</v>
      </c>
      <c r="J345">
        <v>38</v>
      </c>
      <c r="K345">
        <v>62</v>
      </c>
      <c r="L345">
        <v>45</v>
      </c>
      <c r="M345">
        <v>55</v>
      </c>
      <c r="N345">
        <f>IF(punkty_rekrutacyjne[[#This Row],[JP]]=2,0,IF(punkty_rekrutacyjne[[#This Row],[JP]]=3,4,IF(punkty_rekrutacyjne[[#This Row],[JP]]=4,6,IF(punkty_rekrutacyjne[[#This Row],[JP]]=5,8,10))))</f>
        <v>10</v>
      </c>
      <c r="O345">
        <f>IF(punkty_rekrutacyjne[[#This Row],[Mat]]=2,0,IF(punkty_rekrutacyjne[[#This Row],[Mat]]=3,4,IF(punkty_rekrutacyjne[[#This Row],[Mat]]=4,6,IF(punkty_rekrutacyjne[[#This Row],[Mat]]=5,8,10))))</f>
        <v>0</v>
      </c>
      <c r="P345">
        <f>IF(punkty_rekrutacyjne[[#This Row],[Biol]]=2,0,IF(punkty_rekrutacyjne[[#This Row],[Biol]]=3,4,IF(punkty_rekrutacyjne[[#This Row],[Biol]]=4,6,IF(punkty_rekrutacyjne[[#This Row],[Biol]]=5,8,10))))</f>
        <v>6</v>
      </c>
      <c r="Q345">
        <f>IF(punkty_rekrutacyjne[[#This Row],[Geog]]=2,0,IF(punkty_rekrutacyjne[[#This Row],[Geog]]=3,4,IF(punkty_rekrutacyjne[[#This Row],[Geog]]=4,6,IF(punkty_rekrutacyjne[[#This Row],[Geog]]=5,8,10))))</f>
        <v>4</v>
      </c>
      <c r="R345">
        <f>C345+IF(punkty_rekrutacyjne[[#This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55.8</v>
      </c>
      <c r="S345">
        <f>(punkty_rekrutacyjne[[#This Row],[JP]]+punkty_rekrutacyjne[[#This Row],[Mat]]+punkty_rekrutacyjne[[#This Row],[Biol]]+punkty_rekrutacyjne[[#This Row],[Geog]])/4</f>
        <v>3.75</v>
      </c>
      <c r="T345">
        <f>IF(punkty_rekrutacyjne[[#This Row],[Zachowanie]]&gt;4,IF(punkty_rekrutacyjne[[#This Row],[srednia z przedmiotow]]&gt;4,IF(punkty_rekrutacyjne[[#This Row],[Osiagniecia]]=0,1,0),0),0)</f>
        <v>0</v>
      </c>
      <c r="U345" s="2" t="str">
        <f>IF(punkty_rekrutacyjne[[#This Row],[dobry uczen]],punkty_rekrutacyjne[[#This Row],[Nazwisko]],"")</f>
        <v/>
      </c>
      <c r="V345" s="2" t="str">
        <f>IF(punkty_rekrutacyjne[[#This Row],[dobry uczen]],punkty_rekrutacyjne[[#This Row],[Imie]],"")</f>
        <v/>
      </c>
      <c r="W345" s="1">
        <f>IF(punkty_rekrutacyjne[[#This Row],[GHP]]=100,1,0)</f>
        <v>0</v>
      </c>
      <c r="X345" s="1">
        <f>IF(punkty_rekrutacyjne[[#This Row],[GHH]]=100,1,0)</f>
        <v>0</v>
      </c>
      <c r="Y345" s="1">
        <f>IF(punkty_rekrutacyjne[[#This Row],[GMM]]=100,1,0)</f>
        <v>0</v>
      </c>
      <c r="Z345" s="1">
        <f>IF(punkty_rekrutacyjne[[#This Row],[GMP]]=100,1,0)</f>
        <v>0</v>
      </c>
      <c r="AA345" s="1">
        <f>IF(punkty_rekrutacyjne[[#This Row],[GJP]]=100,1,0)</f>
        <v>0</v>
      </c>
      <c r="AB345" s="1">
        <f>IF(SUM(W345:AA345)&gt;2,1,0)</f>
        <v>0</v>
      </c>
      <c r="AC345" s="1">
        <f>C345+IF(punkty_rekrutacyjne[[#This Row],[Zachowanie]]=6,2,0)+SUM(punkty_rekrutacyjne[[#This Row],[p1]:[p4]])</f>
        <v>28</v>
      </c>
      <c r="AD345" s="1">
        <f>+(punkty_rekrutacyjne[[#This Row],[GHP]]+punkty_rekrutacyjne[[#This Row],[GHH]]+punkty_rekrutacyjne[[#This Row],[GMM]]+punkty_rekrutacyjne[[#This Row],[GMP]]+punkty_rekrutacyjne[[#This Row],[GJP]])/10</f>
        <v>27.8</v>
      </c>
      <c r="AE345" s="1">
        <f>IF(punkty_rekrutacyjne[[#This Row],[pkt 1]]&gt;punkty_rekrutacyjne[[#This Row],[pkt 2]],1,0)</f>
        <v>1</v>
      </c>
      <c r="AF345" s="1">
        <f>COUNTIF(punkty_rekrutacyjne[[#This Row],[GHP]:[GJP]],100)</f>
        <v>0</v>
      </c>
    </row>
    <row r="346" spans="1:32" x14ac:dyDescent="0.25">
      <c r="A346" s="1" t="s">
        <v>648</v>
      </c>
      <c r="B346" s="1" t="s">
        <v>649</v>
      </c>
      <c r="C346">
        <v>5</v>
      </c>
      <c r="D346">
        <v>3</v>
      </c>
      <c r="E346">
        <v>4</v>
      </c>
      <c r="F346">
        <v>2</v>
      </c>
      <c r="G346">
        <v>6</v>
      </c>
      <c r="H346">
        <v>6</v>
      </c>
      <c r="I346">
        <v>21</v>
      </c>
      <c r="J346">
        <v>40</v>
      </c>
      <c r="K346">
        <v>18</v>
      </c>
      <c r="L346">
        <v>81</v>
      </c>
      <c r="M346">
        <v>88</v>
      </c>
      <c r="N346">
        <f>IF(punkty_rekrutacyjne[[#This Row],[JP]]=2,0,IF(punkty_rekrutacyjne[[#This Row],[JP]]=3,4,IF(punkty_rekrutacyjne[[#This Row],[JP]]=4,6,IF(punkty_rekrutacyjne[[#This Row],[JP]]=5,8,10))))</f>
        <v>6</v>
      </c>
      <c r="O346">
        <f>IF(punkty_rekrutacyjne[[#This Row],[Mat]]=2,0,IF(punkty_rekrutacyjne[[#This Row],[Mat]]=3,4,IF(punkty_rekrutacyjne[[#This Row],[Mat]]=4,6,IF(punkty_rekrutacyjne[[#This Row],[Mat]]=5,8,10))))</f>
        <v>0</v>
      </c>
      <c r="P346">
        <f>IF(punkty_rekrutacyjne[[#This Row],[Biol]]=2,0,IF(punkty_rekrutacyjne[[#This Row],[Biol]]=3,4,IF(punkty_rekrutacyjne[[#This Row],[Biol]]=4,6,IF(punkty_rekrutacyjne[[#This Row],[Biol]]=5,8,10))))</f>
        <v>10</v>
      </c>
      <c r="Q346">
        <f>IF(punkty_rekrutacyjne[[#This Row],[Geog]]=2,0,IF(punkty_rekrutacyjne[[#This Row],[Geog]]=3,4,IF(punkty_rekrutacyjne[[#This Row],[Geog]]=4,6,IF(punkty_rekrutacyjne[[#This Row],[Geog]]=5,8,10))))</f>
        <v>10</v>
      </c>
      <c r="R346">
        <f>C346+IF(punkty_rekrutacyjne[[#This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55.8</v>
      </c>
      <c r="S346">
        <f>(punkty_rekrutacyjne[[#This Row],[JP]]+punkty_rekrutacyjne[[#This Row],[Mat]]+punkty_rekrutacyjne[[#This Row],[Biol]]+punkty_rekrutacyjne[[#This Row],[Geog]])/4</f>
        <v>4.5</v>
      </c>
      <c r="T346">
        <f>IF(punkty_rekrutacyjne[[#This Row],[Zachowanie]]&gt;4,IF(punkty_rekrutacyjne[[#This Row],[srednia z przedmiotow]]&gt;4,IF(punkty_rekrutacyjne[[#This Row],[Osiagniecia]]=0,1,0),0),0)</f>
        <v>0</v>
      </c>
      <c r="U346" s="2" t="str">
        <f>IF(punkty_rekrutacyjne[[#This Row],[dobry uczen]],punkty_rekrutacyjne[[#This Row],[Nazwisko]],"")</f>
        <v/>
      </c>
      <c r="V346" s="2" t="str">
        <f>IF(punkty_rekrutacyjne[[#This Row],[dobry uczen]],punkty_rekrutacyjne[[#This Row],[Imie]],"")</f>
        <v/>
      </c>
      <c r="W346" s="1">
        <f>IF(punkty_rekrutacyjne[[#This Row],[GHP]]=100,1,0)</f>
        <v>0</v>
      </c>
      <c r="X346" s="1">
        <f>IF(punkty_rekrutacyjne[[#This Row],[GHH]]=100,1,0)</f>
        <v>0</v>
      </c>
      <c r="Y346" s="1">
        <f>IF(punkty_rekrutacyjne[[#This Row],[GMM]]=100,1,0)</f>
        <v>0</v>
      </c>
      <c r="Z346" s="1">
        <f>IF(punkty_rekrutacyjne[[#This Row],[GMP]]=100,1,0)</f>
        <v>0</v>
      </c>
      <c r="AA346" s="1">
        <f>IF(punkty_rekrutacyjne[[#This Row],[GJP]]=100,1,0)</f>
        <v>0</v>
      </c>
      <c r="AB346" s="1">
        <f>IF(SUM(W346:AA346)&gt;2,1,0)</f>
        <v>0</v>
      </c>
      <c r="AC346" s="1">
        <f>C346+IF(punkty_rekrutacyjne[[#This Row],[Zachowanie]]=6,2,0)+SUM(punkty_rekrutacyjne[[#This Row],[p1]:[p4]])</f>
        <v>31</v>
      </c>
      <c r="AD346" s="1">
        <f>+(punkty_rekrutacyjne[[#This Row],[GHP]]+punkty_rekrutacyjne[[#This Row],[GHH]]+punkty_rekrutacyjne[[#This Row],[GMM]]+punkty_rekrutacyjne[[#This Row],[GMP]]+punkty_rekrutacyjne[[#This Row],[GJP]])/10</f>
        <v>24.8</v>
      </c>
      <c r="AE346" s="1">
        <f>IF(punkty_rekrutacyjne[[#This Row],[pkt 1]]&gt;punkty_rekrutacyjne[[#This Row],[pkt 2]],1,0)</f>
        <v>1</v>
      </c>
      <c r="AF346" s="1">
        <f>COUNTIF(punkty_rekrutacyjne[[#This Row],[GHP]:[GJP]],100)</f>
        <v>0</v>
      </c>
    </row>
    <row r="347" spans="1:32" x14ac:dyDescent="0.25">
      <c r="A347" s="1" t="s">
        <v>612</v>
      </c>
      <c r="B347" s="1" t="s">
        <v>164</v>
      </c>
      <c r="C347">
        <v>6</v>
      </c>
      <c r="D347">
        <v>4</v>
      </c>
      <c r="E347">
        <v>3</v>
      </c>
      <c r="F347">
        <v>2</v>
      </c>
      <c r="G347">
        <v>3</v>
      </c>
      <c r="H347">
        <v>5</v>
      </c>
      <c r="I347">
        <v>57</v>
      </c>
      <c r="J347">
        <v>67</v>
      </c>
      <c r="K347">
        <v>51</v>
      </c>
      <c r="L347">
        <v>92</v>
      </c>
      <c r="M347">
        <v>72</v>
      </c>
      <c r="N347">
        <f>IF(punkty_rekrutacyjne[[#This Row],[JP]]=2,0,IF(punkty_rekrutacyjne[[#This Row],[JP]]=3,4,IF(punkty_rekrutacyjne[[#This Row],[JP]]=4,6,IF(punkty_rekrutacyjne[[#This Row],[JP]]=5,8,10))))</f>
        <v>4</v>
      </c>
      <c r="O347">
        <f>IF(punkty_rekrutacyjne[[#This Row],[Mat]]=2,0,IF(punkty_rekrutacyjne[[#This Row],[Mat]]=3,4,IF(punkty_rekrutacyjne[[#This Row],[Mat]]=4,6,IF(punkty_rekrutacyjne[[#This Row],[Mat]]=5,8,10))))</f>
        <v>0</v>
      </c>
      <c r="P347">
        <f>IF(punkty_rekrutacyjne[[#This Row],[Biol]]=2,0,IF(punkty_rekrutacyjne[[#This Row],[Biol]]=3,4,IF(punkty_rekrutacyjne[[#This Row],[Biol]]=4,6,IF(punkty_rekrutacyjne[[#This Row],[Biol]]=5,8,10))))</f>
        <v>4</v>
      </c>
      <c r="Q347">
        <f>IF(punkty_rekrutacyjne[[#This Row],[Geog]]=2,0,IF(punkty_rekrutacyjne[[#This Row],[Geog]]=3,4,IF(punkty_rekrutacyjne[[#This Row],[Geog]]=4,6,IF(punkty_rekrutacyjne[[#This Row],[Geog]]=5,8,10))))</f>
        <v>8</v>
      </c>
      <c r="R347">
        <f>C347+IF(punkty_rekrutacyjne[[#This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55.9</v>
      </c>
      <c r="S347">
        <f>(punkty_rekrutacyjne[[#This Row],[JP]]+punkty_rekrutacyjne[[#This Row],[Mat]]+punkty_rekrutacyjne[[#This Row],[Biol]]+punkty_rekrutacyjne[[#This Row],[Geog]])/4</f>
        <v>3.25</v>
      </c>
      <c r="T347">
        <f>IF(punkty_rekrutacyjne[[#This Row],[Zachowanie]]&gt;4,IF(punkty_rekrutacyjne[[#This Row],[srednia z przedmiotow]]&gt;4,IF(punkty_rekrutacyjne[[#This Row],[Osiagniecia]]=0,1,0),0),0)</f>
        <v>0</v>
      </c>
      <c r="U347" s="2" t="str">
        <f>IF(punkty_rekrutacyjne[[#This Row],[dobry uczen]],punkty_rekrutacyjne[[#This Row],[Nazwisko]],"")</f>
        <v/>
      </c>
      <c r="V347" s="2" t="str">
        <f>IF(punkty_rekrutacyjne[[#This Row],[dobry uczen]],punkty_rekrutacyjne[[#This Row],[Imie]],"")</f>
        <v/>
      </c>
      <c r="W347" s="1">
        <f>IF(punkty_rekrutacyjne[[#This Row],[GHP]]=100,1,0)</f>
        <v>0</v>
      </c>
      <c r="X347" s="1">
        <f>IF(punkty_rekrutacyjne[[#This Row],[GHH]]=100,1,0)</f>
        <v>0</v>
      </c>
      <c r="Y347" s="1">
        <f>IF(punkty_rekrutacyjne[[#This Row],[GMM]]=100,1,0)</f>
        <v>0</v>
      </c>
      <c r="Z347" s="1">
        <f>IF(punkty_rekrutacyjne[[#This Row],[GMP]]=100,1,0)</f>
        <v>0</v>
      </c>
      <c r="AA347" s="1">
        <f>IF(punkty_rekrutacyjne[[#This Row],[GJP]]=100,1,0)</f>
        <v>0</v>
      </c>
      <c r="AB347" s="1">
        <f>IF(SUM(W347:AA347)&gt;2,1,0)</f>
        <v>0</v>
      </c>
      <c r="AC347" s="1">
        <f>C347+IF(punkty_rekrutacyjne[[#This Row],[Zachowanie]]=6,2,0)+SUM(punkty_rekrutacyjne[[#This Row],[p1]:[p4]])</f>
        <v>22</v>
      </c>
      <c r="AD347" s="1">
        <f>+(punkty_rekrutacyjne[[#This Row],[GHP]]+punkty_rekrutacyjne[[#This Row],[GHH]]+punkty_rekrutacyjne[[#This Row],[GMM]]+punkty_rekrutacyjne[[#This Row],[GMP]]+punkty_rekrutacyjne[[#This Row],[GJP]])/10</f>
        <v>33.9</v>
      </c>
      <c r="AE347" s="1">
        <f>IF(punkty_rekrutacyjne[[#This Row],[pkt 1]]&gt;punkty_rekrutacyjne[[#This Row],[pkt 2]],1,0)</f>
        <v>0</v>
      </c>
      <c r="AF347" s="1">
        <f>COUNTIF(punkty_rekrutacyjne[[#This Row],[GHP]:[GJP]],100)</f>
        <v>0</v>
      </c>
    </row>
    <row r="348" spans="1:32" x14ac:dyDescent="0.25">
      <c r="A348" s="1" t="s">
        <v>368</v>
      </c>
      <c r="B348" s="1" t="s">
        <v>369</v>
      </c>
      <c r="C348">
        <v>7</v>
      </c>
      <c r="D348">
        <v>4</v>
      </c>
      <c r="E348">
        <v>6</v>
      </c>
      <c r="F348">
        <v>6</v>
      </c>
      <c r="G348">
        <v>6</v>
      </c>
      <c r="H348">
        <v>2</v>
      </c>
      <c r="I348">
        <v>17</v>
      </c>
      <c r="J348">
        <v>16</v>
      </c>
      <c r="K348">
        <v>12</v>
      </c>
      <c r="L348">
        <v>54</v>
      </c>
      <c r="M348">
        <v>91</v>
      </c>
      <c r="N348">
        <f>IF(punkty_rekrutacyjne[[#This Row],[JP]]=2,0,IF(punkty_rekrutacyjne[[#This Row],[JP]]=3,4,IF(punkty_rekrutacyjne[[#This Row],[JP]]=4,6,IF(punkty_rekrutacyjne[[#This Row],[JP]]=5,8,10))))</f>
        <v>10</v>
      </c>
      <c r="O348">
        <f>IF(punkty_rekrutacyjne[[#This Row],[Mat]]=2,0,IF(punkty_rekrutacyjne[[#This Row],[Mat]]=3,4,IF(punkty_rekrutacyjne[[#This Row],[Mat]]=4,6,IF(punkty_rekrutacyjne[[#This Row],[Mat]]=5,8,10))))</f>
        <v>10</v>
      </c>
      <c r="P348">
        <f>IF(punkty_rekrutacyjne[[#This Row],[Biol]]=2,0,IF(punkty_rekrutacyjne[[#This Row],[Biol]]=3,4,IF(punkty_rekrutacyjne[[#This Row],[Biol]]=4,6,IF(punkty_rekrutacyjne[[#This Row],[Biol]]=5,8,10))))</f>
        <v>10</v>
      </c>
      <c r="Q348">
        <f>IF(punkty_rekrutacyjne[[#This Row],[Geog]]=2,0,IF(punkty_rekrutacyjne[[#This Row],[Geog]]=3,4,IF(punkty_rekrutacyjne[[#This Row],[Geog]]=4,6,IF(punkty_rekrutacyjne[[#This Row],[Geog]]=5,8,10))))</f>
        <v>0</v>
      </c>
      <c r="R348">
        <f>C348+IF(punkty_rekrutacyjne[[#This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</v>
      </c>
      <c r="S348">
        <f>(punkty_rekrutacyjne[[#This Row],[JP]]+punkty_rekrutacyjne[[#This Row],[Mat]]+punkty_rekrutacyjne[[#This Row],[Biol]]+punkty_rekrutacyjne[[#This Row],[Geog]])/4</f>
        <v>5</v>
      </c>
      <c r="T348">
        <f>IF(punkty_rekrutacyjne[[#This Row],[Zachowanie]]&gt;4,IF(punkty_rekrutacyjne[[#This Row],[srednia z przedmiotow]]&gt;4,IF(punkty_rekrutacyjne[[#This Row],[Osiagniecia]]=0,1,0),0),0)</f>
        <v>0</v>
      </c>
      <c r="U348" s="2" t="str">
        <f>IF(punkty_rekrutacyjne[[#This Row],[dobry uczen]],punkty_rekrutacyjne[[#This Row],[Nazwisko]],"")</f>
        <v/>
      </c>
      <c r="V348" s="2" t="str">
        <f>IF(punkty_rekrutacyjne[[#This Row],[dobry uczen]],punkty_rekrutacyjne[[#This Row],[Imie]],"")</f>
        <v/>
      </c>
      <c r="W348" s="1">
        <f>IF(punkty_rekrutacyjne[[#This Row],[GHP]]=100,1,0)</f>
        <v>0</v>
      </c>
      <c r="X348" s="1">
        <f>IF(punkty_rekrutacyjne[[#This Row],[GHH]]=100,1,0)</f>
        <v>0</v>
      </c>
      <c r="Y348" s="1">
        <f>IF(punkty_rekrutacyjne[[#This Row],[GMM]]=100,1,0)</f>
        <v>0</v>
      </c>
      <c r="Z348" s="1">
        <f>IF(punkty_rekrutacyjne[[#This Row],[GMP]]=100,1,0)</f>
        <v>0</v>
      </c>
      <c r="AA348" s="1">
        <f>IF(punkty_rekrutacyjne[[#This Row],[GJP]]=100,1,0)</f>
        <v>0</v>
      </c>
      <c r="AB348" s="1">
        <f>IF(SUM(W348:AA348)&gt;2,1,0)</f>
        <v>0</v>
      </c>
      <c r="AC348" s="1">
        <f>C348+IF(punkty_rekrutacyjne[[#This Row],[Zachowanie]]=6,2,0)+SUM(punkty_rekrutacyjne[[#This Row],[p1]:[p4]])</f>
        <v>37</v>
      </c>
      <c r="AD348" s="1">
        <f>+(punkty_rekrutacyjne[[#This Row],[GHP]]+punkty_rekrutacyjne[[#This Row],[GHH]]+punkty_rekrutacyjne[[#This Row],[GMM]]+punkty_rekrutacyjne[[#This Row],[GMP]]+punkty_rekrutacyjne[[#This Row],[GJP]])/10</f>
        <v>19</v>
      </c>
      <c r="AE348" s="1">
        <f>IF(punkty_rekrutacyjne[[#This Row],[pkt 1]]&gt;punkty_rekrutacyjne[[#This Row],[pkt 2]],1,0)</f>
        <v>1</v>
      </c>
      <c r="AF348" s="1">
        <f>COUNTIF(punkty_rekrutacyjne[[#This Row],[GHP]:[GJP]],100)</f>
        <v>0</v>
      </c>
    </row>
    <row r="349" spans="1:32" x14ac:dyDescent="0.25">
      <c r="A349" s="1" t="s">
        <v>419</v>
      </c>
      <c r="B349" s="1" t="s">
        <v>260</v>
      </c>
      <c r="C349">
        <v>6</v>
      </c>
      <c r="D349">
        <v>3</v>
      </c>
      <c r="E349">
        <v>6</v>
      </c>
      <c r="F349">
        <v>2</v>
      </c>
      <c r="G349">
        <v>4</v>
      </c>
      <c r="H349">
        <v>6</v>
      </c>
      <c r="I349">
        <v>47</v>
      </c>
      <c r="J349">
        <v>54</v>
      </c>
      <c r="K349">
        <v>40</v>
      </c>
      <c r="L349">
        <v>83</v>
      </c>
      <c r="M349">
        <v>16</v>
      </c>
      <c r="N349">
        <f>IF(punkty_rekrutacyjne[[#This Row],[JP]]=2,0,IF(punkty_rekrutacyjne[[#This Row],[JP]]=3,4,IF(punkty_rekrutacyjne[[#This Row],[JP]]=4,6,IF(punkty_rekrutacyjne[[#This Row],[JP]]=5,8,10))))</f>
        <v>10</v>
      </c>
      <c r="O349">
        <f>IF(punkty_rekrutacyjne[[#This Row],[Mat]]=2,0,IF(punkty_rekrutacyjne[[#This Row],[Mat]]=3,4,IF(punkty_rekrutacyjne[[#This Row],[Mat]]=4,6,IF(punkty_rekrutacyjne[[#This Row],[Mat]]=5,8,10))))</f>
        <v>0</v>
      </c>
      <c r="P349">
        <f>IF(punkty_rekrutacyjne[[#This Row],[Biol]]=2,0,IF(punkty_rekrutacyjne[[#This Row],[Biol]]=3,4,IF(punkty_rekrutacyjne[[#This Row],[Biol]]=4,6,IF(punkty_rekrutacyjne[[#This Row],[Biol]]=5,8,10))))</f>
        <v>6</v>
      </c>
      <c r="Q349">
        <f>IF(punkty_rekrutacyjne[[#This Row],[Geog]]=2,0,IF(punkty_rekrutacyjne[[#This Row],[Geog]]=3,4,IF(punkty_rekrutacyjne[[#This Row],[Geog]]=4,6,IF(punkty_rekrutacyjne[[#This Row],[Geog]]=5,8,10))))</f>
        <v>10</v>
      </c>
      <c r="R349">
        <f>C349+IF(punkty_rekrutacyjne[[#This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</v>
      </c>
      <c r="S349">
        <f>(punkty_rekrutacyjne[[#This Row],[JP]]+punkty_rekrutacyjne[[#This Row],[Mat]]+punkty_rekrutacyjne[[#This Row],[Biol]]+punkty_rekrutacyjne[[#This Row],[Geog]])/4</f>
        <v>4.5</v>
      </c>
      <c r="T349">
        <f>IF(punkty_rekrutacyjne[[#This Row],[Zachowanie]]&gt;4,IF(punkty_rekrutacyjne[[#This Row],[srednia z przedmiotow]]&gt;4,IF(punkty_rekrutacyjne[[#This Row],[Osiagniecia]]=0,1,0),0),0)</f>
        <v>0</v>
      </c>
      <c r="U349" s="2" t="str">
        <f>IF(punkty_rekrutacyjne[[#This Row],[dobry uczen]],punkty_rekrutacyjne[[#This Row],[Nazwisko]],"")</f>
        <v/>
      </c>
      <c r="V349" s="2" t="str">
        <f>IF(punkty_rekrutacyjne[[#This Row],[dobry uczen]],punkty_rekrutacyjne[[#This Row],[Imie]],"")</f>
        <v/>
      </c>
      <c r="W349" s="1">
        <f>IF(punkty_rekrutacyjne[[#This Row],[GHP]]=100,1,0)</f>
        <v>0</v>
      </c>
      <c r="X349" s="1">
        <f>IF(punkty_rekrutacyjne[[#This Row],[GHH]]=100,1,0)</f>
        <v>0</v>
      </c>
      <c r="Y349" s="1">
        <f>IF(punkty_rekrutacyjne[[#This Row],[GMM]]=100,1,0)</f>
        <v>0</v>
      </c>
      <c r="Z349" s="1">
        <f>IF(punkty_rekrutacyjne[[#This Row],[GMP]]=100,1,0)</f>
        <v>0</v>
      </c>
      <c r="AA349" s="1">
        <f>IF(punkty_rekrutacyjne[[#This Row],[GJP]]=100,1,0)</f>
        <v>0</v>
      </c>
      <c r="AB349" s="1">
        <f>IF(SUM(W349:AA349)&gt;2,1,0)</f>
        <v>0</v>
      </c>
      <c r="AC349" s="1">
        <f>C349+IF(punkty_rekrutacyjne[[#This Row],[Zachowanie]]=6,2,0)+SUM(punkty_rekrutacyjne[[#This Row],[p1]:[p4]])</f>
        <v>32</v>
      </c>
      <c r="AD349" s="1">
        <f>+(punkty_rekrutacyjne[[#This Row],[GHP]]+punkty_rekrutacyjne[[#This Row],[GHH]]+punkty_rekrutacyjne[[#This Row],[GMM]]+punkty_rekrutacyjne[[#This Row],[GMP]]+punkty_rekrutacyjne[[#This Row],[GJP]])/10</f>
        <v>24</v>
      </c>
      <c r="AE349" s="1">
        <f>IF(punkty_rekrutacyjne[[#This Row],[pkt 1]]&gt;punkty_rekrutacyjne[[#This Row],[pkt 2]],1,0)</f>
        <v>1</v>
      </c>
      <c r="AF349" s="1">
        <f>COUNTIF(punkty_rekrutacyjne[[#This Row],[GHP]:[GJP]],100)</f>
        <v>0</v>
      </c>
    </row>
    <row r="350" spans="1:32" x14ac:dyDescent="0.25">
      <c r="A350" s="1" t="s">
        <v>447</v>
      </c>
      <c r="B350" s="1" t="s">
        <v>448</v>
      </c>
      <c r="C350">
        <v>0</v>
      </c>
      <c r="D350">
        <v>4</v>
      </c>
      <c r="E350">
        <v>4</v>
      </c>
      <c r="F350">
        <v>5</v>
      </c>
      <c r="G350">
        <v>4</v>
      </c>
      <c r="H350">
        <v>3</v>
      </c>
      <c r="I350">
        <v>82</v>
      </c>
      <c r="J350">
        <v>31</v>
      </c>
      <c r="K350">
        <v>77</v>
      </c>
      <c r="L350">
        <v>49</v>
      </c>
      <c r="M350">
        <v>81</v>
      </c>
      <c r="N350">
        <f>IF(punkty_rekrutacyjne[[#This Row],[JP]]=2,0,IF(punkty_rekrutacyjne[[#This Row],[JP]]=3,4,IF(punkty_rekrutacyjne[[#This Row],[JP]]=4,6,IF(punkty_rekrutacyjne[[#This Row],[JP]]=5,8,10))))</f>
        <v>6</v>
      </c>
      <c r="O350">
        <f>IF(punkty_rekrutacyjne[[#This Row],[Mat]]=2,0,IF(punkty_rekrutacyjne[[#This Row],[Mat]]=3,4,IF(punkty_rekrutacyjne[[#This Row],[Mat]]=4,6,IF(punkty_rekrutacyjne[[#This Row],[Mat]]=5,8,10))))</f>
        <v>8</v>
      </c>
      <c r="P350">
        <f>IF(punkty_rekrutacyjne[[#This Row],[Biol]]=2,0,IF(punkty_rekrutacyjne[[#This Row],[Biol]]=3,4,IF(punkty_rekrutacyjne[[#This Row],[Biol]]=4,6,IF(punkty_rekrutacyjne[[#This Row],[Biol]]=5,8,10))))</f>
        <v>6</v>
      </c>
      <c r="Q350">
        <f>IF(punkty_rekrutacyjne[[#This Row],[Geog]]=2,0,IF(punkty_rekrutacyjne[[#This Row],[Geog]]=3,4,IF(punkty_rekrutacyjne[[#This Row],[Geog]]=4,6,IF(punkty_rekrutacyjne[[#This Row],[Geog]]=5,8,10))))</f>
        <v>4</v>
      </c>
      <c r="R350">
        <f>C350+IF(punkty_rekrutacyjne[[#This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</v>
      </c>
      <c r="S350">
        <f>(punkty_rekrutacyjne[[#This Row],[JP]]+punkty_rekrutacyjne[[#This Row],[Mat]]+punkty_rekrutacyjne[[#This Row],[Biol]]+punkty_rekrutacyjne[[#This Row],[Geog]])/4</f>
        <v>4</v>
      </c>
      <c r="T350">
        <f>IF(punkty_rekrutacyjne[[#This Row],[Zachowanie]]&gt;4,IF(punkty_rekrutacyjne[[#This Row],[srednia z przedmiotow]]&gt;4,IF(punkty_rekrutacyjne[[#This Row],[Osiagniecia]]=0,1,0),0),0)</f>
        <v>0</v>
      </c>
      <c r="U350" s="2" t="str">
        <f>IF(punkty_rekrutacyjne[[#This Row],[dobry uczen]],punkty_rekrutacyjne[[#This Row],[Nazwisko]],"")</f>
        <v/>
      </c>
      <c r="V350" s="2" t="str">
        <f>IF(punkty_rekrutacyjne[[#This Row],[dobry uczen]],punkty_rekrutacyjne[[#This Row],[Imie]],"")</f>
        <v/>
      </c>
      <c r="W350" s="1">
        <f>IF(punkty_rekrutacyjne[[#This Row],[GHP]]=100,1,0)</f>
        <v>0</v>
      </c>
      <c r="X350" s="1">
        <f>IF(punkty_rekrutacyjne[[#This Row],[GHH]]=100,1,0)</f>
        <v>0</v>
      </c>
      <c r="Y350" s="1">
        <f>IF(punkty_rekrutacyjne[[#This Row],[GMM]]=100,1,0)</f>
        <v>0</v>
      </c>
      <c r="Z350" s="1">
        <f>IF(punkty_rekrutacyjne[[#This Row],[GMP]]=100,1,0)</f>
        <v>0</v>
      </c>
      <c r="AA350" s="1">
        <f>IF(punkty_rekrutacyjne[[#This Row],[GJP]]=100,1,0)</f>
        <v>0</v>
      </c>
      <c r="AB350" s="1">
        <f>IF(SUM(W350:AA350)&gt;2,1,0)</f>
        <v>0</v>
      </c>
      <c r="AC350" s="1">
        <f>C350+IF(punkty_rekrutacyjne[[#This Row],[Zachowanie]]=6,2,0)+SUM(punkty_rekrutacyjne[[#This Row],[p1]:[p4]])</f>
        <v>24</v>
      </c>
      <c r="AD350" s="1">
        <f>+(punkty_rekrutacyjne[[#This Row],[GHP]]+punkty_rekrutacyjne[[#This Row],[GHH]]+punkty_rekrutacyjne[[#This Row],[GMM]]+punkty_rekrutacyjne[[#This Row],[GMP]]+punkty_rekrutacyjne[[#This Row],[GJP]])/10</f>
        <v>32</v>
      </c>
      <c r="AE350" s="1">
        <f>IF(punkty_rekrutacyjne[[#This Row],[pkt 1]]&gt;punkty_rekrutacyjne[[#This Row],[pkt 2]],1,0)</f>
        <v>0</v>
      </c>
      <c r="AF350" s="1">
        <f>COUNTIF(punkty_rekrutacyjne[[#This Row],[GHP]:[GJP]],100)</f>
        <v>0</v>
      </c>
    </row>
    <row r="351" spans="1:32" x14ac:dyDescent="0.25">
      <c r="A351" s="1" t="s">
        <v>284</v>
      </c>
      <c r="B351" s="1" t="s">
        <v>166</v>
      </c>
      <c r="C351">
        <v>3</v>
      </c>
      <c r="D351">
        <v>5</v>
      </c>
      <c r="E351">
        <v>3</v>
      </c>
      <c r="F351">
        <v>2</v>
      </c>
      <c r="G351">
        <v>6</v>
      </c>
      <c r="H351">
        <v>6</v>
      </c>
      <c r="I351">
        <v>77</v>
      </c>
      <c r="J351">
        <v>9</v>
      </c>
      <c r="K351">
        <v>73</v>
      </c>
      <c r="L351">
        <v>35</v>
      </c>
      <c r="M351">
        <v>96</v>
      </c>
      <c r="N351">
        <f>IF(punkty_rekrutacyjne[[#This Row],[JP]]=2,0,IF(punkty_rekrutacyjne[[#This Row],[JP]]=3,4,IF(punkty_rekrutacyjne[[#This Row],[JP]]=4,6,IF(punkty_rekrutacyjne[[#This Row],[JP]]=5,8,10))))</f>
        <v>4</v>
      </c>
      <c r="O351">
        <f>IF(punkty_rekrutacyjne[[#This Row],[Mat]]=2,0,IF(punkty_rekrutacyjne[[#This Row],[Mat]]=3,4,IF(punkty_rekrutacyjne[[#This Row],[Mat]]=4,6,IF(punkty_rekrutacyjne[[#This Row],[Mat]]=5,8,10))))</f>
        <v>0</v>
      </c>
      <c r="P351">
        <f>IF(punkty_rekrutacyjne[[#This Row],[Biol]]=2,0,IF(punkty_rekrutacyjne[[#This Row],[Biol]]=3,4,IF(punkty_rekrutacyjne[[#This Row],[Biol]]=4,6,IF(punkty_rekrutacyjne[[#This Row],[Biol]]=5,8,10))))</f>
        <v>10</v>
      </c>
      <c r="Q351">
        <f>IF(punkty_rekrutacyjne[[#This Row],[Geog]]=2,0,IF(punkty_rekrutacyjne[[#This Row],[Geog]]=3,4,IF(punkty_rekrutacyjne[[#This Row],[Geog]]=4,6,IF(punkty_rekrutacyjne[[#This Row],[Geog]]=5,8,10))))</f>
        <v>10</v>
      </c>
      <c r="R351">
        <f>C351+IF(punkty_rekrutacyjne[[#This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</v>
      </c>
      <c r="S351">
        <f>(punkty_rekrutacyjne[[#This Row],[JP]]+punkty_rekrutacyjne[[#This Row],[Mat]]+punkty_rekrutacyjne[[#This Row],[Biol]]+punkty_rekrutacyjne[[#This Row],[Geog]])/4</f>
        <v>4.25</v>
      </c>
      <c r="T351">
        <f>IF(punkty_rekrutacyjne[[#This Row],[Zachowanie]]&gt;4,IF(punkty_rekrutacyjne[[#This Row],[srednia z przedmiotow]]&gt;4,IF(punkty_rekrutacyjne[[#This Row],[Osiagniecia]]=0,1,0),0),0)</f>
        <v>0</v>
      </c>
      <c r="U351" s="2" t="str">
        <f>IF(punkty_rekrutacyjne[[#This Row],[dobry uczen]],punkty_rekrutacyjne[[#This Row],[Nazwisko]],"")</f>
        <v/>
      </c>
      <c r="V351" s="2" t="str">
        <f>IF(punkty_rekrutacyjne[[#This Row],[dobry uczen]],punkty_rekrutacyjne[[#This Row],[Imie]],"")</f>
        <v/>
      </c>
      <c r="W351" s="1">
        <f>IF(punkty_rekrutacyjne[[#This Row],[GHP]]=100,1,0)</f>
        <v>0</v>
      </c>
      <c r="X351" s="1">
        <f>IF(punkty_rekrutacyjne[[#This Row],[GHH]]=100,1,0)</f>
        <v>0</v>
      </c>
      <c r="Y351" s="1">
        <f>IF(punkty_rekrutacyjne[[#This Row],[GMM]]=100,1,0)</f>
        <v>0</v>
      </c>
      <c r="Z351" s="1">
        <f>IF(punkty_rekrutacyjne[[#This Row],[GMP]]=100,1,0)</f>
        <v>0</v>
      </c>
      <c r="AA351" s="1">
        <f>IF(punkty_rekrutacyjne[[#This Row],[GJP]]=100,1,0)</f>
        <v>0</v>
      </c>
      <c r="AB351" s="1">
        <f>IF(SUM(W351:AA351)&gt;2,1,0)</f>
        <v>0</v>
      </c>
      <c r="AC351" s="1">
        <f>C351+IF(punkty_rekrutacyjne[[#This Row],[Zachowanie]]=6,2,0)+SUM(punkty_rekrutacyjne[[#This Row],[p1]:[p4]])</f>
        <v>27</v>
      </c>
      <c r="AD351" s="1">
        <f>+(punkty_rekrutacyjne[[#This Row],[GHP]]+punkty_rekrutacyjne[[#This Row],[GHH]]+punkty_rekrutacyjne[[#This Row],[GMM]]+punkty_rekrutacyjne[[#This Row],[GMP]]+punkty_rekrutacyjne[[#This Row],[GJP]])/10</f>
        <v>29</v>
      </c>
      <c r="AE351" s="1">
        <f>IF(punkty_rekrutacyjne[[#This Row],[pkt 1]]&gt;punkty_rekrutacyjne[[#This Row],[pkt 2]],1,0)</f>
        <v>0</v>
      </c>
      <c r="AF351" s="1">
        <f>COUNTIF(punkty_rekrutacyjne[[#This Row],[GHP]:[GJP]],100)</f>
        <v>0</v>
      </c>
    </row>
    <row r="352" spans="1:32" x14ac:dyDescent="0.25">
      <c r="A352" s="1" t="s">
        <v>468</v>
      </c>
      <c r="B352" s="1" t="s">
        <v>164</v>
      </c>
      <c r="C352">
        <v>5</v>
      </c>
      <c r="D352">
        <v>3</v>
      </c>
      <c r="E352">
        <v>5</v>
      </c>
      <c r="F352">
        <v>3</v>
      </c>
      <c r="G352">
        <v>5</v>
      </c>
      <c r="H352">
        <v>3</v>
      </c>
      <c r="I352">
        <v>52</v>
      </c>
      <c r="J352">
        <v>65</v>
      </c>
      <c r="K352">
        <v>48</v>
      </c>
      <c r="L352">
        <v>58</v>
      </c>
      <c r="M352">
        <v>48</v>
      </c>
      <c r="N352">
        <f>IF(punkty_rekrutacyjne[[#This Row],[JP]]=2,0,IF(punkty_rekrutacyjne[[#This Row],[JP]]=3,4,IF(punkty_rekrutacyjne[[#This Row],[JP]]=4,6,IF(punkty_rekrutacyjne[[#This Row],[JP]]=5,8,10))))</f>
        <v>8</v>
      </c>
      <c r="O352">
        <f>IF(punkty_rekrutacyjne[[#This Row],[Mat]]=2,0,IF(punkty_rekrutacyjne[[#This Row],[Mat]]=3,4,IF(punkty_rekrutacyjne[[#This Row],[Mat]]=4,6,IF(punkty_rekrutacyjne[[#This Row],[Mat]]=5,8,10))))</f>
        <v>4</v>
      </c>
      <c r="P352">
        <f>IF(punkty_rekrutacyjne[[#This Row],[Biol]]=2,0,IF(punkty_rekrutacyjne[[#This Row],[Biol]]=3,4,IF(punkty_rekrutacyjne[[#This Row],[Biol]]=4,6,IF(punkty_rekrutacyjne[[#This Row],[Biol]]=5,8,10))))</f>
        <v>8</v>
      </c>
      <c r="Q352">
        <f>IF(punkty_rekrutacyjne[[#This Row],[Geog]]=2,0,IF(punkty_rekrutacyjne[[#This Row],[Geog]]=3,4,IF(punkty_rekrutacyjne[[#This Row],[Geog]]=4,6,IF(punkty_rekrutacyjne[[#This Row],[Geog]]=5,8,10))))</f>
        <v>4</v>
      </c>
      <c r="R352">
        <f>C352+IF(punkty_rekrutacyjne[[#This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56.1</v>
      </c>
      <c r="S352">
        <f>(punkty_rekrutacyjne[[#This Row],[JP]]+punkty_rekrutacyjne[[#This Row],[Mat]]+punkty_rekrutacyjne[[#This Row],[Biol]]+punkty_rekrutacyjne[[#This Row],[Geog]])/4</f>
        <v>4</v>
      </c>
      <c r="T352">
        <f>IF(punkty_rekrutacyjne[[#This Row],[Zachowanie]]&gt;4,IF(punkty_rekrutacyjne[[#This Row],[srednia z przedmiotow]]&gt;4,IF(punkty_rekrutacyjne[[#This Row],[Osiagniecia]]=0,1,0),0),0)</f>
        <v>0</v>
      </c>
      <c r="U352" s="2" t="str">
        <f>IF(punkty_rekrutacyjne[[#This Row],[dobry uczen]],punkty_rekrutacyjne[[#This Row],[Nazwisko]],"")</f>
        <v/>
      </c>
      <c r="V352" s="2" t="str">
        <f>IF(punkty_rekrutacyjne[[#This Row],[dobry uczen]],punkty_rekrutacyjne[[#This Row],[Imie]],"")</f>
        <v/>
      </c>
      <c r="W352" s="1">
        <f>IF(punkty_rekrutacyjne[[#This Row],[GHP]]=100,1,0)</f>
        <v>0</v>
      </c>
      <c r="X352" s="1">
        <f>IF(punkty_rekrutacyjne[[#This Row],[GHH]]=100,1,0)</f>
        <v>0</v>
      </c>
      <c r="Y352" s="1">
        <f>IF(punkty_rekrutacyjne[[#This Row],[GMM]]=100,1,0)</f>
        <v>0</v>
      </c>
      <c r="Z352" s="1">
        <f>IF(punkty_rekrutacyjne[[#This Row],[GMP]]=100,1,0)</f>
        <v>0</v>
      </c>
      <c r="AA352" s="1">
        <f>IF(punkty_rekrutacyjne[[#This Row],[GJP]]=100,1,0)</f>
        <v>0</v>
      </c>
      <c r="AB352" s="1">
        <f>IF(SUM(W352:AA352)&gt;2,1,0)</f>
        <v>0</v>
      </c>
      <c r="AC352" s="1">
        <f>C352+IF(punkty_rekrutacyjne[[#This Row],[Zachowanie]]=6,2,0)+SUM(punkty_rekrutacyjne[[#This Row],[p1]:[p4]])</f>
        <v>29</v>
      </c>
      <c r="AD352" s="1">
        <f>+(punkty_rekrutacyjne[[#This Row],[GHP]]+punkty_rekrutacyjne[[#This Row],[GHH]]+punkty_rekrutacyjne[[#This Row],[GMM]]+punkty_rekrutacyjne[[#This Row],[GMP]]+punkty_rekrutacyjne[[#This Row],[GJP]])/10</f>
        <v>27.1</v>
      </c>
      <c r="AE352" s="1">
        <f>IF(punkty_rekrutacyjne[[#This Row],[pkt 1]]&gt;punkty_rekrutacyjne[[#This Row],[pkt 2]],1,0)</f>
        <v>1</v>
      </c>
      <c r="AF352" s="1">
        <f>COUNTIF(punkty_rekrutacyjne[[#This Row],[GHP]:[GJP]],100)</f>
        <v>0</v>
      </c>
    </row>
    <row r="353" spans="1:32" x14ac:dyDescent="0.25">
      <c r="A353" s="1" t="s">
        <v>109</v>
      </c>
      <c r="B353" s="1" t="s">
        <v>110</v>
      </c>
      <c r="C353">
        <v>8</v>
      </c>
      <c r="D353">
        <v>2</v>
      </c>
      <c r="E353">
        <v>4</v>
      </c>
      <c r="F353">
        <v>5</v>
      </c>
      <c r="G353">
        <v>2</v>
      </c>
      <c r="H353">
        <v>4</v>
      </c>
      <c r="I353">
        <v>20</v>
      </c>
      <c r="J353">
        <v>78</v>
      </c>
      <c r="K353">
        <v>54</v>
      </c>
      <c r="L353">
        <v>34</v>
      </c>
      <c r="M353">
        <v>95</v>
      </c>
      <c r="N353">
        <f>IF(punkty_rekrutacyjne[[#This Row],[JP]]=2,0,IF(punkty_rekrutacyjne[[#This Row],[JP]]=3,4,IF(punkty_rekrutacyjne[[#This Row],[JP]]=4,6,IF(punkty_rekrutacyjne[[#This Row],[JP]]=5,8,10))))</f>
        <v>6</v>
      </c>
      <c r="O353">
        <f>IF(punkty_rekrutacyjne[[#This Row],[Mat]]=2,0,IF(punkty_rekrutacyjne[[#This Row],[Mat]]=3,4,IF(punkty_rekrutacyjne[[#This Row],[Mat]]=4,6,IF(punkty_rekrutacyjne[[#This Row],[Mat]]=5,8,10))))</f>
        <v>8</v>
      </c>
      <c r="P353">
        <f>IF(punkty_rekrutacyjne[[#This Row],[Biol]]=2,0,IF(punkty_rekrutacyjne[[#This Row],[Biol]]=3,4,IF(punkty_rekrutacyjne[[#This Row],[Biol]]=4,6,IF(punkty_rekrutacyjne[[#This Row],[Biol]]=5,8,10))))</f>
        <v>0</v>
      </c>
      <c r="Q353">
        <f>IF(punkty_rekrutacyjne[[#This Row],[Geog]]=2,0,IF(punkty_rekrutacyjne[[#This Row],[Geog]]=3,4,IF(punkty_rekrutacyjne[[#This Row],[Geog]]=4,6,IF(punkty_rekrutacyjne[[#This Row],[Geog]]=5,8,10))))</f>
        <v>6</v>
      </c>
      <c r="R353">
        <f>C353+IF(punkty_rekrutacyjne[[#This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56.1</v>
      </c>
      <c r="S353">
        <f>(punkty_rekrutacyjne[[#This Row],[JP]]+punkty_rekrutacyjne[[#This Row],[Mat]]+punkty_rekrutacyjne[[#This Row],[Biol]]+punkty_rekrutacyjne[[#This Row],[Geog]])/4</f>
        <v>3.75</v>
      </c>
      <c r="T353">
        <f>IF(punkty_rekrutacyjne[[#This Row],[Zachowanie]]&gt;4,IF(punkty_rekrutacyjne[[#This Row],[srednia z przedmiotow]]&gt;4,IF(punkty_rekrutacyjne[[#This Row],[Osiagniecia]]=0,1,0),0),0)</f>
        <v>0</v>
      </c>
      <c r="U353" s="2" t="str">
        <f>IF(punkty_rekrutacyjne[[#This Row],[dobry uczen]],punkty_rekrutacyjne[[#This Row],[Nazwisko]],"")</f>
        <v/>
      </c>
      <c r="V353" s="2" t="str">
        <f>IF(punkty_rekrutacyjne[[#This Row],[dobry uczen]],punkty_rekrutacyjne[[#This Row],[Imie]],"")</f>
        <v/>
      </c>
      <c r="W353" s="1">
        <f>IF(punkty_rekrutacyjne[[#This Row],[GHP]]=100,1,0)</f>
        <v>0</v>
      </c>
      <c r="X353" s="1">
        <f>IF(punkty_rekrutacyjne[[#This Row],[GHH]]=100,1,0)</f>
        <v>0</v>
      </c>
      <c r="Y353" s="1">
        <f>IF(punkty_rekrutacyjne[[#This Row],[GMM]]=100,1,0)</f>
        <v>0</v>
      </c>
      <c r="Z353" s="1">
        <f>IF(punkty_rekrutacyjne[[#This Row],[GMP]]=100,1,0)</f>
        <v>0</v>
      </c>
      <c r="AA353" s="1">
        <f>IF(punkty_rekrutacyjne[[#This Row],[GJP]]=100,1,0)</f>
        <v>0</v>
      </c>
      <c r="AB353" s="1">
        <f>IF(SUM(W353:AA353)&gt;2,1,0)</f>
        <v>0</v>
      </c>
      <c r="AC353" s="1">
        <f>C353+IF(punkty_rekrutacyjne[[#This Row],[Zachowanie]]=6,2,0)+SUM(punkty_rekrutacyjne[[#This Row],[p1]:[p4]])</f>
        <v>28</v>
      </c>
      <c r="AD353" s="1">
        <f>+(punkty_rekrutacyjne[[#This Row],[GHP]]+punkty_rekrutacyjne[[#This Row],[GHH]]+punkty_rekrutacyjne[[#This Row],[GMM]]+punkty_rekrutacyjne[[#This Row],[GMP]]+punkty_rekrutacyjne[[#This Row],[GJP]])/10</f>
        <v>28.1</v>
      </c>
      <c r="AE353" s="1">
        <f>IF(punkty_rekrutacyjne[[#This Row],[pkt 1]]&gt;punkty_rekrutacyjne[[#This Row],[pkt 2]],1,0)</f>
        <v>0</v>
      </c>
      <c r="AF353" s="1">
        <f>COUNTIF(punkty_rekrutacyjne[[#This Row],[GHP]:[GJP]],100)</f>
        <v>0</v>
      </c>
    </row>
    <row r="354" spans="1:32" x14ac:dyDescent="0.25">
      <c r="A354" s="1" t="s">
        <v>290</v>
      </c>
      <c r="B354" s="1" t="s">
        <v>78</v>
      </c>
      <c r="C354">
        <v>4</v>
      </c>
      <c r="D354">
        <v>5</v>
      </c>
      <c r="E354">
        <v>4</v>
      </c>
      <c r="F354">
        <v>6</v>
      </c>
      <c r="G354">
        <v>5</v>
      </c>
      <c r="H354">
        <v>2</v>
      </c>
      <c r="I354">
        <v>53</v>
      </c>
      <c r="J354">
        <v>61</v>
      </c>
      <c r="K354">
        <v>85</v>
      </c>
      <c r="L354">
        <v>8</v>
      </c>
      <c r="M354">
        <v>76</v>
      </c>
      <c r="N354">
        <f>IF(punkty_rekrutacyjne[[#This Row],[JP]]=2,0,IF(punkty_rekrutacyjne[[#This Row],[JP]]=3,4,IF(punkty_rekrutacyjne[[#This Row],[JP]]=4,6,IF(punkty_rekrutacyjne[[#This Row],[JP]]=5,8,10))))</f>
        <v>6</v>
      </c>
      <c r="O354">
        <f>IF(punkty_rekrutacyjne[[#This Row],[Mat]]=2,0,IF(punkty_rekrutacyjne[[#This Row],[Mat]]=3,4,IF(punkty_rekrutacyjne[[#This Row],[Mat]]=4,6,IF(punkty_rekrutacyjne[[#This Row],[Mat]]=5,8,10))))</f>
        <v>10</v>
      </c>
      <c r="P354">
        <f>IF(punkty_rekrutacyjne[[#This Row],[Biol]]=2,0,IF(punkty_rekrutacyjne[[#This Row],[Biol]]=3,4,IF(punkty_rekrutacyjne[[#This Row],[Biol]]=4,6,IF(punkty_rekrutacyjne[[#This Row],[Biol]]=5,8,10))))</f>
        <v>8</v>
      </c>
      <c r="Q354">
        <f>IF(punkty_rekrutacyjne[[#This Row],[Geog]]=2,0,IF(punkty_rekrutacyjne[[#This Row],[Geog]]=3,4,IF(punkty_rekrutacyjne[[#This Row],[Geog]]=4,6,IF(punkty_rekrutacyjne[[#This Row],[Geog]]=5,8,10))))</f>
        <v>0</v>
      </c>
      <c r="R354">
        <f>C354+IF(punkty_rekrutacyjne[[#This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56.3</v>
      </c>
      <c r="S354">
        <f>(punkty_rekrutacyjne[[#This Row],[JP]]+punkty_rekrutacyjne[[#This Row],[Mat]]+punkty_rekrutacyjne[[#This Row],[Biol]]+punkty_rekrutacyjne[[#This Row],[Geog]])/4</f>
        <v>4.25</v>
      </c>
      <c r="T354">
        <f>IF(punkty_rekrutacyjne[[#This Row],[Zachowanie]]&gt;4,IF(punkty_rekrutacyjne[[#This Row],[srednia z przedmiotow]]&gt;4,IF(punkty_rekrutacyjne[[#This Row],[Osiagniecia]]=0,1,0),0),0)</f>
        <v>0</v>
      </c>
      <c r="U354" s="2" t="str">
        <f>IF(punkty_rekrutacyjne[[#This Row],[dobry uczen]],punkty_rekrutacyjne[[#This Row],[Nazwisko]],"")</f>
        <v/>
      </c>
      <c r="V354" s="2" t="str">
        <f>IF(punkty_rekrutacyjne[[#This Row],[dobry uczen]],punkty_rekrutacyjne[[#This Row],[Imie]],"")</f>
        <v/>
      </c>
      <c r="W354" s="1">
        <f>IF(punkty_rekrutacyjne[[#This Row],[GHP]]=100,1,0)</f>
        <v>0</v>
      </c>
      <c r="X354" s="1">
        <f>IF(punkty_rekrutacyjne[[#This Row],[GHH]]=100,1,0)</f>
        <v>0</v>
      </c>
      <c r="Y354" s="1">
        <f>IF(punkty_rekrutacyjne[[#This Row],[GMM]]=100,1,0)</f>
        <v>0</v>
      </c>
      <c r="Z354" s="1">
        <f>IF(punkty_rekrutacyjne[[#This Row],[GMP]]=100,1,0)</f>
        <v>0</v>
      </c>
      <c r="AA354" s="1">
        <f>IF(punkty_rekrutacyjne[[#This Row],[GJP]]=100,1,0)</f>
        <v>0</v>
      </c>
      <c r="AB354" s="1">
        <f>IF(SUM(W354:AA354)&gt;2,1,0)</f>
        <v>0</v>
      </c>
      <c r="AC354" s="1">
        <f>C354+IF(punkty_rekrutacyjne[[#This Row],[Zachowanie]]=6,2,0)+SUM(punkty_rekrutacyjne[[#This Row],[p1]:[p4]])</f>
        <v>28</v>
      </c>
      <c r="AD354" s="1">
        <f>+(punkty_rekrutacyjne[[#This Row],[GHP]]+punkty_rekrutacyjne[[#This Row],[GHH]]+punkty_rekrutacyjne[[#This Row],[GMM]]+punkty_rekrutacyjne[[#This Row],[GMP]]+punkty_rekrutacyjne[[#This Row],[GJP]])/10</f>
        <v>28.3</v>
      </c>
      <c r="AE354" s="1">
        <f>IF(punkty_rekrutacyjne[[#This Row],[pkt 1]]&gt;punkty_rekrutacyjne[[#This Row],[pkt 2]],1,0)</f>
        <v>0</v>
      </c>
      <c r="AF354" s="1">
        <f>COUNTIF(punkty_rekrutacyjne[[#This Row],[GHP]:[GJP]],100)</f>
        <v>0</v>
      </c>
    </row>
    <row r="355" spans="1:32" x14ac:dyDescent="0.25">
      <c r="A355" s="1" t="s">
        <v>158</v>
      </c>
      <c r="B355" s="1" t="s">
        <v>159</v>
      </c>
      <c r="C355">
        <v>0</v>
      </c>
      <c r="D355">
        <v>3</v>
      </c>
      <c r="E355">
        <v>6</v>
      </c>
      <c r="F355">
        <v>3</v>
      </c>
      <c r="G355">
        <v>5</v>
      </c>
      <c r="H355">
        <v>6</v>
      </c>
      <c r="I355">
        <v>12</v>
      </c>
      <c r="J355">
        <v>60</v>
      </c>
      <c r="K355">
        <v>63</v>
      </c>
      <c r="L355">
        <v>37</v>
      </c>
      <c r="M355">
        <v>71</v>
      </c>
      <c r="N355">
        <f>IF(punkty_rekrutacyjne[[#This Row],[JP]]=2,0,IF(punkty_rekrutacyjne[[#This Row],[JP]]=3,4,IF(punkty_rekrutacyjne[[#This Row],[JP]]=4,6,IF(punkty_rekrutacyjne[[#This Row],[JP]]=5,8,10))))</f>
        <v>10</v>
      </c>
      <c r="O355">
        <f>IF(punkty_rekrutacyjne[[#This Row],[Mat]]=2,0,IF(punkty_rekrutacyjne[[#This Row],[Mat]]=3,4,IF(punkty_rekrutacyjne[[#This Row],[Mat]]=4,6,IF(punkty_rekrutacyjne[[#This Row],[Mat]]=5,8,10))))</f>
        <v>4</v>
      </c>
      <c r="P355">
        <f>IF(punkty_rekrutacyjne[[#This Row],[Biol]]=2,0,IF(punkty_rekrutacyjne[[#This Row],[Biol]]=3,4,IF(punkty_rekrutacyjne[[#This Row],[Biol]]=4,6,IF(punkty_rekrutacyjne[[#This Row],[Biol]]=5,8,10))))</f>
        <v>8</v>
      </c>
      <c r="Q355">
        <f>IF(punkty_rekrutacyjne[[#This Row],[Geog]]=2,0,IF(punkty_rekrutacyjne[[#This Row],[Geog]]=3,4,IF(punkty_rekrutacyjne[[#This Row],[Geog]]=4,6,IF(punkty_rekrutacyjne[[#This Row],[Geog]]=5,8,10))))</f>
        <v>10</v>
      </c>
      <c r="R355">
        <f>C355+IF(punkty_rekrutacyjne[[#This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56.3</v>
      </c>
      <c r="S355">
        <f>(punkty_rekrutacyjne[[#This Row],[JP]]+punkty_rekrutacyjne[[#This Row],[Mat]]+punkty_rekrutacyjne[[#This Row],[Biol]]+punkty_rekrutacyjne[[#This Row],[Geog]])/4</f>
        <v>5</v>
      </c>
      <c r="T355">
        <f>IF(punkty_rekrutacyjne[[#This Row],[Zachowanie]]&gt;4,IF(punkty_rekrutacyjne[[#This Row],[srednia z przedmiotow]]&gt;4,IF(punkty_rekrutacyjne[[#This Row],[Osiagniecia]]=0,1,0),0),0)</f>
        <v>0</v>
      </c>
      <c r="U355" s="2" t="str">
        <f>IF(punkty_rekrutacyjne[[#This Row],[dobry uczen]],punkty_rekrutacyjne[[#This Row],[Nazwisko]],"")</f>
        <v/>
      </c>
      <c r="V355" s="2" t="str">
        <f>IF(punkty_rekrutacyjne[[#This Row],[dobry uczen]],punkty_rekrutacyjne[[#This Row],[Imie]],"")</f>
        <v/>
      </c>
      <c r="W355" s="1">
        <f>IF(punkty_rekrutacyjne[[#This Row],[GHP]]=100,1,0)</f>
        <v>0</v>
      </c>
      <c r="X355" s="1">
        <f>IF(punkty_rekrutacyjne[[#This Row],[GHH]]=100,1,0)</f>
        <v>0</v>
      </c>
      <c r="Y355" s="1">
        <f>IF(punkty_rekrutacyjne[[#This Row],[GMM]]=100,1,0)</f>
        <v>0</v>
      </c>
      <c r="Z355" s="1">
        <f>IF(punkty_rekrutacyjne[[#This Row],[GMP]]=100,1,0)</f>
        <v>0</v>
      </c>
      <c r="AA355" s="1">
        <f>IF(punkty_rekrutacyjne[[#This Row],[GJP]]=100,1,0)</f>
        <v>0</v>
      </c>
      <c r="AB355" s="1">
        <f>IF(SUM(W355:AA355)&gt;2,1,0)</f>
        <v>0</v>
      </c>
      <c r="AC355" s="1">
        <f>C355+IF(punkty_rekrutacyjne[[#This Row],[Zachowanie]]=6,2,0)+SUM(punkty_rekrutacyjne[[#This Row],[p1]:[p4]])</f>
        <v>32</v>
      </c>
      <c r="AD355" s="1">
        <f>+(punkty_rekrutacyjne[[#This Row],[GHP]]+punkty_rekrutacyjne[[#This Row],[GHH]]+punkty_rekrutacyjne[[#This Row],[GMM]]+punkty_rekrutacyjne[[#This Row],[GMP]]+punkty_rekrutacyjne[[#This Row],[GJP]])/10</f>
        <v>24.3</v>
      </c>
      <c r="AE355" s="1">
        <f>IF(punkty_rekrutacyjne[[#This Row],[pkt 1]]&gt;punkty_rekrutacyjne[[#This Row],[pkt 2]],1,0)</f>
        <v>1</v>
      </c>
      <c r="AF355" s="1">
        <f>COUNTIF(punkty_rekrutacyjne[[#This Row],[GHP]:[GJP]],100)</f>
        <v>0</v>
      </c>
    </row>
    <row r="356" spans="1:32" x14ac:dyDescent="0.25">
      <c r="A356" s="1" t="s">
        <v>138</v>
      </c>
      <c r="B356" s="1" t="s">
        <v>139</v>
      </c>
      <c r="C356">
        <v>0</v>
      </c>
      <c r="D356">
        <v>6</v>
      </c>
      <c r="E356">
        <v>5</v>
      </c>
      <c r="F356">
        <v>6</v>
      </c>
      <c r="G356">
        <v>5</v>
      </c>
      <c r="H356">
        <v>6</v>
      </c>
      <c r="I356">
        <v>12</v>
      </c>
      <c r="J356">
        <v>20</v>
      </c>
      <c r="K356">
        <v>10</v>
      </c>
      <c r="L356">
        <v>73</v>
      </c>
      <c r="M356">
        <v>68</v>
      </c>
      <c r="N356">
        <f>IF(punkty_rekrutacyjne[[#This Row],[JP]]=2,0,IF(punkty_rekrutacyjne[[#This Row],[JP]]=3,4,IF(punkty_rekrutacyjne[[#This Row],[JP]]=4,6,IF(punkty_rekrutacyjne[[#This Row],[JP]]=5,8,10))))</f>
        <v>8</v>
      </c>
      <c r="O356">
        <f>IF(punkty_rekrutacyjne[[#This Row],[Mat]]=2,0,IF(punkty_rekrutacyjne[[#This Row],[Mat]]=3,4,IF(punkty_rekrutacyjne[[#This Row],[Mat]]=4,6,IF(punkty_rekrutacyjne[[#This Row],[Mat]]=5,8,10))))</f>
        <v>10</v>
      </c>
      <c r="P356">
        <f>IF(punkty_rekrutacyjne[[#This Row],[Biol]]=2,0,IF(punkty_rekrutacyjne[[#This Row],[Biol]]=3,4,IF(punkty_rekrutacyjne[[#This Row],[Biol]]=4,6,IF(punkty_rekrutacyjne[[#This Row],[Biol]]=5,8,10))))</f>
        <v>8</v>
      </c>
      <c r="Q356">
        <f>IF(punkty_rekrutacyjne[[#This Row],[Geog]]=2,0,IF(punkty_rekrutacyjne[[#This Row],[Geog]]=3,4,IF(punkty_rekrutacyjne[[#This Row],[Geog]]=4,6,IF(punkty_rekrutacyjne[[#This Row],[Geog]]=5,8,10))))</f>
        <v>10</v>
      </c>
      <c r="R356">
        <f>C356+IF(punkty_rekrutacyjne[[#This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56.3</v>
      </c>
      <c r="S356">
        <f>(punkty_rekrutacyjne[[#This Row],[JP]]+punkty_rekrutacyjne[[#This Row],[Mat]]+punkty_rekrutacyjne[[#This Row],[Biol]]+punkty_rekrutacyjne[[#This Row],[Geog]])/4</f>
        <v>5.5</v>
      </c>
      <c r="T356">
        <f>IF(punkty_rekrutacyjne[[#This Row],[Zachowanie]]&gt;4,IF(punkty_rekrutacyjne[[#This Row],[srednia z przedmiotow]]&gt;4,IF(punkty_rekrutacyjne[[#This Row],[Osiagniecia]]=0,1,0),0),0)</f>
        <v>1</v>
      </c>
      <c r="U356" s="2" t="str">
        <f>IF(punkty_rekrutacyjne[[#This Row],[dobry uczen]],punkty_rekrutacyjne[[#This Row],[Nazwisko]],"")</f>
        <v>Szczepanska</v>
      </c>
      <c r="V356" s="2" t="str">
        <f>IF(punkty_rekrutacyjne[[#This Row],[dobry uczen]],punkty_rekrutacyjne[[#This Row],[Imie]],"")</f>
        <v>Emilia</v>
      </c>
      <c r="W356" s="1">
        <f>IF(punkty_rekrutacyjne[[#This Row],[GHP]]=100,1,0)</f>
        <v>0</v>
      </c>
      <c r="X356" s="1">
        <f>IF(punkty_rekrutacyjne[[#This Row],[GHH]]=100,1,0)</f>
        <v>0</v>
      </c>
      <c r="Y356" s="1">
        <f>IF(punkty_rekrutacyjne[[#This Row],[GMM]]=100,1,0)</f>
        <v>0</v>
      </c>
      <c r="Z356" s="1">
        <f>IF(punkty_rekrutacyjne[[#This Row],[GMP]]=100,1,0)</f>
        <v>0</v>
      </c>
      <c r="AA356" s="1">
        <f>IF(punkty_rekrutacyjne[[#This Row],[GJP]]=100,1,0)</f>
        <v>0</v>
      </c>
      <c r="AB356" s="1">
        <f>IF(SUM(W356:AA356)&gt;2,1,0)</f>
        <v>0</v>
      </c>
      <c r="AC356" s="1">
        <f>C356+IF(punkty_rekrutacyjne[[#This Row],[Zachowanie]]=6,2,0)+SUM(punkty_rekrutacyjne[[#This Row],[p1]:[p4]])</f>
        <v>38</v>
      </c>
      <c r="AD356" s="1">
        <f>+(punkty_rekrutacyjne[[#This Row],[GHP]]+punkty_rekrutacyjne[[#This Row],[GHH]]+punkty_rekrutacyjne[[#This Row],[GMM]]+punkty_rekrutacyjne[[#This Row],[GMP]]+punkty_rekrutacyjne[[#This Row],[GJP]])/10</f>
        <v>18.3</v>
      </c>
      <c r="AE356" s="1">
        <f>IF(punkty_rekrutacyjne[[#This Row],[pkt 1]]&gt;punkty_rekrutacyjne[[#This Row],[pkt 2]],1,0)</f>
        <v>1</v>
      </c>
      <c r="AF356" s="1">
        <f>COUNTIF(punkty_rekrutacyjne[[#This Row],[GHP]:[GJP]],100)</f>
        <v>0</v>
      </c>
    </row>
    <row r="357" spans="1:32" x14ac:dyDescent="0.25">
      <c r="A357" s="1" t="s">
        <v>535</v>
      </c>
      <c r="B357" s="1" t="s">
        <v>536</v>
      </c>
      <c r="C357">
        <v>1</v>
      </c>
      <c r="D357">
        <v>5</v>
      </c>
      <c r="E357">
        <v>5</v>
      </c>
      <c r="F357">
        <v>6</v>
      </c>
      <c r="G357">
        <v>4</v>
      </c>
      <c r="H357">
        <v>6</v>
      </c>
      <c r="I357">
        <v>19</v>
      </c>
      <c r="J357">
        <v>32</v>
      </c>
      <c r="K357">
        <v>74</v>
      </c>
      <c r="L357">
        <v>31</v>
      </c>
      <c r="M357">
        <v>58</v>
      </c>
      <c r="N357">
        <f>IF(punkty_rekrutacyjne[[#This Row],[JP]]=2,0,IF(punkty_rekrutacyjne[[#This Row],[JP]]=3,4,IF(punkty_rekrutacyjne[[#This Row],[JP]]=4,6,IF(punkty_rekrutacyjne[[#This Row],[JP]]=5,8,10))))</f>
        <v>8</v>
      </c>
      <c r="O357">
        <f>IF(punkty_rekrutacyjne[[#This Row],[Mat]]=2,0,IF(punkty_rekrutacyjne[[#This Row],[Mat]]=3,4,IF(punkty_rekrutacyjne[[#This Row],[Mat]]=4,6,IF(punkty_rekrutacyjne[[#This Row],[Mat]]=5,8,10))))</f>
        <v>10</v>
      </c>
      <c r="P357">
        <f>IF(punkty_rekrutacyjne[[#This Row],[Biol]]=2,0,IF(punkty_rekrutacyjne[[#This Row],[Biol]]=3,4,IF(punkty_rekrutacyjne[[#This Row],[Biol]]=4,6,IF(punkty_rekrutacyjne[[#This Row],[Biol]]=5,8,10))))</f>
        <v>6</v>
      </c>
      <c r="Q357">
        <f>IF(punkty_rekrutacyjne[[#This Row],[Geog]]=2,0,IF(punkty_rekrutacyjne[[#This Row],[Geog]]=3,4,IF(punkty_rekrutacyjne[[#This Row],[Geog]]=4,6,IF(punkty_rekrutacyjne[[#This Row],[Geog]]=5,8,10))))</f>
        <v>10</v>
      </c>
      <c r="R357">
        <f>C357+IF(punkty_rekrutacyjne[[#This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56.4</v>
      </c>
      <c r="S357">
        <f>(punkty_rekrutacyjne[[#This Row],[JP]]+punkty_rekrutacyjne[[#This Row],[Mat]]+punkty_rekrutacyjne[[#This Row],[Biol]]+punkty_rekrutacyjne[[#This Row],[Geog]])/4</f>
        <v>5.25</v>
      </c>
      <c r="T357">
        <f>IF(punkty_rekrutacyjne[[#This Row],[Zachowanie]]&gt;4,IF(punkty_rekrutacyjne[[#This Row],[srednia z przedmiotow]]&gt;4,IF(punkty_rekrutacyjne[[#This Row],[Osiagniecia]]=0,1,0),0),0)</f>
        <v>0</v>
      </c>
      <c r="U357" s="2" t="str">
        <f>IF(punkty_rekrutacyjne[[#This Row],[dobry uczen]],punkty_rekrutacyjne[[#This Row],[Nazwisko]],"")</f>
        <v/>
      </c>
      <c r="V357" s="2" t="str">
        <f>IF(punkty_rekrutacyjne[[#This Row],[dobry uczen]],punkty_rekrutacyjne[[#This Row],[Imie]],"")</f>
        <v/>
      </c>
      <c r="W357" s="1">
        <f>IF(punkty_rekrutacyjne[[#This Row],[GHP]]=100,1,0)</f>
        <v>0</v>
      </c>
      <c r="X357" s="1">
        <f>IF(punkty_rekrutacyjne[[#This Row],[GHH]]=100,1,0)</f>
        <v>0</v>
      </c>
      <c r="Y357" s="1">
        <f>IF(punkty_rekrutacyjne[[#This Row],[GMM]]=100,1,0)</f>
        <v>0</v>
      </c>
      <c r="Z357" s="1">
        <f>IF(punkty_rekrutacyjne[[#This Row],[GMP]]=100,1,0)</f>
        <v>0</v>
      </c>
      <c r="AA357" s="1">
        <f>IF(punkty_rekrutacyjne[[#This Row],[GJP]]=100,1,0)</f>
        <v>0</v>
      </c>
      <c r="AB357" s="1">
        <f>IF(SUM(W357:AA357)&gt;2,1,0)</f>
        <v>0</v>
      </c>
      <c r="AC357" s="1">
        <f>C357+IF(punkty_rekrutacyjne[[#This Row],[Zachowanie]]=6,2,0)+SUM(punkty_rekrutacyjne[[#This Row],[p1]:[p4]])</f>
        <v>35</v>
      </c>
      <c r="AD357" s="1">
        <f>+(punkty_rekrutacyjne[[#This Row],[GHP]]+punkty_rekrutacyjne[[#This Row],[GHH]]+punkty_rekrutacyjne[[#This Row],[GMM]]+punkty_rekrutacyjne[[#This Row],[GMP]]+punkty_rekrutacyjne[[#This Row],[GJP]])/10</f>
        <v>21.4</v>
      </c>
      <c r="AE357" s="1">
        <f>IF(punkty_rekrutacyjne[[#This Row],[pkt 1]]&gt;punkty_rekrutacyjne[[#This Row],[pkt 2]],1,0)</f>
        <v>1</v>
      </c>
      <c r="AF357" s="1">
        <f>COUNTIF(punkty_rekrutacyjne[[#This Row],[GHP]:[GJP]],100)</f>
        <v>0</v>
      </c>
    </row>
    <row r="358" spans="1:32" x14ac:dyDescent="0.25">
      <c r="A358" s="1" t="s">
        <v>97</v>
      </c>
      <c r="B358" s="1" t="s">
        <v>90</v>
      </c>
      <c r="C358">
        <v>8</v>
      </c>
      <c r="D358">
        <v>2</v>
      </c>
      <c r="E358">
        <v>2</v>
      </c>
      <c r="F358">
        <v>3</v>
      </c>
      <c r="G358">
        <v>4</v>
      </c>
      <c r="H358">
        <v>3</v>
      </c>
      <c r="I358">
        <v>18</v>
      </c>
      <c r="J358">
        <v>83</v>
      </c>
      <c r="K358">
        <v>86</v>
      </c>
      <c r="L358">
        <v>67</v>
      </c>
      <c r="M358">
        <v>90</v>
      </c>
      <c r="N358">
        <f>IF(punkty_rekrutacyjne[[#This Row],[JP]]=2,0,IF(punkty_rekrutacyjne[[#This Row],[JP]]=3,4,IF(punkty_rekrutacyjne[[#This Row],[JP]]=4,6,IF(punkty_rekrutacyjne[[#This Row],[JP]]=5,8,10))))</f>
        <v>0</v>
      </c>
      <c r="O358">
        <f>IF(punkty_rekrutacyjne[[#This Row],[Mat]]=2,0,IF(punkty_rekrutacyjne[[#This Row],[Mat]]=3,4,IF(punkty_rekrutacyjne[[#This Row],[Mat]]=4,6,IF(punkty_rekrutacyjne[[#This Row],[Mat]]=5,8,10))))</f>
        <v>4</v>
      </c>
      <c r="P358">
        <f>IF(punkty_rekrutacyjne[[#This Row],[Biol]]=2,0,IF(punkty_rekrutacyjne[[#This Row],[Biol]]=3,4,IF(punkty_rekrutacyjne[[#This Row],[Biol]]=4,6,IF(punkty_rekrutacyjne[[#This Row],[Biol]]=5,8,10))))</f>
        <v>6</v>
      </c>
      <c r="Q358">
        <f>IF(punkty_rekrutacyjne[[#This Row],[Geog]]=2,0,IF(punkty_rekrutacyjne[[#This Row],[Geog]]=3,4,IF(punkty_rekrutacyjne[[#This Row],[Geog]]=4,6,IF(punkty_rekrutacyjne[[#This Row],[Geog]]=5,8,10))))</f>
        <v>4</v>
      </c>
      <c r="R358">
        <f>C358+IF(punkty_rekrutacyjne[[#This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56.4</v>
      </c>
      <c r="S358">
        <f>(punkty_rekrutacyjne[[#This Row],[JP]]+punkty_rekrutacyjne[[#This Row],[Mat]]+punkty_rekrutacyjne[[#This Row],[Biol]]+punkty_rekrutacyjne[[#This Row],[Geog]])/4</f>
        <v>3</v>
      </c>
      <c r="T358">
        <f>IF(punkty_rekrutacyjne[[#This Row],[Zachowanie]]&gt;4,IF(punkty_rekrutacyjne[[#This Row],[srednia z przedmiotow]]&gt;4,IF(punkty_rekrutacyjne[[#This Row],[Osiagniecia]]=0,1,0),0),0)</f>
        <v>0</v>
      </c>
      <c r="U358" s="2" t="str">
        <f>IF(punkty_rekrutacyjne[[#This Row],[dobry uczen]],punkty_rekrutacyjne[[#This Row],[Nazwisko]],"")</f>
        <v/>
      </c>
      <c r="V358" s="2" t="str">
        <f>IF(punkty_rekrutacyjne[[#This Row],[dobry uczen]],punkty_rekrutacyjne[[#This Row],[Imie]],"")</f>
        <v/>
      </c>
      <c r="W358" s="1">
        <f>IF(punkty_rekrutacyjne[[#This Row],[GHP]]=100,1,0)</f>
        <v>0</v>
      </c>
      <c r="X358" s="1">
        <f>IF(punkty_rekrutacyjne[[#This Row],[GHH]]=100,1,0)</f>
        <v>0</v>
      </c>
      <c r="Y358" s="1">
        <f>IF(punkty_rekrutacyjne[[#This Row],[GMM]]=100,1,0)</f>
        <v>0</v>
      </c>
      <c r="Z358" s="1">
        <f>IF(punkty_rekrutacyjne[[#This Row],[GMP]]=100,1,0)</f>
        <v>0</v>
      </c>
      <c r="AA358" s="1">
        <f>IF(punkty_rekrutacyjne[[#This Row],[GJP]]=100,1,0)</f>
        <v>0</v>
      </c>
      <c r="AB358" s="1">
        <f>IF(SUM(W358:AA358)&gt;2,1,0)</f>
        <v>0</v>
      </c>
      <c r="AC358" s="1">
        <f>C358+IF(punkty_rekrutacyjne[[#This Row],[Zachowanie]]=6,2,0)+SUM(punkty_rekrutacyjne[[#This Row],[p1]:[p4]])</f>
        <v>22</v>
      </c>
      <c r="AD358" s="1">
        <f>+(punkty_rekrutacyjne[[#This Row],[GHP]]+punkty_rekrutacyjne[[#This Row],[GHH]]+punkty_rekrutacyjne[[#This Row],[GMM]]+punkty_rekrutacyjne[[#This Row],[GMP]]+punkty_rekrutacyjne[[#This Row],[GJP]])/10</f>
        <v>34.4</v>
      </c>
      <c r="AE358" s="1">
        <f>IF(punkty_rekrutacyjne[[#This Row],[pkt 1]]&gt;punkty_rekrutacyjne[[#This Row],[pkt 2]],1,0)</f>
        <v>0</v>
      </c>
      <c r="AF358" s="1">
        <f>COUNTIF(punkty_rekrutacyjne[[#This Row],[GHP]:[GJP]],100)</f>
        <v>0</v>
      </c>
    </row>
    <row r="359" spans="1:32" x14ac:dyDescent="0.25">
      <c r="A359" s="1" t="s">
        <v>325</v>
      </c>
      <c r="B359" s="1" t="s">
        <v>326</v>
      </c>
      <c r="C359">
        <v>7</v>
      </c>
      <c r="D359">
        <v>3</v>
      </c>
      <c r="E359">
        <v>3</v>
      </c>
      <c r="F359">
        <v>2</v>
      </c>
      <c r="G359">
        <v>6</v>
      </c>
      <c r="H359">
        <v>5</v>
      </c>
      <c r="I359">
        <v>84</v>
      </c>
      <c r="J359">
        <v>70</v>
      </c>
      <c r="K359">
        <v>57</v>
      </c>
      <c r="L359">
        <v>62</v>
      </c>
      <c r="M359">
        <v>1</v>
      </c>
      <c r="N359">
        <f>IF(punkty_rekrutacyjne[[#This Row],[JP]]=2,0,IF(punkty_rekrutacyjne[[#This Row],[JP]]=3,4,IF(punkty_rekrutacyjne[[#This Row],[JP]]=4,6,IF(punkty_rekrutacyjne[[#This Row],[JP]]=5,8,10))))</f>
        <v>4</v>
      </c>
      <c r="O359">
        <f>IF(punkty_rekrutacyjne[[#This Row],[Mat]]=2,0,IF(punkty_rekrutacyjne[[#This Row],[Mat]]=3,4,IF(punkty_rekrutacyjne[[#This Row],[Mat]]=4,6,IF(punkty_rekrutacyjne[[#This Row],[Mat]]=5,8,10))))</f>
        <v>0</v>
      </c>
      <c r="P359">
        <f>IF(punkty_rekrutacyjne[[#This Row],[Biol]]=2,0,IF(punkty_rekrutacyjne[[#This Row],[Biol]]=3,4,IF(punkty_rekrutacyjne[[#This Row],[Biol]]=4,6,IF(punkty_rekrutacyjne[[#This Row],[Biol]]=5,8,10))))</f>
        <v>10</v>
      </c>
      <c r="Q359">
        <f>IF(punkty_rekrutacyjne[[#This Row],[Geog]]=2,0,IF(punkty_rekrutacyjne[[#This Row],[Geog]]=3,4,IF(punkty_rekrutacyjne[[#This Row],[Geog]]=4,6,IF(punkty_rekrutacyjne[[#This Row],[Geog]]=5,8,10))))</f>
        <v>8</v>
      </c>
      <c r="R359">
        <f>C359+IF(punkty_rekrutacyjne[[#This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56.4</v>
      </c>
      <c r="S359">
        <f>(punkty_rekrutacyjne[[#This Row],[JP]]+punkty_rekrutacyjne[[#This Row],[Mat]]+punkty_rekrutacyjne[[#This Row],[Biol]]+punkty_rekrutacyjne[[#This Row],[Geog]])/4</f>
        <v>4</v>
      </c>
      <c r="T359">
        <f>IF(punkty_rekrutacyjne[[#This Row],[Zachowanie]]&gt;4,IF(punkty_rekrutacyjne[[#This Row],[srednia z przedmiotow]]&gt;4,IF(punkty_rekrutacyjne[[#This Row],[Osiagniecia]]=0,1,0),0),0)</f>
        <v>0</v>
      </c>
      <c r="U359" s="2" t="str">
        <f>IF(punkty_rekrutacyjne[[#This Row],[dobry uczen]],punkty_rekrutacyjne[[#This Row],[Nazwisko]],"")</f>
        <v/>
      </c>
      <c r="V359" s="2" t="str">
        <f>IF(punkty_rekrutacyjne[[#This Row],[dobry uczen]],punkty_rekrutacyjne[[#This Row],[Imie]],"")</f>
        <v/>
      </c>
      <c r="W359" s="1">
        <f>IF(punkty_rekrutacyjne[[#This Row],[GHP]]=100,1,0)</f>
        <v>0</v>
      </c>
      <c r="X359" s="1">
        <f>IF(punkty_rekrutacyjne[[#This Row],[GHH]]=100,1,0)</f>
        <v>0</v>
      </c>
      <c r="Y359" s="1">
        <f>IF(punkty_rekrutacyjne[[#This Row],[GMM]]=100,1,0)</f>
        <v>0</v>
      </c>
      <c r="Z359" s="1">
        <f>IF(punkty_rekrutacyjne[[#This Row],[GMP]]=100,1,0)</f>
        <v>0</v>
      </c>
      <c r="AA359" s="1">
        <f>IF(punkty_rekrutacyjne[[#This Row],[GJP]]=100,1,0)</f>
        <v>0</v>
      </c>
      <c r="AB359" s="1">
        <f>IF(SUM(W359:AA359)&gt;2,1,0)</f>
        <v>0</v>
      </c>
      <c r="AC359" s="1">
        <f>C359+IF(punkty_rekrutacyjne[[#This Row],[Zachowanie]]=6,2,0)+SUM(punkty_rekrutacyjne[[#This Row],[p1]:[p4]])</f>
        <v>29</v>
      </c>
      <c r="AD359" s="1">
        <f>+(punkty_rekrutacyjne[[#This Row],[GHP]]+punkty_rekrutacyjne[[#This Row],[GHH]]+punkty_rekrutacyjne[[#This Row],[GMM]]+punkty_rekrutacyjne[[#This Row],[GMP]]+punkty_rekrutacyjne[[#This Row],[GJP]])/10</f>
        <v>27.4</v>
      </c>
      <c r="AE359" s="1">
        <f>IF(punkty_rekrutacyjne[[#This Row],[pkt 1]]&gt;punkty_rekrutacyjne[[#This Row],[pkt 2]],1,0)</f>
        <v>1</v>
      </c>
      <c r="AF359" s="1">
        <f>COUNTIF(punkty_rekrutacyjne[[#This Row],[GHP]:[GJP]],100)</f>
        <v>0</v>
      </c>
    </row>
    <row r="360" spans="1:32" x14ac:dyDescent="0.25">
      <c r="A360" s="1" t="s">
        <v>272</v>
      </c>
      <c r="B360" s="1" t="s">
        <v>273</v>
      </c>
      <c r="C360">
        <v>0</v>
      </c>
      <c r="D360">
        <v>5</v>
      </c>
      <c r="E360">
        <v>5</v>
      </c>
      <c r="F360">
        <v>3</v>
      </c>
      <c r="G360">
        <v>3</v>
      </c>
      <c r="H360">
        <v>4</v>
      </c>
      <c r="I360">
        <v>92</v>
      </c>
      <c r="J360">
        <v>58</v>
      </c>
      <c r="K360">
        <v>73</v>
      </c>
      <c r="L360">
        <v>53</v>
      </c>
      <c r="M360">
        <v>68</v>
      </c>
      <c r="N360">
        <f>IF(punkty_rekrutacyjne[[#This Row],[JP]]=2,0,IF(punkty_rekrutacyjne[[#This Row],[JP]]=3,4,IF(punkty_rekrutacyjne[[#This Row],[JP]]=4,6,IF(punkty_rekrutacyjne[[#This Row],[JP]]=5,8,10))))</f>
        <v>8</v>
      </c>
      <c r="O360">
        <f>IF(punkty_rekrutacyjne[[#This Row],[Mat]]=2,0,IF(punkty_rekrutacyjne[[#This Row],[Mat]]=3,4,IF(punkty_rekrutacyjne[[#This Row],[Mat]]=4,6,IF(punkty_rekrutacyjne[[#This Row],[Mat]]=5,8,10))))</f>
        <v>4</v>
      </c>
      <c r="P360">
        <f>IF(punkty_rekrutacyjne[[#This Row],[Biol]]=2,0,IF(punkty_rekrutacyjne[[#This Row],[Biol]]=3,4,IF(punkty_rekrutacyjne[[#This Row],[Biol]]=4,6,IF(punkty_rekrutacyjne[[#This Row],[Biol]]=5,8,10))))</f>
        <v>4</v>
      </c>
      <c r="Q360">
        <f>IF(punkty_rekrutacyjne[[#This Row],[Geog]]=2,0,IF(punkty_rekrutacyjne[[#This Row],[Geog]]=3,4,IF(punkty_rekrutacyjne[[#This Row],[Geog]]=4,6,IF(punkty_rekrutacyjne[[#This Row],[Geog]]=5,8,10))))</f>
        <v>6</v>
      </c>
      <c r="R360">
        <f>C360+IF(punkty_rekrutacyjne[[#This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56.4</v>
      </c>
      <c r="S360">
        <f>(punkty_rekrutacyjne[[#This Row],[JP]]+punkty_rekrutacyjne[[#This Row],[Mat]]+punkty_rekrutacyjne[[#This Row],[Biol]]+punkty_rekrutacyjne[[#This Row],[Geog]])/4</f>
        <v>3.75</v>
      </c>
      <c r="T360">
        <f>IF(punkty_rekrutacyjne[[#This Row],[Zachowanie]]&gt;4,IF(punkty_rekrutacyjne[[#This Row],[srednia z przedmiotow]]&gt;4,IF(punkty_rekrutacyjne[[#This Row],[Osiagniecia]]=0,1,0),0),0)</f>
        <v>0</v>
      </c>
      <c r="U360" s="2" t="str">
        <f>IF(punkty_rekrutacyjne[[#This Row],[dobry uczen]],punkty_rekrutacyjne[[#This Row],[Nazwisko]],"")</f>
        <v/>
      </c>
      <c r="V360" s="2" t="str">
        <f>IF(punkty_rekrutacyjne[[#This Row],[dobry uczen]],punkty_rekrutacyjne[[#This Row],[Imie]],"")</f>
        <v/>
      </c>
      <c r="W360" s="1">
        <f>IF(punkty_rekrutacyjne[[#This Row],[GHP]]=100,1,0)</f>
        <v>0</v>
      </c>
      <c r="X360" s="1">
        <f>IF(punkty_rekrutacyjne[[#This Row],[GHH]]=100,1,0)</f>
        <v>0</v>
      </c>
      <c r="Y360" s="1">
        <f>IF(punkty_rekrutacyjne[[#This Row],[GMM]]=100,1,0)</f>
        <v>0</v>
      </c>
      <c r="Z360" s="1">
        <f>IF(punkty_rekrutacyjne[[#This Row],[GMP]]=100,1,0)</f>
        <v>0</v>
      </c>
      <c r="AA360" s="1">
        <f>IF(punkty_rekrutacyjne[[#This Row],[GJP]]=100,1,0)</f>
        <v>0</v>
      </c>
      <c r="AB360" s="1">
        <f>IF(SUM(W360:AA360)&gt;2,1,0)</f>
        <v>0</v>
      </c>
      <c r="AC360" s="1">
        <f>C360+IF(punkty_rekrutacyjne[[#This Row],[Zachowanie]]=6,2,0)+SUM(punkty_rekrutacyjne[[#This Row],[p1]:[p4]])</f>
        <v>22</v>
      </c>
      <c r="AD360" s="1">
        <f>+(punkty_rekrutacyjne[[#This Row],[GHP]]+punkty_rekrutacyjne[[#This Row],[GHH]]+punkty_rekrutacyjne[[#This Row],[GMM]]+punkty_rekrutacyjne[[#This Row],[GMP]]+punkty_rekrutacyjne[[#This Row],[GJP]])/10</f>
        <v>34.4</v>
      </c>
      <c r="AE360" s="1">
        <f>IF(punkty_rekrutacyjne[[#This Row],[pkt 1]]&gt;punkty_rekrutacyjne[[#This Row],[pkt 2]],1,0)</f>
        <v>0</v>
      </c>
      <c r="AF360" s="1">
        <f>COUNTIF(punkty_rekrutacyjne[[#This Row],[GHP]:[GJP]],100)</f>
        <v>0</v>
      </c>
    </row>
    <row r="361" spans="1:32" x14ac:dyDescent="0.25">
      <c r="A361" s="1" t="s">
        <v>642</v>
      </c>
      <c r="B361" s="1" t="s">
        <v>43</v>
      </c>
      <c r="C361">
        <v>1</v>
      </c>
      <c r="D361">
        <v>3</v>
      </c>
      <c r="E361">
        <v>5</v>
      </c>
      <c r="F361">
        <v>6</v>
      </c>
      <c r="G361">
        <v>2</v>
      </c>
      <c r="H361">
        <v>5</v>
      </c>
      <c r="I361">
        <v>53</v>
      </c>
      <c r="J361">
        <v>25</v>
      </c>
      <c r="K361">
        <v>62</v>
      </c>
      <c r="L361">
        <v>74</v>
      </c>
      <c r="M361">
        <v>81</v>
      </c>
      <c r="N361">
        <f>IF(punkty_rekrutacyjne[[#This Row],[JP]]=2,0,IF(punkty_rekrutacyjne[[#This Row],[JP]]=3,4,IF(punkty_rekrutacyjne[[#This Row],[JP]]=4,6,IF(punkty_rekrutacyjne[[#This Row],[JP]]=5,8,10))))</f>
        <v>8</v>
      </c>
      <c r="O361">
        <f>IF(punkty_rekrutacyjne[[#This Row],[Mat]]=2,0,IF(punkty_rekrutacyjne[[#This Row],[Mat]]=3,4,IF(punkty_rekrutacyjne[[#This Row],[Mat]]=4,6,IF(punkty_rekrutacyjne[[#This Row],[Mat]]=5,8,10))))</f>
        <v>10</v>
      </c>
      <c r="P361">
        <f>IF(punkty_rekrutacyjne[[#This Row],[Biol]]=2,0,IF(punkty_rekrutacyjne[[#This Row],[Biol]]=3,4,IF(punkty_rekrutacyjne[[#This Row],[Biol]]=4,6,IF(punkty_rekrutacyjne[[#This Row],[Biol]]=5,8,10))))</f>
        <v>0</v>
      </c>
      <c r="Q361">
        <f>IF(punkty_rekrutacyjne[[#This Row],[Geog]]=2,0,IF(punkty_rekrutacyjne[[#This Row],[Geog]]=3,4,IF(punkty_rekrutacyjne[[#This Row],[Geog]]=4,6,IF(punkty_rekrutacyjne[[#This Row],[Geog]]=5,8,10))))</f>
        <v>8</v>
      </c>
      <c r="R361">
        <f>C361+IF(punkty_rekrutacyjne[[#This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56.5</v>
      </c>
      <c r="S361">
        <f>(punkty_rekrutacyjne[[#This Row],[JP]]+punkty_rekrutacyjne[[#This Row],[Mat]]+punkty_rekrutacyjne[[#This Row],[Biol]]+punkty_rekrutacyjne[[#This Row],[Geog]])/4</f>
        <v>4.5</v>
      </c>
      <c r="T361">
        <f>IF(punkty_rekrutacyjne[[#This Row],[Zachowanie]]&gt;4,IF(punkty_rekrutacyjne[[#This Row],[srednia z przedmiotow]]&gt;4,IF(punkty_rekrutacyjne[[#This Row],[Osiagniecia]]=0,1,0),0),0)</f>
        <v>0</v>
      </c>
      <c r="U361" s="2" t="str">
        <f>IF(punkty_rekrutacyjne[[#This Row],[dobry uczen]],punkty_rekrutacyjne[[#This Row],[Nazwisko]],"")</f>
        <v/>
      </c>
      <c r="V361" s="2" t="str">
        <f>IF(punkty_rekrutacyjne[[#This Row],[dobry uczen]],punkty_rekrutacyjne[[#This Row],[Imie]],"")</f>
        <v/>
      </c>
      <c r="W361" s="1">
        <f>IF(punkty_rekrutacyjne[[#This Row],[GHP]]=100,1,0)</f>
        <v>0</v>
      </c>
      <c r="X361" s="1">
        <f>IF(punkty_rekrutacyjne[[#This Row],[GHH]]=100,1,0)</f>
        <v>0</v>
      </c>
      <c r="Y361" s="1">
        <f>IF(punkty_rekrutacyjne[[#This Row],[GMM]]=100,1,0)</f>
        <v>0</v>
      </c>
      <c r="Z361" s="1">
        <f>IF(punkty_rekrutacyjne[[#This Row],[GMP]]=100,1,0)</f>
        <v>0</v>
      </c>
      <c r="AA361" s="1">
        <f>IF(punkty_rekrutacyjne[[#This Row],[GJP]]=100,1,0)</f>
        <v>0</v>
      </c>
      <c r="AB361" s="1">
        <f>IF(SUM(W361:AA361)&gt;2,1,0)</f>
        <v>0</v>
      </c>
      <c r="AC361" s="1">
        <f>C361+IF(punkty_rekrutacyjne[[#This Row],[Zachowanie]]=6,2,0)+SUM(punkty_rekrutacyjne[[#This Row],[p1]:[p4]])</f>
        <v>27</v>
      </c>
      <c r="AD361" s="1">
        <f>+(punkty_rekrutacyjne[[#This Row],[GHP]]+punkty_rekrutacyjne[[#This Row],[GHH]]+punkty_rekrutacyjne[[#This Row],[GMM]]+punkty_rekrutacyjne[[#This Row],[GMP]]+punkty_rekrutacyjne[[#This Row],[GJP]])/10</f>
        <v>29.5</v>
      </c>
      <c r="AE361" s="1">
        <f>IF(punkty_rekrutacyjne[[#This Row],[pkt 1]]&gt;punkty_rekrutacyjne[[#This Row],[pkt 2]],1,0)</f>
        <v>0</v>
      </c>
      <c r="AF361" s="1">
        <f>COUNTIF(punkty_rekrutacyjne[[#This Row],[GHP]:[GJP]],100)</f>
        <v>0</v>
      </c>
    </row>
    <row r="362" spans="1:32" x14ac:dyDescent="0.25">
      <c r="A362" s="1" t="s">
        <v>211</v>
      </c>
      <c r="B362" s="1" t="s">
        <v>78</v>
      </c>
      <c r="C362">
        <v>4</v>
      </c>
      <c r="D362">
        <v>3</v>
      </c>
      <c r="E362">
        <v>4</v>
      </c>
      <c r="F362">
        <v>2</v>
      </c>
      <c r="G362">
        <v>5</v>
      </c>
      <c r="H362">
        <v>6</v>
      </c>
      <c r="I362">
        <v>53</v>
      </c>
      <c r="J362">
        <v>74</v>
      </c>
      <c r="K362">
        <v>66</v>
      </c>
      <c r="L362">
        <v>37</v>
      </c>
      <c r="M362">
        <v>55</v>
      </c>
      <c r="N362">
        <f>IF(punkty_rekrutacyjne[[#This Row],[JP]]=2,0,IF(punkty_rekrutacyjne[[#This Row],[JP]]=3,4,IF(punkty_rekrutacyjne[[#This Row],[JP]]=4,6,IF(punkty_rekrutacyjne[[#This Row],[JP]]=5,8,10))))</f>
        <v>6</v>
      </c>
      <c r="O362">
        <f>IF(punkty_rekrutacyjne[[#This Row],[Mat]]=2,0,IF(punkty_rekrutacyjne[[#This Row],[Mat]]=3,4,IF(punkty_rekrutacyjne[[#This Row],[Mat]]=4,6,IF(punkty_rekrutacyjne[[#This Row],[Mat]]=5,8,10))))</f>
        <v>0</v>
      </c>
      <c r="P362">
        <f>IF(punkty_rekrutacyjne[[#This Row],[Biol]]=2,0,IF(punkty_rekrutacyjne[[#This Row],[Biol]]=3,4,IF(punkty_rekrutacyjne[[#This Row],[Biol]]=4,6,IF(punkty_rekrutacyjne[[#This Row],[Biol]]=5,8,10))))</f>
        <v>8</v>
      </c>
      <c r="Q362">
        <f>IF(punkty_rekrutacyjne[[#This Row],[Geog]]=2,0,IF(punkty_rekrutacyjne[[#This Row],[Geog]]=3,4,IF(punkty_rekrutacyjne[[#This Row],[Geog]]=4,6,IF(punkty_rekrutacyjne[[#This Row],[Geog]]=5,8,10))))</f>
        <v>10</v>
      </c>
      <c r="R362">
        <f>C362+IF(punkty_rekrutacyjne[[#This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56.5</v>
      </c>
      <c r="S362">
        <f>(punkty_rekrutacyjne[[#This Row],[JP]]+punkty_rekrutacyjne[[#This Row],[Mat]]+punkty_rekrutacyjne[[#This Row],[Biol]]+punkty_rekrutacyjne[[#This Row],[Geog]])/4</f>
        <v>4.25</v>
      </c>
      <c r="T362">
        <f>IF(punkty_rekrutacyjne[[#This Row],[Zachowanie]]&gt;4,IF(punkty_rekrutacyjne[[#This Row],[srednia z przedmiotow]]&gt;4,IF(punkty_rekrutacyjne[[#This Row],[Osiagniecia]]=0,1,0),0),0)</f>
        <v>0</v>
      </c>
      <c r="U362" s="2" t="str">
        <f>IF(punkty_rekrutacyjne[[#This Row],[dobry uczen]],punkty_rekrutacyjne[[#This Row],[Nazwisko]],"")</f>
        <v/>
      </c>
      <c r="V362" s="2" t="str">
        <f>IF(punkty_rekrutacyjne[[#This Row],[dobry uczen]],punkty_rekrutacyjne[[#This Row],[Imie]],"")</f>
        <v/>
      </c>
      <c r="W362" s="1">
        <f>IF(punkty_rekrutacyjne[[#This Row],[GHP]]=100,1,0)</f>
        <v>0</v>
      </c>
      <c r="X362" s="1">
        <f>IF(punkty_rekrutacyjne[[#This Row],[GHH]]=100,1,0)</f>
        <v>0</v>
      </c>
      <c r="Y362" s="1">
        <f>IF(punkty_rekrutacyjne[[#This Row],[GMM]]=100,1,0)</f>
        <v>0</v>
      </c>
      <c r="Z362" s="1">
        <f>IF(punkty_rekrutacyjne[[#This Row],[GMP]]=100,1,0)</f>
        <v>0</v>
      </c>
      <c r="AA362" s="1">
        <f>IF(punkty_rekrutacyjne[[#This Row],[GJP]]=100,1,0)</f>
        <v>0</v>
      </c>
      <c r="AB362" s="1">
        <f>IF(SUM(W362:AA362)&gt;2,1,0)</f>
        <v>0</v>
      </c>
      <c r="AC362" s="1">
        <f>C362+IF(punkty_rekrutacyjne[[#This Row],[Zachowanie]]=6,2,0)+SUM(punkty_rekrutacyjne[[#This Row],[p1]:[p4]])</f>
        <v>28</v>
      </c>
      <c r="AD362" s="1">
        <f>+(punkty_rekrutacyjne[[#This Row],[GHP]]+punkty_rekrutacyjne[[#This Row],[GHH]]+punkty_rekrutacyjne[[#This Row],[GMM]]+punkty_rekrutacyjne[[#This Row],[GMP]]+punkty_rekrutacyjne[[#This Row],[GJP]])/10</f>
        <v>28.5</v>
      </c>
      <c r="AE362" s="1">
        <f>IF(punkty_rekrutacyjne[[#This Row],[pkt 1]]&gt;punkty_rekrutacyjne[[#This Row],[pkt 2]],1,0)</f>
        <v>0</v>
      </c>
      <c r="AF362" s="1">
        <f>COUNTIF(punkty_rekrutacyjne[[#This Row],[GHP]:[GJP]],100)</f>
        <v>0</v>
      </c>
    </row>
    <row r="363" spans="1:32" x14ac:dyDescent="0.25">
      <c r="A363" s="1" t="s">
        <v>353</v>
      </c>
      <c r="B363" s="1" t="s">
        <v>86</v>
      </c>
      <c r="C363">
        <v>2</v>
      </c>
      <c r="D363">
        <v>3</v>
      </c>
      <c r="E363">
        <v>2</v>
      </c>
      <c r="F363">
        <v>5</v>
      </c>
      <c r="G363">
        <v>5</v>
      </c>
      <c r="H363">
        <v>4</v>
      </c>
      <c r="I363">
        <v>60</v>
      </c>
      <c r="J363">
        <v>48</v>
      </c>
      <c r="K363">
        <v>73</v>
      </c>
      <c r="L363">
        <v>93</v>
      </c>
      <c r="M363">
        <v>51</v>
      </c>
      <c r="N363">
        <f>IF(punkty_rekrutacyjne[[#This Row],[JP]]=2,0,IF(punkty_rekrutacyjne[[#This Row],[JP]]=3,4,IF(punkty_rekrutacyjne[[#This Row],[JP]]=4,6,IF(punkty_rekrutacyjne[[#This Row],[JP]]=5,8,10))))</f>
        <v>0</v>
      </c>
      <c r="O363">
        <f>IF(punkty_rekrutacyjne[[#This Row],[Mat]]=2,0,IF(punkty_rekrutacyjne[[#This Row],[Mat]]=3,4,IF(punkty_rekrutacyjne[[#This Row],[Mat]]=4,6,IF(punkty_rekrutacyjne[[#This Row],[Mat]]=5,8,10))))</f>
        <v>8</v>
      </c>
      <c r="P363">
        <f>IF(punkty_rekrutacyjne[[#This Row],[Biol]]=2,0,IF(punkty_rekrutacyjne[[#This Row],[Biol]]=3,4,IF(punkty_rekrutacyjne[[#This Row],[Biol]]=4,6,IF(punkty_rekrutacyjne[[#This Row],[Biol]]=5,8,10))))</f>
        <v>8</v>
      </c>
      <c r="Q363">
        <f>IF(punkty_rekrutacyjne[[#This Row],[Geog]]=2,0,IF(punkty_rekrutacyjne[[#This Row],[Geog]]=3,4,IF(punkty_rekrutacyjne[[#This Row],[Geog]]=4,6,IF(punkty_rekrutacyjne[[#This Row],[Geog]]=5,8,10))))</f>
        <v>6</v>
      </c>
      <c r="R363">
        <f>C363+IF(punkty_rekrutacyjne[[#This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56.5</v>
      </c>
      <c r="S363">
        <f>(punkty_rekrutacyjne[[#This Row],[JP]]+punkty_rekrutacyjne[[#This Row],[Mat]]+punkty_rekrutacyjne[[#This Row],[Biol]]+punkty_rekrutacyjne[[#This Row],[Geog]])/4</f>
        <v>4</v>
      </c>
      <c r="T363">
        <f>IF(punkty_rekrutacyjne[[#This Row],[Zachowanie]]&gt;4,IF(punkty_rekrutacyjne[[#This Row],[srednia z przedmiotow]]&gt;4,IF(punkty_rekrutacyjne[[#This Row],[Osiagniecia]]=0,1,0),0),0)</f>
        <v>0</v>
      </c>
      <c r="U363" s="2" t="str">
        <f>IF(punkty_rekrutacyjne[[#This Row],[dobry uczen]],punkty_rekrutacyjne[[#This Row],[Nazwisko]],"")</f>
        <v/>
      </c>
      <c r="V363" s="2" t="str">
        <f>IF(punkty_rekrutacyjne[[#This Row],[dobry uczen]],punkty_rekrutacyjne[[#This Row],[Imie]],"")</f>
        <v/>
      </c>
      <c r="W363" s="1">
        <f>IF(punkty_rekrutacyjne[[#This Row],[GHP]]=100,1,0)</f>
        <v>0</v>
      </c>
      <c r="X363" s="1">
        <f>IF(punkty_rekrutacyjne[[#This Row],[GHH]]=100,1,0)</f>
        <v>0</v>
      </c>
      <c r="Y363" s="1">
        <f>IF(punkty_rekrutacyjne[[#This Row],[GMM]]=100,1,0)</f>
        <v>0</v>
      </c>
      <c r="Z363" s="1">
        <f>IF(punkty_rekrutacyjne[[#This Row],[GMP]]=100,1,0)</f>
        <v>0</v>
      </c>
      <c r="AA363" s="1">
        <f>IF(punkty_rekrutacyjne[[#This Row],[GJP]]=100,1,0)</f>
        <v>0</v>
      </c>
      <c r="AB363" s="1">
        <f>IF(SUM(W363:AA363)&gt;2,1,0)</f>
        <v>0</v>
      </c>
      <c r="AC363" s="1">
        <f>C363+IF(punkty_rekrutacyjne[[#This Row],[Zachowanie]]=6,2,0)+SUM(punkty_rekrutacyjne[[#This Row],[p1]:[p4]])</f>
        <v>24</v>
      </c>
      <c r="AD363" s="1">
        <f>+(punkty_rekrutacyjne[[#This Row],[GHP]]+punkty_rekrutacyjne[[#This Row],[GHH]]+punkty_rekrutacyjne[[#This Row],[GMM]]+punkty_rekrutacyjne[[#This Row],[GMP]]+punkty_rekrutacyjne[[#This Row],[GJP]])/10</f>
        <v>32.5</v>
      </c>
      <c r="AE363" s="1">
        <f>IF(punkty_rekrutacyjne[[#This Row],[pkt 1]]&gt;punkty_rekrutacyjne[[#This Row],[pkt 2]],1,0)</f>
        <v>0</v>
      </c>
      <c r="AF363" s="1">
        <f>COUNTIF(punkty_rekrutacyjne[[#This Row],[GHP]:[GJP]],100)</f>
        <v>0</v>
      </c>
    </row>
    <row r="364" spans="1:32" x14ac:dyDescent="0.25">
      <c r="A364" s="1" t="s">
        <v>31</v>
      </c>
      <c r="B364" s="1" t="s">
        <v>32</v>
      </c>
      <c r="C364">
        <v>4</v>
      </c>
      <c r="D364">
        <v>3</v>
      </c>
      <c r="E364">
        <v>3</v>
      </c>
      <c r="F364">
        <v>6</v>
      </c>
      <c r="G364">
        <v>6</v>
      </c>
      <c r="H364">
        <v>2</v>
      </c>
      <c r="I364">
        <v>77</v>
      </c>
      <c r="J364">
        <v>8</v>
      </c>
      <c r="K364">
        <v>71</v>
      </c>
      <c r="L364">
        <v>88</v>
      </c>
      <c r="M364">
        <v>41</v>
      </c>
      <c r="N364">
        <f>IF(punkty_rekrutacyjne[[#This Row],[JP]]=2,0,IF(punkty_rekrutacyjne[[#This Row],[JP]]=3,4,IF(punkty_rekrutacyjne[[#This Row],[JP]]=4,6,IF(punkty_rekrutacyjne[[#This Row],[JP]]=5,8,10))))</f>
        <v>4</v>
      </c>
      <c r="O364">
        <f>IF(punkty_rekrutacyjne[[#This Row],[Mat]]=2,0,IF(punkty_rekrutacyjne[[#This Row],[Mat]]=3,4,IF(punkty_rekrutacyjne[[#This Row],[Mat]]=4,6,IF(punkty_rekrutacyjne[[#This Row],[Mat]]=5,8,10))))</f>
        <v>10</v>
      </c>
      <c r="P364">
        <f>IF(punkty_rekrutacyjne[[#This Row],[Biol]]=2,0,IF(punkty_rekrutacyjne[[#This Row],[Biol]]=3,4,IF(punkty_rekrutacyjne[[#This Row],[Biol]]=4,6,IF(punkty_rekrutacyjne[[#This Row],[Biol]]=5,8,10))))</f>
        <v>10</v>
      </c>
      <c r="Q364">
        <f>IF(punkty_rekrutacyjne[[#This Row],[Geog]]=2,0,IF(punkty_rekrutacyjne[[#This Row],[Geog]]=3,4,IF(punkty_rekrutacyjne[[#This Row],[Geog]]=4,6,IF(punkty_rekrutacyjne[[#This Row],[Geog]]=5,8,10))))</f>
        <v>0</v>
      </c>
      <c r="R364">
        <f>C364+IF(punkty_rekrutacyjne[[#This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56.5</v>
      </c>
      <c r="S364">
        <f>(punkty_rekrutacyjne[[#This Row],[JP]]+punkty_rekrutacyjne[[#This Row],[Mat]]+punkty_rekrutacyjne[[#This Row],[Biol]]+punkty_rekrutacyjne[[#This Row],[Geog]])/4</f>
        <v>4.25</v>
      </c>
      <c r="T364">
        <f>IF(punkty_rekrutacyjne[[#This Row],[Zachowanie]]&gt;4,IF(punkty_rekrutacyjne[[#This Row],[srednia z przedmiotow]]&gt;4,IF(punkty_rekrutacyjne[[#This Row],[Osiagniecia]]=0,1,0),0),0)</f>
        <v>0</v>
      </c>
      <c r="U364" s="2" t="str">
        <f>IF(punkty_rekrutacyjne[[#This Row],[dobry uczen]],punkty_rekrutacyjne[[#This Row],[Nazwisko]],"")</f>
        <v/>
      </c>
      <c r="V364" s="2" t="str">
        <f>IF(punkty_rekrutacyjne[[#This Row],[dobry uczen]],punkty_rekrutacyjne[[#This Row],[Imie]],"")</f>
        <v/>
      </c>
      <c r="W364" s="1">
        <f>IF(punkty_rekrutacyjne[[#This Row],[GHP]]=100,1,0)</f>
        <v>0</v>
      </c>
      <c r="X364" s="1">
        <f>IF(punkty_rekrutacyjne[[#This Row],[GHH]]=100,1,0)</f>
        <v>0</v>
      </c>
      <c r="Y364" s="1">
        <f>IF(punkty_rekrutacyjne[[#This Row],[GMM]]=100,1,0)</f>
        <v>0</v>
      </c>
      <c r="Z364" s="1">
        <f>IF(punkty_rekrutacyjne[[#This Row],[GMP]]=100,1,0)</f>
        <v>0</v>
      </c>
      <c r="AA364" s="1">
        <f>IF(punkty_rekrutacyjne[[#This Row],[GJP]]=100,1,0)</f>
        <v>0</v>
      </c>
      <c r="AB364" s="1">
        <f>IF(SUM(W364:AA364)&gt;2,1,0)</f>
        <v>0</v>
      </c>
      <c r="AC364" s="1">
        <f>C364+IF(punkty_rekrutacyjne[[#This Row],[Zachowanie]]=6,2,0)+SUM(punkty_rekrutacyjne[[#This Row],[p1]:[p4]])</f>
        <v>28</v>
      </c>
      <c r="AD364" s="1">
        <f>+(punkty_rekrutacyjne[[#This Row],[GHP]]+punkty_rekrutacyjne[[#This Row],[GHH]]+punkty_rekrutacyjne[[#This Row],[GMM]]+punkty_rekrutacyjne[[#This Row],[GMP]]+punkty_rekrutacyjne[[#This Row],[GJP]])/10</f>
        <v>28.5</v>
      </c>
      <c r="AE364" s="1">
        <f>IF(punkty_rekrutacyjne[[#This Row],[pkt 1]]&gt;punkty_rekrutacyjne[[#This Row],[pkt 2]],1,0)</f>
        <v>0</v>
      </c>
      <c r="AF364" s="1">
        <f>COUNTIF(punkty_rekrutacyjne[[#This Row],[GHP]:[GJP]],100)</f>
        <v>0</v>
      </c>
    </row>
    <row r="365" spans="1:32" x14ac:dyDescent="0.25">
      <c r="A365" s="1" t="s">
        <v>566</v>
      </c>
      <c r="B365" s="1" t="s">
        <v>174</v>
      </c>
      <c r="C365">
        <v>6</v>
      </c>
      <c r="D365">
        <v>5</v>
      </c>
      <c r="E365">
        <v>5</v>
      </c>
      <c r="F365">
        <v>5</v>
      </c>
      <c r="G365">
        <v>4</v>
      </c>
      <c r="H365">
        <v>4</v>
      </c>
      <c r="I365">
        <v>34</v>
      </c>
      <c r="J365">
        <v>15</v>
      </c>
      <c r="K365">
        <v>40</v>
      </c>
      <c r="L365">
        <v>85</v>
      </c>
      <c r="M365">
        <v>52</v>
      </c>
      <c r="N365">
        <f>IF(punkty_rekrutacyjne[[#This Row],[JP]]=2,0,IF(punkty_rekrutacyjne[[#This Row],[JP]]=3,4,IF(punkty_rekrutacyjne[[#This Row],[JP]]=4,6,IF(punkty_rekrutacyjne[[#This Row],[JP]]=5,8,10))))</f>
        <v>8</v>
      </c>
      <c r="O365">
        <f>IF(punkty_rekrutacyjne[[#This Row],[Mat]]=2,0,IF(punkty_rekrutacyjne[[#This Row],[Mat]]=3,4,IF(punkty_rekrutacyjne[[#This Row],[Mat]]=4,6,IF(punkty_rekrutacyjne[[#This Row],[Mat]]=5,8,10))))</f>
        <v>8</v>
      </c>
      <c r="P365">
        <f>IF(punkty_rekrutacyjne[[#This Row],[Biol]]=2,0,IF(punkty_rekrutacyjne[[#This Row],[Biol]]=3,4,IF(punkty_rekrutacyjne[[#This Row],[Biol]]=4,6,IF(punkty_rekrutacyjne[[#This Row],[Biol]]=5,8,10))))</f>
        <v>6</v>
      </c>
      <c r="Q365">
        <f>IF(punkty_rekrutacyjne[[#This Row],[Geog]]=2,0,IF(punkty_rekrutacyjne[[#This Row],[Geog]]=3,4,IF(punkty_rekrutacyjne[[#This Row],[Geog]]=4,6,IF(punkty_rekrutacyjne[[#This Row],[Geog]]=5,8,10))))</f>
        <v>6</v>
      </c>
      <c r="R365">
        <f>C365+IF(punkty_rekrutacyjne[[#This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56.6</v>
      </c>
      <c r="S365">
        <f>(punkty_rekrutacyjne[[#This Row],[JP]]+punkty_rekrutacyjne[[#This Row],[Mat]]+punkty_rekrutacyjne[[#This Row],[Biol]]+punkty_rekrutacyjne[[#This Row],[Geog]])/4</f>
        <v>4.5</v>
      </c>
      <c r="T365">
        <f>IF(punkty_rekrutacyjne[[#This Row],[Zachowanie]]&gt;4,IF(punkty_rekrutacyjne[[#This Row],[srednia z przedmiotow]]&gt;4,IF(punkty_rekrutacyjne[[#This Row],[Osiagniecia]]=0,1,0),0),0)</f>
        <v>0</v>
      </c>
      <c r="U365" s="2" t="str">
        <f>IF(punkty_rekrutacyjne[[#This Row],[dobry uczen]],punkty_rekrutacyjne[[#This Row],[Nazwisko]],"")</f>
        <v/>
      </c>
      <c r="V365" s="2" t="str">
        <f>IF(punkty_rekrutacyjne[[#This Row],[dobry uczen]],punkty_rekrutacyjne[[#This Row],[Imie]],"")</f>
        <v/>
      </c>
      <c r="W365" s="1">
        <f>IF(punkty_rekrutacyjne[[#This Row],[GHP]]=100,1,0)</f>
        <v>0</v>
      </c>
      <c r="X365" s="1">
        <f>IF(punkty_rekrutacyjne[[#This Row],[GHH]]=100,1,0)</f>
        <v>0</v>
      </c>
      <c r="Y365" s="1">
        <f>IF(punkty_rekrutacyjne[[#This Row],[GMM]]=100,1,0)</f>
        <v>0</v>
      </c>
      <c r="Z365" s="1">
        <f>IF(punkty_rekrutacyjne[[#This Row],[GMP]]=100,1,0)</f>
        <v>0</v>
      </c>
      <c r="AA365" s="1">
        <f>IF(punkty_rekrutacyjne[[#This Row],[GJP]]=100,1,0)</f>
        <v>0</v>
      </c>
      <c r="AB365" s="1">
        <f>IF(SUM(W365:AA365)&gt;2,1,0)</f>
        <v>0</v>
      </c>
      <c r="AC365" s="1">
        <f>C365+IF(punkty_rekrutacyjne[[#This Row],[Zachowanie]]=6,2,0)+SUM(punkty_rekrutacyjne[[#This Row],[p1]:[p4]])</f>
        <v>34</v>
      </c>
      <c r="AD365" s="1">
        <f>+(punkty_rekrutacyjne[[#This Row],[GHP]]+punkty_rekrutacyjne[[#This Row],[GHH]]+punkty_rekrutacyjne[[#This Row],[GMM]]+punkty_rekrutacyjne[[#This Row],[GMP]]+punkty_rekrutacyjne[[#This Row],[GJP]])/10</f>
        <v>22.6</v>
      </c>
      <c r="AE365" s="1">
        <f>IF(punkty_rekrutacyjne[[#This Row],[pkt 1]]&gt;punkty_rekrutacyjne[[#This Row],[pkt 2]],1,0)</f>
        <v>1</v>
      </c>
      <c r="AF365" s="1">
        <f>COUNTIF(punkty_rekrutacyjne[[#This Row],[GHP]:[GJP]],100)</f>
        <v>0</v>
      </c>
    </row>
    <row r="366" spans="1:32" x14ac:dyDescent="0.25">
      <c r="A366" s="1" t="s">
        <v>624</v>
      </c>
      <c r="B366" s="1" t="s">
        <v>414</v>
      </c>
      <c r="C366">
        <v>6</v>
      </c>
      <c r="D366">
        <v>2</v>
      </c>
      <c r="E366">
        <v>4</v>
      </c>
      <c r="F366">
        <v>3</v>
      </c>
      <c r="G366">
        <v>3</v>
      </c>
      <c r="H366">
        <v>2</v>
      </c>
      <c r="I366">
        <v>72</v>
      </c>
      <c r="J366">
        <v>79</v>
      </c>
      <c r="K366">
        <v>98</v>
      </c>
      <c r="L366">
        <v>86</v>
      </c>
      <c r="M366">
        <v>31</v>
      </c>
      <c r="N366">
        <f>IF(punkty_rekrutacyjne[[#This Row],[JP]]=2,0,IF(punkty_rekrutacyjne[[#This Row],[JP]]=3,4,IF(punkty_rekrutacyjne[[#This Row],[JP]]=4,6,IF(punkty_rekrutacyjne[[#This Row],[JP]]=5,8,10))))</f>
        <v>6</v>
      </c>
      <c r="O366">
        <f>IF(punkty_rekrutacyjne[[#This Row],[Mat]]=2,0,IF(punkty_rekrutacyjne[[#This Row],[Mat]]=3,4,IF(punkty_rekrutacyjne[[#This Row],[Mat]]=4,6,IF(punkty_rekrutacyjne[[#This Row],[Mat]]=5,8,10))))</f>
        <v>4</v>
      </c>
      <c r="P366">
        <f>IF(punkty_rekrutacyjne[[#This Row],[Biol]]=2,0,IF(punkty_rekrutacyjne[[#This Row],[Biol]]=3,4,IF(punkty_rekrutacyjne[[#This Row],[Biol]]=4,6,IF(punkty_rekrutacyjne[[#This Row],[Biol]]=5,8,10))))</f>
        <v>4</v>
      </c>
      <c r="Q366">
        <f>IF(punkty_rekrutacyjne[[#This Row],[Geog]]=2,0,IF(punkty_rekrutacyjne[[#This Row],[Geog]]=3,4,IF(punkty_rekrutacyjne[[#This Row],[Geog]]=4,6,IF(punkty_rekrutacyjne[[#This Row],[Geog]]=5,8,10))))</f>
        <v>0</v>
      </c>
      <c r="R366">
        <f>C366+IF(punkty_rekrutacyjne[[#This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56.6</v>
      </c>
      <c r="S366">
        <f>(punkty_rekrutacyjne[[#This Row],[JP]]+punkty_rekrutacyjne[[#This Row],[Mat]]+punkty_rekrutacyjne[[#This Row],[Biol]]+punkty_rekrutacyjne[[#This Row],[Geog]])/4</f>
        <v>3</v>
      </c>
      <c r="T366">
        <f>IF(punkty_rekrutacyjne[[#This Row],[Zachowanie]]&gt;4,IF(punkty_rekrutacyjne[[#This Row],[srednia z przedmiotow]]&gt;4,IF(punkty_rekrutacyjne[[#This Row],[Osiagniecia]]=0,1,0),0),0)</f>
        <v>0</v>
      </c>
      <c r="U366" s="2" t="str">
        <f>IF(punkty_rekrutacyjne[[#This Row],[dobry uczen]],punkty_rekrutacyjne[[#This Row],[Nazwisko]],"")</f>
        <v/>
      </c>
      <c r="V366" s="2" t="str">
        <f>IF(punkty_rekrutacyjne[[#This Row],[dobry uczen]],punkty_rekrutacyjne[[#This Row],[Imie]],"")</f>
        <v/>
      </c>
      <c r="W366" s="1">
        <f>IF(punkty_rekrutacyjne[[#This Row],[GHP]]=100,1,0)</f>
        <v>0</v>
      </c>
      <c r="X366" s="1">
        <f>IF(punkty_rekrutacyjne[[#This Row],[GHH]]=100,1,0)</f>
        <v>0</v>
      </c>
      <c r="Y366" s="1">
        <f>IF(punkty_rekrutacyjne[[#This Row],[GMM]]=100,1,0)</f>
        <v>0</v>
      </c>
      <c r="Z366" s="1">
        <f>IF(punkty_rekrutacyjne[[#This Row],[GMP]]=100,1,0)</f>
        <v>0</v>
      </c>
      <c r="AA366" s="1">
        <f>IF(punkty_rekrutacyjne[[#This Row],[GJP]]=100,1,0)</f>
        <v>0</v>
      </c>
      <c r="AB366" s="1">
        <f>IF(SUM(W366:AA366)&gt;2,1,0)</f>
        <v>0</v>
      </c>
      <c r="AC366" s="1">
        <f>C366+IF(punkty_rekrutacyjne[[#This Row],[Zachowanie]]=6,2,0)+SUM(punkty_rekrutacyjne[[#This Row],[p1]:[p4]])</f>
        <v>20</v>
      </c>
      <c r="AD366" s="1">
        <f>+(punkty_rekrutacyjne[[#This Row],[GHP]]+punkty_rekrutacyjne[[#This Row],[GHH]]+punkty_rekrutacyjne[[#This Row],[GMM]]+punkty_rekrutacyjne[[#This Row],[GMP]]+punkty_rekrutacyjne[[#This Row],[GJP]])/10</f>
        <v>36.6</v>
      </c>
      <c r="AE366" s="1">
        <f>IF(punkty_rekrutacyjne[[#This Row],[pkt 1]]&gt;punkty_rekrutacyjne[[#This Row],[pkt 2]],1,0)</f>
        <v>0</v>
      </c>
      <c r="AF366" s="1">
        <f>COUNTIF(punkty_rekrutacyjne[[#This Row],[GHP]:[GJP]],100)</f>
        <v>0</v>
      </c>
    </row>
    <row r="367" spans="1:32" x14ac:dyDescent="0.25">
      <c r="A367" s="1" t="s">
        <v>641</v>
      </c>
      <c r="B367" s="1" t="s">
        <v>222</v>
      </c>
      <c r="C367">
        <v>5</v>
      </c>
      <c r="D367">
        <v>2</v>
      </c>
      <c r="E367">
        <v>5</v>
      </c>
      <c r="F367">
        <v>6</v>
      </c>
      <c r="G367">
        <v>2</v>
      </c>
      <c r="H367">
        <v>5</v>
      </c>
      <c r="I367">
        <v>39</v>
      </c>
      <c r="J367">
        <v>77</v>
      </c>
      <c r="K367">
        <v>37</v>
      </c>
      <c r="L367">
        <v>72</v>
      </c>
      <c r="M367">
        <v>32</v>
      </c>
      <c r="N367">
        <f>IF(punkty_rekrutacyjne[[#This Row],[JP]]=2,0,IF(punkty_rekrutacyjne[[#This Row],[JP]]=3,4,IF(punkty_rekrutacyjne[[#This Row],[JP]]=4,6,IF(punkty_rekrutacyjne[[#This Row],[JP]]=5,8,10))))</f>
        <v>8</v>
      </c>
      <c r="O367">
        <f>IF(punkty_rekrutacyjne[[#This Row],[Mat]]=2,0,IF(punkty_rekrutacyjne[[#This Row],[Mat]]=3,4,IF(punkty_rekrutacyjne[[#This Row],[Mat]]=4,6,IF(punkty_rekrutacyjne[[#This Row],[Mat]]=5,8,10))))</f>
        <v>10</v>
      </c>
      <c r="P367">
        <f>IF(punkty_rekrutacyjne[[#This Row],[Biol]]=2,0,IF(punkty_rekrutacyjne[[#This Row],[Biol]]=3,4,IF(punkty_rekrutacyjne[[#This Row],[Biol]]=4,6,IF(punkty_rekrutacyjne[[#This Row],[Biol]]=5,8,10))))</f>
        <v>0</v>
      </c>
      <c r="Q367">
        <f>IF(punkty_rekrutacyjne[[#This Row],[Geog]]=2,0,IF(punkty_rekrutacyjne[[#This Row],[Geog]]=3,4,IF(punkty_rekrutacyjne[[#This Row],[Geog]]=4,6,IF(punkty_rekrutacyjne[[#This Row],[Geog]]=5,8,10))))</f>
        <v>8</v>
      </c>
      <c r="R367">
        <f>C367+IF(punkty_rekrutacyjne[[#This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56.7</v>
      </c>
      <c r="S367">
        <f>(punkty_rekrutacyjne[[#This Row],[JP]]+punkty_rekrutacyjne[[#This Row],[Mat]]+punkty_rekrutacyjne[[#This Row],[Biol]]+punkty_rekrutacyjne[[#This Row],[Geog]])/4</f>
        <v>4.5</v>
      </c>
      <c r="T367">
        <f>IF(punkty_rekrutacyjne[[#This Row],[Zachowanie]]&gt;4,IF(punkty_rekrutacyjne[[#This Row],[srednia z przedmiotow]]&gt;4,IF(punkty_rekrutacyjne[[#This Row],[Osiagniecia]]=0,1,0),0),0)</f>
        <v>0</v>
      </c>
      <c r="U367" s="2" t="str">
        <f>IF(punkty_rekrutacyjne[[#This Row],[dobry uczen]],punkty_rekrutacyjne[[#This Row],[Nazwisko]],"")</f>
        <v/>
      </c>
      <c r="V367" s="2" t="str">
        <f>IF(punkty_rekrutacyjne[[#This Row],[dobry uczen]],punkty_rekrutacyjne[[#This Row],[Imie]],"")</f>
        <v/>
      </c>
      <c r="W367" s="1">
        <f>IF(punkty_rekrutacyjne[[#This Row],[GHP]]=100,1,0)</f>
        <v>0</v>
      </c>
      <c r="X367" s="1">
        <f>IF(punkty_rekrutacyjne[[#This Row],[GHH]]=100,1,0)</f>
        <v>0</v>
      </c>
      <c r="Y367" s="1">
        <f>IF(punkty_rekrutacyjne[[#This Row],[GMM]]=100,1,0)</f>
        <v>0</v>
      </c>
      <c r="Z367" s="1">
        <f>IF(punkty_rekrutacyjne[[#This Row],[GMP]]=100,1,0)</f>
        <v>0</v>
      </c>
      <c r="AA367" s="1">
        <f>IF(punkty_rekrutacyjne[[#This Row],[GJP]]=100,1,0)</f>
        <v>0</v>
      </c>
      <c r="AB367" s="1">
        <f>IF(SUM(W367:AA367)&gt;2,1,0)</f>
        <v>0</v>
      </c>
      <c r="AC367" s="1">
        <f>C367+IF(punkty_rekrutacyjne[[#This Row],[Zachowanie]]=6,2,0)+SUM(punkty_rekrutacyjne[[#This Row],[p1]:[p4]])</f>
        <v>31</v>
      </c>
      <c r="AD367" s="1">
        <f>+(punkty_rekrutacyjne[[#This Row],[GHP]]+punkty_rekrutacyjne[[#This Row],[GHH]]+punkty_rekrutacyjne[[#This Row],[GMM]]+punkty_rekrutacyjne[[#This Row],[GMP]]+punkty_rekrutacyjne[[#This Row],[GJP]])/10</f>
        <v>25.7</v>
      </c>
      <c r="AE367" s="1">
        <f>IF(punkty_rekrutacyjne[[#This Row],[pkt 1]]&gt;punkty_rekrutacyjne[[#This Row],[pkt 2]],1,0)</f>
        <v>1</v>
      </c>
      <c r="AF367" s="1">
        <f>COUNTIF(punkty_rekrutacyjne[[#This Row],[GHP]:[GJP]],100)</f>
        <v>0</v>
      </c>
    </row>
    <row r="368" spans="1:32" x14ac:dyDescent="0.25">
      <c r="A368" s="1" t="s">
        <v>332</v>
      </c>
      <c r="B368" s="1" t="s">
        <v>117</v>
      </c>
      <c r="C368">
        <v>1</v>
      </c>
      <c r="D368">
        <v>2</v>
      </c>
      <c r="E368">
        <v>2</v>
      </c>
      <c r="F368">
        <v>6</v>
      </c>
      <c r="G368">
        <v>6</v>
      </c>
      <c r="H368">
        <v>3</v>
      </c>
      <c r="I368">
        <v>83</v>
      </c>
      <c r="J368">
        <v>76</v>
      </c>
      <c r="K368">
        <v>52</v>
      </c>
      <c r="L368">
        <v>43</v>
      </c>
      <c r="M368">
        <v>64</v>
      </c>
      <c r="N368">
        <f>IF(punkty_rekrutacyjne[[#This Row],[JP]]=2,0,IF(punkty_rekrutacyjne[[#This Row],[JP]]=3,4,IF(punkty_rekrutacyjne[[#This Row],[JP]]=4,6,IF(punkty_rekrutacyjne[[#This Row],[JP]]=5,8,10))))</f>
        <v>0</v>
      </c>
      <c r="O368">
        <f>IF(punkty_rekrutacyjne[[#This Row],[Mat]]=2,0,IF(punkty_rekrutacyjne[[#This Row],[Mat]]=3,4,IF(punkty_rekrutacyjne[[#This Row],[Mat]]=4,6,IF(punkty_rekrutacyjne[[#This Row],[Mat]]=5,8,10))))</f>
        <v>10</v>
      </c>
      <c r="P368">
        <f>IF(punkty_rekrutacyjne[[#This Row],[Biol]]=2,0,IF(punkty_rekrutacyjne[[#This Row],[Biol]]=3,4,IF(punkty_rekrutacyjne[[#This Row],[Biol]]=4,6,IF(punkty_rekrutacyjne[[#This Row],[Biol]]=5,8,10))))</f>
        <v>10</v>
      </c>
      <c r="Q368">
        <f>IF(punkty_rekrutacyjne[[#This Row],[Geog]]=2,0,IF(punkty_rekrutacyjne[[#This Row],[Geog]]=3,4,IF(punkty_rekrutacyjne[[#This Row],[Geog]]=4,6,IF(punkty_rekrutacyjne[[#This Row],[Geog]]=5,8,10))))</f>
        <v>4</v>
      </c>
      <c r="R368">
        <f>C368+IF(punkty_rekrutacyjne[[#This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56.8</v>
      </c>
      <c r="S368">
        <f>(punkty_rekrutacyjne[[#This Row],[JP]]+punkty_rekrutacyjne[[#This Row],[Mat]]+punkty_rekrutacyjne[[#This Row],[Biol]]+punkty_rekrutacyjne[[#This Row],[Geog]])/4</f>
        <v>4.25</v>
      </c>
      <c r="T368">
        <f>IF(punkty_rekrutacyjne[[#This Row],[Zachowanie]]&gt;4,IF(punkty_rekrutacyjne[[#This Row],[srednia z przedmiotow]]&gt;4,IF(punkty_rekrutacyjne[[#This Row],[Osiagniecia]]=0,1,0),0),0)</f>
        <v>0</v>
      </c>
      <c r="U368" s="2" t="str">
        <f>IF(punkty_rekrutacyjne[[#This Row],[dobry uczen]],punkty_rekrutacyjne[[#This Row],[Nazwisko]],"")</f>
        <v/>
      </c>
      <c r="V368" s="2" t="str">
        <f>IF(punkty_rekrutacyjne[[#This Row],[dobry uczen]],punkty_rekrutacyjne[[#This Row],[Imie]],"")</f>
        <v/>
      </c>
      <c r="W368" s="1">
        <f>IF(punkty_rekrutacyjne[[#This Row],[GHP]]=100,1,0)</f>
        <v>0</v>
      </c>
      <c r="X368" s="1">
        <f>IF(punkty_rekrutacyjne[[#This Row],[GHH]]=100,1,0)</f>
        <v>0</v>
      </c>
      <c r="Y368" s="1">
        <f>IF(punkty_rekrutacyjne[[#This Row],[GMM]]=100,1,0)</f>
        <v>0</v>
      </c>
      <c r="Z368" s="1">
        <f>IF(punkty_rekrutacyjne[[#This Row],[GMP]]=100,1,0)</f>
        <v>0</v>
      </c>
      <c r="AA368" s="1">
        <f>IF(punkty_rekrutacyjne[[#This Row],[GJP]]=100,1,0)</f>
        <v>0</v>
      </c>
      <c r="AB368" s="1">
        <f>IF(SUM(W368:AA368)&gt;2,1,0)</f>
        <v>0</v>
      </c>
      <c r="AC368" s="1">
        <f>C368+IF(punkty_rekrutacyjne[[#This Row],[Zachowanie]]=6,2,0)+SUM(punkty_rekrutacyjne[[#This Row],[p1]:[p4]])</f>
        <v>25</v>
      </c>
      <c r="AD368" s="1">
        <f>+(punkty_rekrutacyjne[[#This Row],[GHP]]+punkty_rekrutacyjne[[#This Row],[GHH]]+punkty_rekrutacyjne[[#This Row],[GMM]]+punkty_rekrutacyjne[[#This Row],[GMP]]+punkty_rekrutacyjne[[#This Row],[GJP]])/10</f>
        <v>31.8</v>
      </c>
      <c r="AE368" s="1">
        <f>IF(punkty_rekrutacyjne[[#This Row],[pkt 1]]&gt;punkty_rekrutacyjne[[#This Row],[pkt 2]],1,0)</f>
        <v>0</v>
      </c>
      <c r="AF368" s="1">
        <f>COUNTIF(punkty_rekrutacyjne[[#This Row],[GHP]:[GJP]],100)</f>
        <v>0</v>
      </c>
    </row>
    <row r="369" spans="1:32" x14ac:dyDescent="0.25">
      <c r="A369" s="1" t="s">
        <v>39</v>
      </c>
      <c r="B369" s="1" t="s">
        <v>38</v>
      </c>
      <c r="C369">
        <v>5</v>
      </c>
      <c r="D369">
        <v>2</v>
      </c>
      <c r="E369">
        <v>4</v>
      </c>
      <c r="F369">
        <v>2</v>
      </c>
      <c r="G369">
        <v>3</v>
      </c>
      <c r="H369">
        <v>5</v>
      </c>
      <c r="I369">
        <v>80</v>
      </c>
      <c r="J369">
        <v>75</v>
      </c>
      <c r="K369">
        <v>60</v>
      </c>
      <c r="L369">
        <v>54</v>
      </c>
      <c r="M369">
        <v>69</v>
      </c>
      <c r="N369">
        <f>IF(punkty_rekrutacyjne[[#This Row],[JP]]=2,0,IF(punkty_rekrutacyjne[[#This Row],[JP]]=3,4,IF(punkty_rekrutacyjne[[#This Row],[JP]]=4,6,IF(punkty_rekrutacyjne[[#This Row],[JP]]=5,8,10))))</f>
        <v>6</v>
      </c>
      <c r="O369">
        <f>IF(punkty_rekrutacyjne[[#This Row],[Mat]]=2,0,IF(punkty_rekrutacyjne[[#This Row],[Mat]]=3,4,IF(punkty_rekrutacyjne[[#This Row],[Mat]]=4,6,IF(punkty_rekrutacyjne[[#This Row],[Mat]]=5,8,10))))</f>
        <v>0</v>
      </c>
      <c r="P369">
        <f>IF(punkty_rekrutacyjne[[#This Row],[Biol]]=2,0,IF(punkty_rekrutacyjne[[#This Row],[Biol]]=3,4,IF(punkty_rekrutacyjne[[#This Row],[Biol]]=4,6,IF(punkty_rekrutacyjne[[#This Row],[Biol]]=5,8,10))))</f>
        <v>4</v>
      </c>
      <c r="Q369">
        <f>IF(punkty_rekrutacyjne[[#This Row],[Geog]]=2,0,IF(punkty_rekrutacyjne[[#This Row],[Geog]]=3,4,IF(punkty_rekrutacyjne[[#This Row],[Geog]]=4,6,IF(punkty_rekrutacyjne[[#This Row],[Geog]]=5,8,10))))</f>
        <v>8</v>
      </c>
      <c r="R369">
        <f>C369+IF(punkty_rekrutacyjne[[#This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56.8</v>
      </c>
      <c r="S369">
        <f>(punkty_rekrutacyjne[[#This Row],[JP]]+punkty_rekrutacyjne[[#This Row],[Mat]]+punkty_rekrutacyjne[[#This Row],[Biol]]+punkty_rekrutacyjne[[#This Row],[Geog]])/4</f>
        <v>3.5</v>
      </c>
      <c r="T369">
        <f>IF(punkty_rekrutacyjne[[#This Row],[Zachowanie]]&gt;4,IF(punkty_rekrutacyjne[[#This Row],[srednia z przedmiotow]]&gt;4,IF(punkty_rekrutacyjne[[#This Row],[Osiagniecia]]=0,1,0),0),0)</f>
        <v>0</v>
      </c>
      <c r="U369" s="2" t="str">
        <f>IF(punkty_rekrutacyjne[[#This Row],[dobry uczen]],punkty_rekrutacyjne[[#This Row],[Nazwisko]],"")</f>
        <v/>
      </c>
      <c r="V369" s="2" t="str">
        <f>IF(punkty_rekrutacyjne[[#This Row],[dobry uczen]],punkty_rekrutacyjne[[#This Row],[Imie]],"")</f>
        <v/>
      </c>
      <c r="W369" s="1">
        <f>IF(punkty_rekrutacyjne[[#This Row],[GHP]]=100,1,0)</f>
        <v>0</v>
      </c>
      <c r="X369" s="1">
        <f>IF(punkty_rekrutacyjne[[#This Row],[GHH]]=100,1,0)</f>
        <v>0</v>
      </c>
      <c r="Y369" s="1">
        <f>IF(punkty_rekrutacyjne[[#This Row],[GMM]]=100,1,0)</f>
        <v>0</v>
      </c>
      <c r="Z369" s="1">
        <f>IF(punkty_rekrutacyjne[[#This Row],[GMP]]=100,1,0)</f>
        <v>0</v>
      </c>
      <c r="AA369" s="1">
        <f>IF(punkty_rekrutacyjne[[#This Row],[GJP]]=100,1,0)</f>
        <v>0</v>
      </c>
      <c r="AB369" s="1">
        <f>IF(SUM(W369:AA369)&gt;2,1,0)</f>
        <v>0</v>
      </c>
      <c r="AC369" s="1">
        <f>C369+IF(punkty_rekrutacyjne[[#This Row],[Zachowanie]]=6,2,0)+SUM(punkty_rekrutacyjne[[#This Row],[p1]:[p4]])</f>
        <v>23</v>
      </c>
      <c r="AD369" s="1">
        <f>+(punkty_rekrutacyjne[[#This Row],[GHP]]+punkty_rekrutacyjne[[#This Row],[GHH]]+punkty_rekrutacyjne[[#This Row],[GMM]]+punkty_rekrutacyjne[[#This Row],[GMP]]+punkty_rekrutacyjne[[#This Row],[GJP]])/10</f>
        <v>33.799999999999997</v>
      </c>
      <c r="AE369" s="1">
        <f>IF(punkty_rekrutacyjne[[#This Row],[pkt 1]]&gt;punkty_rekrutacyjne[[#This Row],[pkt 2]],1,0)</f>
        <v>0</v>
      </c>
      <c r="AF369" s="1">
        <f>COUNTIF(punkty_rekrutacyjne[[#This Row],[GHP]:[GJP]],100)</f>
        <v>0</v>
      </c>
    </row>
    <row r="370" spans="1:32" x14ac:dyDescent="0.25">
      <c r="A370" s="1" t="s">
        <v>361</v>
      </c>
      <c r="B370" s="1" t="s">
        <v>362</v>
      </c>
      <c r="C370">
        <v>2</v>
      </c>
      <c r="D370">
        <v>6</v>
      </c>
      <c r="E370">
        <v>6</v>
      </c>
      <c r="F370">
        <v>6</v>
      </c>
      <c r="G370">
        <v>2</v>
      </c>
      <c r="H370">
        <v>3</v>
      </c>
      <c r="I370">
        <v>65</v>
      </c>
      <c r="J370">
        <v>28</v>
      </c>
      <c r="K370">
        <v>80</v>
      </c>
      <c r="L370">
        <v>55</v>
      </c>
      <c r="M370">
        <v>60</v>
      </c>
      <c r="N370">
        <f>IF(punkty_rekrutacyjne[[#This Row],[JP]]=2,0,IF(punkty_rekrutacyjne[[#This Row],[JP]]=3,4,IF(punkty_rekrutacyjne[[#This Row],[JP]]=4,6,IF(punkty_rekrutacyjne[[#This Row],[JP]]=5,8,10))))</f>
        <v>10</v>
      </c>
      <c r="O370">
        <f>IF(punkty_rekrutacyjne[[#This Row],[Mat]]=2,0,IF(punkty_rekrutacyjne[[#This Row],[Mat]]=3,4,IF(punkty_rekrutacyjne[[#This Row],[Mat]]=4,6,IF(punkty_rekrutacyjne[[#This Row],[Mat]]=5,8,10))))</f>
        <v>10</v>
      </c>
      <c r="P370">
        <f>IF(punkty_rekrutacyjne[[#This Row],[Biol]]=2,0,IF(punkty_rekrutacyjne[[#This Row],[Biol]]=3,4,IF(punkty_rekrutacyjne[[#This Row],[Biol]]=4,6,IF(punkty_rekrutacyjne[[#This Row],[Biol]]=5,8,10))))</f>
        <v>0</v>
      </c>
      <c r="Q370">
        <f>IF(punkty_rekrutacyjne[[#This Row],[Geog]]=2,0,IF(punkty_rekrutacyjne[[#This Row],[Geog]]=3,4,IF(punkty_rekrutacyjne[[#This Row],[Geog]]=4,6,IF(punkty_rekrutacyjne[[#This Row],[Geog]]=5,8,10))))</f>
        <v>4</v>
      </c>
      <c r="R370">
        <f>C370+IF(punkty_rekrutacyjne[[#This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56.8</v>
      </c>
      <c r="S370">
        <f>(punkty_rekrutacyjne[[#This Row],[JP]]+punkty_rekrutacyjne[[#This Row],[Mat]]+punkty_rekrutacyjne[[#This Row],[Biol]]+punkty_rekrutacyjne[[#This Row],[Geog]])/4</f>
        <v>4.25</v>
      </c>
      <c r="T370">
        <f>IF(punkty_rekrutacyjne[[#This Row],[Zachowanie]]&gt;4,IF(punkty_rekrutacyjne[[#This Row],[srednia z przedmiotow]]&gt;4,IF(punkty_rekrutacyjne[[#This Row],[Osiagniecia]]=0,1,0),0),0)</f>
        <v>0</v>
      </c>
      <c r="U370" s="2" t="str">
        <f>IF(punkty_rekrutacyjne[[#This Row],[dobry uczen]],punkty_rekrutacyjne[[#This Row],[Nazwisko]],"")</f>
        <v/>
      </c>
      <c r="V370" s="2" t="str">
        <f>IF(punkty_rekrutacyjne[[#This Row],[dobry uczen]],punkty_rekrutacyjne[[#This Row],[Imie]],"")</f>
        <v/>
      </c>
      <c r="W370" s="1">
        <f>IF(punkty_rekrutacyjne[[#This Row],[GHP]]=100,1,0)</f>
        <v>0</v>
      </c>
      <c r="X370" s="1">
        <f>IF(punkty_rekrutacyjne[[#This Row],[GHH]]=100,1,0)</f>
        <v>0</v>
      </c>
      <c r="Y370" s="1">
        <f>IF(punkty_rekrutacyjne[[#This Row],[GMM]]=100,1,0)</f>
        <v>0</v>
      </c>
      <c r="Z370" s="1">
        <f>IF(punkty_rekrutacyjne[[#This Row],[GMP]]=100,1,0)</f>
        <v>0</v>
      </c>
      <c r="AA370" s="1">
        <f>IF(punkty_rekrutacyjne[[#This Row],[GJP]]=100,1,0)</f>
        <v>0</v>
      </c>
      <c r="AB370" s="1">
        <f>IF(SUM(W370:AA370)&gt;2,1,0)</f>
        <v>0</v>
      </c>
      <c r="AC370" s="1">
        <f>C370+IF(punkty_rekrutacyjne[[#This Row],[Zachowanie]]=6,2,0)+SUM(punkty_rekrutacyjne[[#This Row],[p1]:[p4]])</f>
        <v>28</v>
      </c>
      <c r="AD370" s="1">
        <f>+(punkty_rekrutacyjne[[#This Row],[GHP]]+punkty_rekrutacyjne[[#This Row],[GHH]]+punkty_rekrutacyjne[[#This Row],[GMM]]+punkty_rekrutacyjne[[#This Row],[GMP]]+punkty_rekrutacyjne[[#This Row],[GJP]])/10</f>
        <v>28.8</v>
      </c>
      <c r="AE370" s="1">
        <f>IF(punkty_rekrutacyjne[[#This Row],[pkt 1]]&gt;punkty_rekrutacyjne[[#This Row],[pkt 2]],1,0)</f>
        <v>0</v>
      </c>
      <c r="AF370" s="1">
        <f>COUNTIF(punkty_rekrutacyjne[[#This Row],[GHP]:[GJP]],100)</f>
        <v>0</v>
      </c>
    </row>
    <row r="371" spans="1:32" x14ac:dyDescent="0.25">
      <c r="A371" s="1" t="s">
        <v>269</v>
      </c>
      <c r="B371" s="1" t="s">
        <v>205</v>
      </c>
      <c r="C371">
        <v>1</v>
      </c>
      <c r="D371">
        <v>2</v>
      </c>
      <c r="E371">
        <v>6</v>
      </c>
      <c r="F371">
        <v>4</v>
      </c>
      <c r="G371">
        <v>6</v>
      </c>
      <c r="H371">
        <v>5</v>
      </c>
      <c r="I371">
        <v>5</v>
      </c>
      <c r="J371">
        <v>79</v>
      </c>
      <c r="K371">
        <v>31</v>
      </c>
      <c r="L371">
        <v>60</v>
      </c>
      <c r="M371">
        <v>44</v>
      </c>
      <c r="N371">
        <f>IF(punkty_rekrutacyjne[[#This Row],[JP]]=2,0,IF(punkty_rekrutacyjne[[#This Row],[JP]]=3,4,IF(punkty_rekrutacyjne[[#This Row],[JP]]=4,6,IF(punkty_rekrutacyjne[[#This Row],[JP]]=5,8,10))))</f>
        <v>10</v>
      </c>
      <c r="O371">
        <f>IF(punkty_rekrutacyjne[[#This Row],[Mat]]=2,0,IF(punkty_rekrutacyjne[[#This Row],[Mat]]=3,4,IF(punkty_rekrutacyjne[[#This Row],[Mat]]=4,6,IF(punkty_rekrutacyjne[[#This Row],[Mat]]=5,8,10))))</f>
        <v>6</v>
      </c>
      <c r="P371">
        <f>IF(punkty_rekrutacyjne[[#This Row],[Biol]]=2,0,IF(punkty_rekrutacyjne[[#This Row],[Biol]]=3,4,IF(punkty_rekrutacyjne[[#This Row],[Biol]]=4,6,IF(punkty_rekrutacyjne[[#This Row],[Biol]]=5,8,10))))</f>
        <v>10</v>
      </c>
      <c r="Q371">
        <f>IF(punkty_rekrutacyjne[[#This Row],[Geog]]=2,0,IF(punkty_rekrutacyjne[[#This Row],[Geog]]=3,4,IF(punkty_rekrutacyjne[[#This Row],[Geog]]=4,6,IF(punkty_rekrutacyjne[[#This Row],[Geog]]=5,8,10))))</f>
        <v>8</v>
      </c>
      <c r="R371">
        <f>C371+IF(punkty_rekrutacyjne[[#This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56.9</v>
      </c>
      <c r="S371">
        <f>(punkty_rekrutacyjne[[#This Row],[JP]]+punkty_rekrutacyjne[[#This Row],[Mat]]+punkty_rekrutacyjne[[#This Row],[Biol]]+punkty_rekrutacyjne[[#This Row],[Geog]])/4</f>
        <v>5.25</v>
      </c>
      <c r="T371">
        <f>IF(punkty_rekrutacyjne[[#This Row],[Zachowanie]]&gt;4,IF(punkty_rekrutacyjne[[#This Row],[srednia z przedmiotow]]&gt;4,IF(punkty_rekrutacyjne[[#This Row],[Osiagniecia]]=0,1,0),0),0)</f>
        <v>0</v>
      </c>
      <c r="U371" s="2" t="str">
        <f>IF(punkty_rekrutacyjne[[#This Row],[dobry uczen]],punkty_rekrutacyjne[[#This Row],[Nazwisko]],"")</f>
        <v/>
      </c>
      <c r="V371" s="2" t="str">
        <f>IF(punkty_rekrutacyjne[[#This Row],[dobry uczen]],punkty_rekrutacyjne[[#This Row],[Imie]],"")</f>
        <v/>
      </c>
      <c r="W371" s="1">
        <f>IF(punkty_rekrutacyjne[[#This Row],[GHP]]=100,1,0)</f>
        <v>0</v>
      </c>
      <c r="X371" s="1">
        <f>IF(punkty_rekrutacyjne[[#This Row],[GHH]]=100,1,0)</f>
        <v>0</v>
      </c>
      <c r="Y371" s="1">
        <f>IF(punkty_rekrutacyjne[[#This Row],[GMM]]=100,1,0)</f>
        <v>0</v>
      </c>
      <c r="Z371" s="1">
        <f>IF(punkty_rekrutacyjne[[#This Row],[GMP]]=100,1,0)</f>
        <v>0</v>
      </c>
      <c r="AA371" s="1">
        <f>IF(punkty_rekrutacyjne[[#This Row],[GJP]]=100,1,0)</f>
        <v>0</v>
      </c>
      <c r="AB371" s="1">
        <f>IF(SUM(W371:AA371)&gt;2,1,0)</f>
        <v>0</v>
      </c>
      <c r="AC371" s="1">
        <f>C371+IF(punkty_rekrutacyjne[[#This Row],[Zachowanie]]=6,2,0)+SUM(punkty_rekrutacyjne[[#This Row],[p1]:[p4]])</f>
        <v>35</v>
      </c>
      <c r="AD371" s="1">
        <f>+(punkty_rekrutacyjne[[#This Row],[GHP]]+punkty_rekrutacyjne[[#This Row],[GHH]]+punkty_rekrutacyjne[[#This Row],[GMM]]+punkty_rekrutacyjne[[#This Row],[GMP]]+punkty_rekrutacyjne[[#This Row],[GJP]])/10</f>
        <v>21.9</v>
      </c>
      <c r="AE371" s="1">
        <f>IF(punkty_rekrutacyjne[[#This Row],[pkt 1]]&gt;punkty_rekrutacyjne[[#This Row],[pkt 2]],1,0)</f>
        <v>1</v>
      </c>
      <c r="AF371" s="1">
        <f>COUNTIF(punkty_rekrutacyjne[[#This Row],[GHP]:[GJP]],100)</f>
        <v>0</v>
      </c>
    </row>
    <row r="372" spans="1:32" x14ac:dyDescent="0.25">
      <c r="A372" s="1" t="s">
        <v>40</v>
      </c>
      <c r="B372" s="1" t="s">
        <v>41</v>
      </c>
      <c r="C372">
        <v>8</v>
      </c>
      <c r="D372">
        <v>6</v>
      </c>
      <c r="E372">
        <v>4</v>
      </c>
      <c r="F372">
        <v>3</v>
      </c>
      <c r="G372">
        <v>4</v>
      </c>
      <c r="H372">
        <v>5</v>
      </c>
      <c r="I372">
        <v>22</v>
      </c>
      <c r="J372">
        <v>46</v>
      </c>
      <c r="K372">
        <v>36</v>
      </c>
      <c r="L372">
        <v>35</v>
      </c>
      <c r="M372">
        <v>91</v>
      </c>
      <c r="N372">
        <f>IF(punkty_rekrutacyjne[[#This Row],[JP]]=2,0,IF(punkty_rekrutacyjne[[#This Row],[JP]]=3,4,IF(punkty_rekrutacyjne[[#This Row],[JP]]=4,6,IF(punkty_rekrutacyjne[[#This Row],[JP]]=5,8,10))))</f>
        <v>6</v>
      </c>
      <c r="O372">
        <f>IF(punkty_rekrutacyjne[[#This Row],[Mat]]=2,0,IF(punkty_rekrutacyjne[[#This Row],[Mat]]=3,4,IF(punkty_rekrutacyjne[[#This Row],[Mat]]=4,6,IF(punkty_rekrutacyjne[[#This Row],[Mat]]=5,8,10))))</f>
        <v>4</v>
      </c>
      <c r="P372">
        <f>IF(punkty_rekrutacyjne[[#This Row],[Biol]]=2,0,IF(punkty_rekrutacyjne[[#This Row],[Biol]]=3,4,IF(punkty_rekrutacyjne[[#This Row],[Biol]]=4,6,IF(punkty_rekrutacyjne[[#This Row],[Biol]]=5,8,10))))</f>
        <v>6</v>
      </c>
      <c r="Q372">
        <f>IF(punkty_rekrutacyjne[[#This Row],[Geog]]=2,0,IF(punkty_rekrutacyjne[[#This Row],[Geog]]=3,4,IF(punkty_rekrutacyjne[[#This Row],[Geog]]=4,6,IF(punkty_rekrutacyjne[[#This Row],[Geog]]=5,8,10))))</f>
        <v>8</v>
      </c>
      <c r="R372">
        <f>C372+IF(punkty_rekrutacyjne[[#This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</v>
      </c>
      <c r="S372">
        <f>(punkty_rekrutacyjne[[#This Row],[JP]]+punkty_rekrutacyjne[[#This Row],[Mat]]+punkty_rekrutacyjne[[#This Row],[Biol]]+punkty_rekrutacyjne[[#This Row],[Geog]])/4</f>
        <v>4</v>
      </c>
      <c r="T372">
        <f>IF(punkty_rekrutacyjne[[#This Row],[Zachowanie]]&gt;4,IF(punkty_rekrutacyjne[[#This Row],[srednia z przedmiotow]]&gt;4,IF(punkty_rekrutacyjne[[#This Row],[Osiagniecia]]=0,1,0),0),0)</f>
        <v>0</v>
      </c>
      <c r="U372" s="2" t="str">
        <f>IF(punkty_rekrutacyjne[[#This Row],[dobry uczen]],punkty_rekrutacyjne[[#This Row],[Nazwisko]],"")</f>
        <v/>
      </c>
      <c r="V372" s="2" t="str">
        <f>IF(punkty_rekrutacyjne[[#This Row],[dobry uczen]],punkty_rekrutacyjne[[#This Row],[Imie]],"")</f>
        <v/>
      </c>
      <c r="W372" s="1">
        <f>IF(punkty_rekrutacyjne[[#This Row],[GHP]]=100,1,0)</f>
        <v>0</v>
      </c>
      <c r="X372" s="1">
        <f>IF(punkty_rekrutacyjne[[#This Row],[GHH]]=100,1,0)</f>
        <v>0</v>
      </c>
      <c r="Y372" s="1">
        <f>IF(punkty_rekrutacyjne[[#This Row],[GMM]]=100,1,0)</f>
        <v>0</v>
      </c>
      <c r="Z372" s="1">
        <f>IF(punkty_rekrutacyjne[[#This Row],[GMP]]=100,1,0)</f>
        <v>0</v>
      </c>
      <c r="AA372" s="1">
        <f>IF(punkty_rekrutacyjne[[#This Row],[GJP]]=100,1,0)</f>
        <v>0</v>
      </c>
      <c r="AB372" s="1">
        <f>IF(SUM(W372:AA372)&gt;2,1,0)</f>
        <v>0</v>
      </c>
      <c r="AC372" s="1">
        <f>C372+IF(punkty_rekrutacyjne[[#This Row],[Zachowanie]]=6,2,0)+SUM(punkty_rekrutacyjne[[#This Row],[p1]:[p4]])</f>
        <v>34</v>
      </c>
      <c r="AD372" s="1">
        <f>+(punkty_rekrutacyjne[[#This Row],[GHP]]+punkty_rekrutacyjne[[#This Row],[GHH]]+punkty_rekrutacyjne[[#This Row],[GMM]]+punkty_rekrutacyjne[[#This Row],[GMP]]+punkty_rekrutacyjne[[#This Row],[GJP]])/10</f>
        <v>23</v>
      </c>
      <c r="AE372" s="1">
        <f>IF(punkty_rekrutacyjne[[#This Row],[pkt 1]]&gt;punkty_rekrutacyjne[[#This Row],[pkt 2]],1,0)</f>
        <v>1</v>
      </c>
      <c r="AF372" s="1">
        <f>COUNTIF(punkty_rekrutacyjne[[#This Row],[GHP]:[GJP]],100)</f>
        <v>0</v>
      </c>
    </row>
    <row r="373" spans="1:32" x14ac:dyDescent="0.25">
      <c r="A373" s="1" t="s">
        <v>386</v>
      </c>
      <c r="B373" s="1" t="s">
        <v>311</v>
      </c>
      <c r="C373">
        <v>8</v>
      </c>
      <c r="D373">
        <v>4</v>
      </c>
      <c r="E373">
        <v>5</v>
      </c>
      <c r="F373">
        <v>5</v>
      </c>
      <c r="G373">
        <v>4</v>
      </c>
      <c r="H373">
        <v>5</v>
      </c>
      <c r="I373">
        <v>7</v>
      </c>
      <c r="J373">
        <v>8</v>
      </c>
      <c r="K373">
        <v>77</v>
      </c>
      <c r="L373">
        <v>77</v>
      </c>
      <c r="M373">
        <v>21</v>
      </c>
      <c r="N373">
        <f>IF(punkty_rekrutacyjne[[#This Row],[JP]]=2,0,IF(punkty_rekrutacyjne[[#This Row],[JP]]=3,4,IF(punkty_rekrutacyjne[[#This Row],[JP]]=4,6,IF(punkty_rekrutacyjne[[#This Row],[JP]]=5,8,10))))</f>
        <v>8</v>
      </c>
      <c r="O373">
        <f>IF(punkty_rekrutacyjne[[#This Row],[Mat]]=2,0,IF(punkty_rekrutacyjne[[#This Row],[Mat]]=3,4,IF(punkty_rekrutacyjne[[#This Row],[Mat]]=4,6,IF(punkty_rekrutacyjne[[#This Row],[Mat]]=5,8,10))))</f>
        <v>8</v>
      </c>
      <c r="P373">
        <f>IF(punkty_rekrutacyjne[[#This Row],[Biol]]=2,0,IF(punkty_rekrutacyjne[[#This Row],[Biol]]=3,4,IF(punkty_rekrutacyjne[[#This Row],[Biol]]=4,6,IF(punkty_rekrutacyjne[[#This Row],[Biol]]=5,8,10))))</f>
        <v>6</v>
      </c>
      <c r="Q373">
        <f>IF(punkty_rekrutacyjne[[#This Row],[Geog]]=2,0,IF(punkty_rekrutacyjne[[#This Row],[Geog]]=3,4,IF(punkty_rekrutacyjne[[#This Row],[Geog]]=4,6,IF(punkty_rekrutacyjne[[#This Row],[Geog]]=5,8,10))))</f>
        <v>8</v>
      </c>
      <c r="R373">
        <f>C373+IF(punkty_rekrutacyjne[[#This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</v>
      </c>
      <c r="S373">
        <f>(punkty_rekrutacyjne[[#This Row],[JP]]+punkty_rekrutacyjne[[#This Row],[Mat]]+punkty_rekrutacyjne[[#This Row],[Biol]]+punkty_rekrutacyjne[[#This Row],[Geog]])/4</f>
        <v>4.75</v>
      </c>
      <c r="T373">
        <f>IF(punkty_rekrutacyjne[[#This Row],[Zachowanie]]&gt;4,IF(punkty_rekrutacyjne[[#This Row],[srednia z przedmiotow]]&gt;4,IF(punkty_rekrutacyjne[[#This Row],[Osiagniecia]]=0,1,0),0),0)</f>
        <v>0</v>
      </c>
      <c r="U373" s="2" t="str">
        <f>IF(punkty_rekrutacyjne[[#This Row],[dobry uczen]],punkty_rekrutacyjne[[#This Row],[Nazwisko]],"")</f>
        <v/>
      </c>
      <c r="V373" s="2" t="str">
        <f>IF(punkty_rekrutacyjne[[#This Row],[dobry uczen]],punkty_rekrutacyjne[[#This Row],[Imie]],"")</f>
        <v/>
      </c>
      <c r="W373" s="1">
        <f>IF(punkty_rekrutacyjne[[#This Row],[GHP]]=100,1,0)</f>
        <v>0</v>
      </c>
      <c r="X373" s="1">
        <f>IF(punkty_rekrutacyjne[[#This Row],[GHH]]=100,1,0)</f>
        <v>0</v>
      </c>
      <c r="Y373" s="1">
        <f>IF(punkty_rekrutacyjne[[#This Row],[GMM]]=100,1,0)</f>
        <v>0</v>
      </c>
      <c r="Z373" s="1">
        <f>IF(punkty_rekrutacyjne[[#This Row],[GMP]]=100,1,0)</f>
        <v>0</v>
      </c>
      <c r="AA373" s="1">
        <f>IF(punkty_rekrutacyjne[[#This Row],[GJP]]=100,1,0)</f>
        <v>0</v>
      </c>
      <c r="AB373" s="1">
        <f>IF(SUM(W373:AA373)&gt;2,1,0)</f>
        <v>0</v>
      </c>
      <c r="AC373" s="1">
        <f>C373+IF(punkty_rekrutacyjne[[#This Row],[Zachowanie]]=6,2,0)+SUM(punkty_rekrutacyjne[[#This Row],[p1]:[p4]])</f>
        <v>38</v>
      </c>
      <c r="AD373" s="1">
        <f>+(punkty_rekrutacyjne[[#This Row],[GHP]]+punkty_rekrutacyjne[[#This Row],[GHH]]+punkty_rekrutacyjne[[#This Row],[GMM]]+punkty_rekrutacyjne[[#This Row],[GMP]]+punkty_rekrutacyjne[[#This Row],[GJP]])/10</f>
        <v>19</v>
      </c>
      <c r="AE373" s="1">
        <f>IF(punkty_rekrutacyjne[[#This Row],[pkt 1]]&gt;punkty_rekrutacyjne[[#This Row],[pkt 2]],1,0)</f>
        <v>1</v>
      </c>
      <c r="AF373" s="1">
        <f>COUNTIF(punkty_rekrutacyjne[[#This Row],[GHP]:[GJP]],100)</f>
        <v>0</v>
      </c>
    </row>
    <row r="374" spans="1:32" x14ac:dyDescent="0.25">
      <c r="A374" s="1" t="s">
        <v>60</v>
      </c>
      <c r="B374" s="1" t="s">
        <v>61</v>
      </c>
      <c r="C374">
        <v>1</v>
      </c>
      <c r="D374">
        <v>4</v>
      </c>
      <c r="E374">
        <v>5</v>
      </c>
      <c r="F374">
        <v>4</v>
      </c>
      <c r="G374">
        <v>2</v>
      </c>
      <c r="H374">
        <v>5</v>
      </c>
      <c r="I374">
        <v>53</v>
      </c>
      <c r="J374">
        <v>18</v>
      </c>
      <c r="K374">
        <v>94</v>
      </c>
      <c r="L374">
        <v>99</v>
      </c>
      <c r="M374">
        <v>76</v>
      </c>
      <c r="N374">
        <f>IF(punkty_rekrutacyjne[[#This Row],[JP]]=2,0,IF(punkty_rekrutacyjne[[#This Row],[JP]]=3,4,IF(punkty_rekrutacyjne[[#This Row],[JP]]=4,6,IF(punkty_rekrutacyjne[[#This Row],[JP]]=5,8,10))))</f>
        <v>8</v>
      </c>
      <c r="O374">
        <f>IF(punkty_rekrutacyjne[[#This Row],[Mat]]=2,0,IF(punkty_rekrutacyjne[[#This Row],[Mat]]=3,4,IF(punkty_rekrutacyjne[[#This Row],[Mat]]=4,6,IF(punkty_rekrutacyjne[[#This Row],[Mat]]=5,8,10))))</f>
        <v>6</v>
      </c>
      <c r="P374">
        <f>IF(punkty_rekrutacyjne[[#This Row],[Biol]]=2,0,IF(punkty_rekrutacyjne[[#This Row],[Biol]]=3,4,IF(punkty_rekrutacyjne[[#This Row],[Biol]]=4,6,IF(punkty_rekrutacyjne[[#This Row],[Biol]]=5,8,10))))</f>
        <v>0</v>
      </c>
      <c r="Q374">
        <f>IF(punkty_rekrutacyjne[[#This Row],[Geog]]=2,0,IF(punkty_rekrutacyjne[[#This Row],[Geog]]=3,4,IF(punkty_rekrutacyjne[[#This Row],[Geog]]=4,6,IF(punkty_rekrutacyjne[[#This Row],[Geog]]=5,8,10))))</f>
        <v>8</v>
      </c>
      <c r="R374">
        <f>C374+IF(punkty_rekrutacyjne[[#This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</v>
      </c>
      <c r="S374">
        <f>(punkty_rekrutacyjne[[#This Row],[JP]]+punkty_rekrutacyjne[[#This Row],[Mat]]+punkty_rekrutacyjne[[#This Row],[Biol]]+punkty_rekrutacyjne[[#This Row],[Geog]])/4</f>
        <v>4</v>
      </c>
      <c r="T374">
        <f>IF(punkty_rekrutacyjne[[#This Row],[Zachowanie]]&gt;4,IF(punkty_rekrutacyjne[[#This Row],[srednia z przedmiotow]]&gt;4,IF(punkty_rekrutacyjne[[#This Row],[Osiagniecia]]=0,1,0),0),0)</f>
        <v>0</v>
      </c>
      <c r="U374" s="2" t="str">
        <f>IF(punkty_rekrutacyjne[[#This Row],[dobry uczen]],punkty_rekrutacyjne[[#This Row],[Nazwisko]],"")</f>
        <v/>
      </c>
      <c r="V374" s="2" t="str">
        <f>IF(punkty_rekrutacyjne[[#This Row],[dobry uczen]],punkty_rekrutacyjne[[#This Row],[Imie]],"")</f>
        <v/>
      </c>
      <c r="W374" s="1">
        <f>IF(punkty_rekrutacyjne[[#This Row],[GHP]]=100,1,0)</f>
        <v>0</v>
      </c>
      <c r="X374" s="1">
        <f>IF(punkty_rekrutacyjne[[#This Row],[GHH]]=100,1,0)</f>
        <v>0</v>
      </c>
      <c r="Y374" s="1">
        <f>IF(punkty_rekrutacyjne[[#This Row],[GMM]]=100,1,0)</f>
        <v>0</v>
      </c>
      <c r="Z374" s="1">
        <f>IF(punkty_rekrutacyjne[[#This Row],[GMP]]=100,1,0)</f>
        <v>0</v>
      </c>
      <c r="AA374" s="1">
        <f>IF(punkty_rekrutacyjne[[#This Row],[GJP]]=100,1,0)</f>
        <v>0</v>
      </c>
      <c r="AB374" s="1">
        <f>IF(SUM(W374:AA374)&gt;2,1,0)</f>
        <v>0</v>
      </c>
      <c r="AC374" s="1">
        <f>C374+IF(punkty_rekrutacyjne[[#This Row],[Zachowanie]]=6,2,0)+SUM(punkty_rekrutacyjne[[#This Row],[p1]:[p4]])</f>
        <v>23</v>
      </c>
      <c r="AD374" s="1">
        <f>+(punkty_rekrutacyjne[[#This Row],[GHP]]+punkty_rekrutacyjne[[#This Row],[GHH]]+punkty_rekrutacyjne[[#This Row],[GMM]]+punkty_rekrutacyjne[[#This Row],[GMP]]+punkty_rekrutacyjne[[#This Row],[GJP]])/10</f>
        <v>34</v>
      </c>
      <c r="AE374" s="1">
        <f>IF(punkty_rekrutacyjne[[#This Row],[pkt 1]]&gt;punkty_rekrutacyjne[[#This Row],[pkt 2]],1,0)</f>
        <v>0</v>
      </c>
      <c r="AF374" s="1">
        <f>COUNTIF(punkty_rekrutacyjne[[#This Row],[GHP]:[GJP]],100)</f>
        <v>0</v>
      </c>
    </row>
    <row r="375" spans="1:32" x14ac:dyDescent="0.25">
      <c r="A375" s="1" t="s">
        <v>13</v>
      </c>
      <c r="B375" s="1" t="s">
        <v>14</v>
      </c>
      <c r="C375">
        <v>0</v>
      </c>
      <c r="D375">
        <v>4</v>
      </c>
      <c r="E375">
        <v>4</v>
      </c>
      <c r="F375">
        <v>5</v>
      </c>
      <c r="G375">
        <v>6</v>
      </c>
      <c r="H375">
        <v>6</v>
      </c>
      <c r="I375">
        <v>62</v>
      </c>
      <c r="J375">
        <v>13</v>
      </c>
      <c r="K375">
        <v>26</v>
      </c>
      <c r="L375">
        <v>67</v>
      </c>
      <c r="M375">
        <v>62</v>
      </c>
      <c r="N375">
        <f>IF(punkty_rekrutacyjne[[#This Row],[JP]]=2,0,IF(punkty_rekrutacyjne[[#This Row],[JP]]=3,4,IF(punkty_rekrutacyjne[[#This Row],[JP]]=4,6,IF(punkty_rekrutacyjne[[#This Row],[JP]]=5,8,10))))</f>
        <v>6</v>
      </c>
      <c r="O375">
        <f>IF(punkty_rekrutacyjne[[#This Row],[Mat]]=2,0,IF(punkty_rekrutacyjne[[#This Row],[Mat]]=3,4,IF(punkty_rekrutacyjne[[#This Row],[Mat]]=4,6,IF(punkty_rekrutacyjne[[#This Row],[Mat]]=5,8,10))))</f>
        <v>8</v>
      </c>
      <c r="P375">
        <f>IF(punkty_rekrutacyjne[[#This Row],[Biol]]=2,0,IF(punkty_rekrutacyjne[[#This Row],[Biol]]=3,4,IF(punkty_rekrutacyjne[[#This Row],[Biol]]=4,6,IF(punkty_rekrutacyjne[[#This Row],[Biol]]=5,8,10))))</f>
        <v>10</v>
      </c>
      <c r="Q375">
        <f>IF(punkty_rekrutacyjne[[#This Row],[Geog]]=2,0,IF(punkty_rekrutacyjne[[#This Row],[Geog]]=3,4,IF(punkty_rekrutacyjne[[#This Row],[Geog]]=4,6,IF(punkty_rekrutacyjne[[#This Row],[Geog]]=5,8,10))))</f>
        <v>10</v>
      </c>
      <c r="R375">
        <f>C375+IF(punkty_rekrutacyjne[[#This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</v>
      </c>
      <c r="S375">
        <f>(punkty_rekrutacyjne[[#This Row],[JP]]+punkty_rekrutacyjne[[#This Row],[Mat]]+punkty_rekrutacyjne[[#This Row],[Biol]]+punkty_rekrutacyjne[[#This Row],[Geog]])/4</f>
        <v>5.25</v>
      </c>
      <c r="T375">
        <f>IF(punkty_rekrutacyjne[[#This Row],[Zachowanie]]&gt;4,IF(punkty_rekrutacyjne[[#This Row],[srednia z przedmiotow]]&gt;4,IF(punkty_rekrutacyjne[[#This Row],[Osiagniecia]]=0,1,0),0),0)</f>
        <v>0</v>
      </c>
      <c r="U375" s="2" t="str">
        <f>IF(punkty_rekrutacyjne[[#This Row],[dobry uczen]],punkty_rekrutacyjne[[#This Row],[Nazwisko]],"")</f>
        <v/>
      </c>
      <c r="V375" s="2" t="str">
        <f>IF(punkty_rekrutacyjne[[#This Row],[dobry uczen]],punkty_rekrutacyjne[[#This Row],[Imie]],"")</f>
        <v/>
      </c>
      <c r="W375" s="1">
        <f>IF(punkty_rekrutacyjne[[#This Row],[GHP]]=100,1,0)</f>
        <v>0</v>
      </c>
      <c r="X375" s="1">
        <f>IF(punkty_rekrutacyjne[[#This Row],[GHH]]=100,1,0)</f>
        <v>0</v>
      </c>
      <c r="Y375" s="1">
        <f>IF(punkty_rekrutacyjne[[#This Row],[GMM]]=100,1,0)</f>
        <v>0</v>
      </c>
      <c r="Z375" s="1">
        <f>IF(punkty_rekrutacyjne[[#This Row],[GMP]]=100,1,0)</f>
        <v>0</v>
      </c>
      <c r="AA375" s="1">
        <f>IF(punkty_rekrutacyjne[[#This Row],[GJP]]=100,1,0)</f>
        <v>0</v>
      </c>
      <c r="AB375" s="1">
        <f>IF(SUM(W375:AA375)&gt;2,1,0)</f>
        <v>0</v>
      </c>
      <c r="AC375" s="1">
        <f>C375+IF(punkty_rekrutacyjne[[#This Row],[Zachowanie]]=6,2,0)+SUM(punkty_rekrutacyjne[[#This Row],[p1]:[p4]])</f>
        <v>34</v>
      </c>
      <c r="AD375" s="1">
        <f>+(punkty_rekrutacyjne[[#This Row],[GHP]]+punkty_rekrutacyjne[[#This Row],[GHH]]+punkty_rekrutacyjne[[#This Row],[GMM]]+punkty_rekrutacyjne[[#This Row],[GMP]]+punkty_rekrutacyjne[[#This Row],[GJP]])/10</f>
        <v>23</v>
      </c>
      <c r="AE375" s="1">
        <f>IF(punkty_rekrutacyjne[[#This Row],[pkt 1]]&gt;punkty_rekrutacyjne[[#This Row],[pkt 2]],1,0)</f>
        <v>1</v>
      </c>
      <c r="AF375" s="1">
        <f>COUNTIF(punkty_rekrutacyjne[[#This Row],[GHP]:[GJP]],100)</f>
        <v>0</v>
      </c>
    </row>
    <row r="376" spans="1:32" x14ac:dyDescent="0.25">
      <c r="A376" s="1" t="s">
        <v>339</v>
      </c>
      <c r="B376" s="1" t="s">
        <v>340</v>
      </c>
      <c r="C376">
        <v>6</v>
      </c>
      <c r="D376">
        <v>2</v>
      </c>
      <c r="E376">
        <v>5</v>
      </c>
      <c r="F376">
        <v>3</v>
      </c>
      <c r="G376">
        <v>5</v>
      </c>
      <c r="H376">
        <v>3</v>
      </c>
      <c r="I376">
        <v>95</v>
      </c>
      <c r="J376">
        <v>12</v>
      </c>
      <c r="K376">
        <v>76</v>
      </c>
      <c r="L376">
        <v>52</v>
      </c>
      <c r="M376">
        <v>36</v>
      </c>
      <c r="N376">
        <f>IF(punkty_rekrutacyjne[[#This Row],[JP]]=2,0,IF(punkty_rekrutacyjne[[#This Row],[JP]]=3,4,IF(punkty_rekrutacyjne[[#This Row],[JP]]=4,6,IF(punkty_rekrutacyjne[[#This Row],[JP]]=5,8,10))))</f>
        <v>8</v>
      </c>
      <c r="O376">
        <f>IF(punkty_rekrutacyjne[[#This Row],[Mat]]=2,0,IF(punkty_rekrutacyjne[[#This Row],[Mat]]=3,4,IF(punkty_rekrutacyjne[[#This Row],[Mat]]=4,6,IF(punkty_rekrutacyjne[[#This Row],[Mat]]=5,8,10))))</f>
        <v>4</v>
      </c>
      <c r="P376">
        <f>IF(punkty_rekrutacyjne[[#This Row],[Biol]]=2,0,IF(punkty_rekrutacyjne[[#This Row],[Biol]]=3,4,IF(punkty_rekrutacyjne[[#This Row],[Biol]]=4,6,IF(punkty_rekrutacyjne[[#This Row],[Biol]]=5,8,10))))</f>
        <v>8</v>
      </c>
      <c r="Q376">
        <f>IF(punkty_rekrutacyjne[[#This Row],[Geog]]=2,0,IF(punkty_rekrutacyjne[[#This Row],[Geog]]=3,4,IF(punkty_rekrutacyjne[[#This Row],[Geog]]=4,6,IF(punkty_rekrutacyjne[[#This Row],[Geog]]=5,8,10))))</f>
        <v>4</v>
      </c>
      <c r="R376">
        <f>C376+IF(punkty_rekrutacyjne[[#This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57.1</v>
      </c>
      <c r="S376">
        <f>(punkty_rekrutacyjne[[#This Row],[JP]]+punkty_rekrutacyjne[[#This Row],[Mat]]+punkty_rekrutacyjne[[#This Row],[Biol]]+punkty_rekrutacyjne[[#This Row],[Geog]])/4</f>
        <v>4</v>
      </c>
      <c r="T376">
        <f>IF(punkty_rekrutacyjne[[#This Row],[Zachowanie]]&gt;4,IF(punkty_rekrutacyjne[[#This Row],[srednia z przedmiotow]]&gt;4,IF(punkty_rekrutacyjne[[#This Row],[Osiagniecia]]=0,1,0),0),0)</f>
        <v>0</v>
      </c>
      <c r="U376" s="2" t="str">
        <f>IF(punkty_rekrutacyjne[[#This Row],[dobry uczen]],punkty_rekrutacyjne[[#This Row],[Nazwisko]],"")</f>
        <v/>
      </c>
      <c r="V376" s="2" t="str">
        <f>IF(punkty_rekrutacyjne[[#This Row],[dobry uczen]],punkty_rekrutacyjne[[#This Row],[Imie]],"")</f>
        <v/>
      </c>
      <c r="W376" s="1">
        <f>IF(punkty_rekrutacyjne[[#This Row],[GHP]]=100,1,0)</f>
        <v>0</v>
      </c>
      <c r="X376" s="1">
        <f>IF(punkty_rekrutacyjne[[#This Row],[GHH]]=100,1,0)</f>
        <v>0</v>
      </c>
      <c r="Y376" s="1">
        <f>IF(punkty_rekrutacyjne[[#This Row],[GMM]]=100,1,0)</f>
        <v>0</v>
      </c>
      <c r="Z376" s="1">
        <f>IF(punkty_rekrutacyjne[[#This Row],[GMP]]=100,1,0)</f>
        <v>0</v>
      </c>
      <c r="AA376" s="1">
        <f>IF(punkty_rekrutacyjne[[#This Row],[GJP]]=100,1,0)</f>
        <v>0</v>
      </c>
      <c r="AB376" s="1">
        <f>IF(SUM(W376:AA376)&gt;2,1,0)</f>
        <v>0</v>
      </c>
      <c r="AC376" s="1">
        <f>C376+IF(punkty_rekrutacyjne[[#This Row],[Zachowanie]]=6,2,0)+SUM(punkty_rekrutacyjne[[#This Row],[p1]:[p4]])</f>
        <v>30</v>
      </c>
      <c r="AD376" s="1">
        <f>+(punkty_rekrutacyjne[[#This Row],[GHP]]+punkty_rekrutacyjne[[#This Row],[GHH]]+punkty_rekrutacyjne[[#This Row],[GMM]]+punkty_rekrutacyjne[[#This Row],[GMP]]+punkty_rekrutacyjne[[#This Row],[GJP]])/10</f>
        <v>27.1</v>
      </c>
      <c r="AE376" s="1">
        <f>IF(punkty_rekrutacyjne[[#This Row],[pkt 1]]&gt;punkty_rekrutacyjne[[#This Row],[pkt 2]],1,0)</f>
        <v>1</v>
      </c>
      <c r="AF376" s="1">
        <f>COUNTIF(punkty_rekrutacyjne[[#This Row],[GHP]:[GJP]],100)</f>
        <v>0</v>
      </c>
    </row>
    <row r="377" spans="1:32" x14ac:dyDescent="0.25">
      <c r="A377" s="1" t="s">
        <v>116</v>
      </c>
      <c r="B377" s="1" t="s">
        <v>117</v>
      </c>
      <c r="C377">
        <v>8</v>
      </c>
      <c r="D377">
        <v>5</v>
      </c>
      <c r="E377">
        <v>5</v>
      </c>
      <c r="F377">
        <v>4</v>
      </c>
      <c r="G377">
        <v>3</v>
      </c>
      <c r="H377">
        <v>3</v>
      </c>
      <c r="I377">
        <v>80</v>
      </c>
      <c r="J377">
        <v>91</v>
      </c>
      <c r="K377">
        <v>16</v>
      </c>
      <c r="L377">
        <v>12</v>
      </c>
      <c r="M377">
        <v>73</v>
      </c>
      <c r="N377">
        <f>IF(punkty_rekrutacyjne[[#This Row],[JP]]=2,0,IF(punkty_rekrutacyjne[[#This Row],[JP]]=3,4,IF(punkty_rekrutacyjne[[#This Row],[JP]]=4,6,IF(punkty_rekrutacyjne[[#This Row],[JP]]=5,8,10))))</f>
        <v>8</v>
      </c>
      <c r="O377">
        <f>IF(punkty_rekrutacyjne[[#This Row],[Mat]]=2,0,IF(punkty_rekrutacyjne[[#This Row],[Mat]]=3,4,IF(punkty_rekrutacyjne[[#This Row],[Mat]]=4,6,IF(punkty_rekrutacyjne[[#This Row],[Mat]]=5,8,10))))</f>
        <v>6</v>
      </c>
      <c r="P377">
        <f>IF(punkty_rekrutacyjne[[#This Row],[Biol]]=2,0,IF(punkty_rekrutacyjne[[#This Row],[Biol]]=3,4,IF(punkty_rekrutacyjne[[#This Row],[Biol]]=4,6,IF(punkty_rekrutacyjne[[#This Row],[Biol]]=5,8,10))))</f>
        <v>4</v>
      </c>
      <c r="Q377">
        <f>IF(punkty_rekrutacyjne[[#This Row],[Geog]]=2,0,IF(punkty_rekrutacyjne[[#This Row],[Geog]]=3,4,IF(punkty_rekrutacyjne[[#This Row],[Geog]]=4,6,IF(punkty_rekrutacyjne[[#This Row],[Geog]]=5,8,10))))</f>
        <v>4</v>
      </c>
      <c r="R377">
        <f>C377+IF(punkty_rekrutacyjne[[#This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57.2</v>
      </c>
      <c r="S377">
        <f>(punkty_rekrutacyjne[[#This Row],[JP]]+punkty_rekrutacyjne[[#This Row],[Mat]]+punkty_rekrutacyjne[[#This Row],[Biol]]+punkty_rekrutacyjne[[#This Row],[Geog]])/4</f>
        <v>3.75</v>
      </c>
      <c r="T377">
        <f>IF(punkty_rekrutacyjne[[#This Row],[Zachowanie]]&gt;4,IF(punkty_rekrutacyjne[[#This Row],[srednia z przedmiotow]]&gt;4,IF(punkty_rekrutacyjne[[#This Row],[Osiagniecia]]=0,1,0),0),0)</f>
        <v>0</v>
      </c>
      <c r="U377" s="2" t="str">
        <f>IF(punkty_rekrutacyjne[[#This Row],[dobry uczen]],punkty_rekrutacyjne[[#This Row],[Nazwisko]],"")</f>
        <v/>
      </c>
      <c r="V377" s="2" t="str">
        <f>IF(punkty_rekrutacyjne[[#This Row],[dobry uczen]],punkty_rekrutacyjne[[#This Row],[Imie]],"")</f>
        <v/>
      </c>
      <c r="W377" s="1">
        <f>IF(punkty_rekrutacyjne[[#This Row],[GHP]]=100,1,0)</f>
        <v>0</v>
      </c>
      <c r="X377" s="1">
        <f>IF(punkty_rekrutacyjne[[#This Row],[GHH]]=100,1,0)</f>
        <v>0</v>
      </c>
      <c r="Y377" s="1">
        <f>IF(punkty_rekrutacyjne[[#This Row],[GMM]]=100,1,0)</f>
        <v>0</v>
      </c>
      <c r="Z377" s="1">
        <f>IF(punkty_rekrutacyjne[[#This Row],[GMP]]=100,1,0)</f>
        <v>0</v>
      </c>
      <c r="AA377" s="1">
        <f>IF(punkty_rekrutacyjne[[#This Row],[GJP]]=100,1,0)</f>
        <v>0</v>
      </c>
      <c r="AB377" s="1">
        <f>IF(SUM(W377:AA377)&gt;2,1,0)</f>
        <v>0</v>
      </c>
      <c r="AC377" s="1">
        <f>C377+IF(punkty_rekrutacyjne[[#This Row],[Zachowanie]]=6,2,0)+SUM(punkty_rekrutacyjne[[#This Row],[p1]:[p4]])</f>
        <v>30</v>
      </c>
      <c r="AD377" s="1">
        <f>+(punkty_rekrutacyjne[[#This Row],[GHP]]+punkty_rekrutacyjne[[#This Row],[GHH]]+punkty_rekrutacyjne[[#This Row],[GMM]]+punkty_rekrutacyjne[[#This Row],[GMP]]+punkty_rekrutacyjne[[#This Row],[GJP]])/10</f>
        <v>27.2</v>
      </c>
      <c r="AE377" s="1">
        <f>IF(punkty_rekrutacyjne[[#This Row],[pkt 1]]&gt;punkty_rekrutacyjne[[#This Row],[pkt 2]],1,0)</f>
        <v>1</v>
      </c>
      <c r="AF377" s="1">
        <f>COUNTIF(punkty_rekrutacyjne[[#This Row],[GHP]:[GJP]],100)</f>
        <v>0</v>
      </c>
    </row>
    <row r="378" spans="1:32" x14ac:dyDescent="0.25">
      <c r="A378" s="1" t="s">
        <v>471</v>
      </c>
      <c r="B378" s="1" t="s">
        <v>340</v>
      </c>
      <c r="C378">
        <v>4</v>
      </c>
      <c r="D378">
        <v>5</v>
      </c>
      <c r="E378">
        <v>4</v>
      </c>
      <c r="F378">
        <v>4</v>
      </c>
      <c r="G378">
        <v>2</v>
      </c>
      <c r="H378">
        <v>6</v>
      </c>
      <c r="I378">
        <v>75</v>
      </c>
      <c r="J378">
        <v>22</v>
      </c>
      <c r="K378">
        <v>91</v>
      </c>
      <c r="L378">
        <v>31</v>
      </c>
      <c r="M378">
        <v>93</v>
      </c>
      <c r="N378">
        <f>IF(punkty_rekrutacyjne[[#This Row],[JP]]=2,0,IF(punkty_rekrutacyjne[[#This Row],[JP]]=3,4,IF(punkty_rekrutacyjne[[#This Row],[JP]]=4,6,IF(punkty_rekrutacyjne[[#This Row],[JP]]=5,8,10))))</f>
        <v>6</v>
      </c>
      <c r="O378">
        <f>IF(punkty_rekrutacyjne[[#This Row],[Mat]]=2,0,IF(punkty_rekrutacyjne[[#This Row],[Mat]]=3,4,IF(punkty_rekrutacyjne[[#This Row],[Mat]]=4,6,IF(punkty_rekrutacyjne[[#This Row],[Mat]]=5,8,10))))</f>
        <v>6</v>
      </c>
      <c r="P378">
        <f>IF(punkty_rekrutacyjne[[#This Row],[Biol]]=2,0,IF(punkty_rekrutacyjne[[#This Row],[Biol]]=3,4,IF(punkty_rekrutacyjne[[#This Row],[Biol]]=4,6,IF(punkty_rekrutacyjne[[#This Row],[Biol]]=5,8,10))))</f>
        <v>0</v>
      </c>
      <c r="Q378">
        <f>IF(punkty_rekrutacyjne[[#This Row],[Geog]]=2,0,IF(punkty_rekrutacyjne[[#This Row],[Geog]]=3,4,IF(punkty_rekrutacyjne[[#This Row],[Geog]]=4,6,IF(punkty_rekrutacyjne[[#This Row],[Geog]]=5,8,10))))</f>
        <v>10</v>
      </c>
      <c r="R378">
        <f>C378+IF(punkty_rekrutacyjne[[#This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57.2</v>
      </c>
      <c r="S378">
        <f>(punkty_rekrutacyjne[[#This Row],[JP]]+punkty_rekrutacyjne[[#This Row],[Mat]]+punkty_rekrutacyjne[[#This Row],[Biol]]+punkty_rekrutacyjne[[#This Row],[Geog]])/4</f>
        <v>4</v>
      </c>
      <c r="T378">
        <f>IF(punkty_rekrutacyjne[[#This Row],[Zachowanie]]&gt;4,IF(punkty_rekrutacyjne[[#This Row],[srednia z przedmiotow]]&gt;4,IF(punkty_rekrutacyjne[[#This Row],[Osiagniecia]]=0,1,0),0),0)</f>
        <v>0</v>
      </c>
      <c r="U378" s="2" t="str">
        <f>IF(punkty_rekrutacyjne[[#This Row],[dobry uczen]],punkty_rekrutacyjne[[#This Row],[Nazwisko]],"")</f>
        <v/>
      </c>
      <c r="V378" s="2" t="str">
        <f>IF(punkty_rekrutacyjne[[#This Row],[dobry uczen]],punkty_rekrutacyjne[[#This Row],[Imie]],"")</f>
        <v/>
      </c>
      <c r="W378" s="1">
        <f>IF(punkty_rekrutacyjne[[#This Row],[GHP]]=100,1,0)</f>
        <v>0</v>
      </c>
      <c r="X378" s="1">
        <f>IF(punkty_rekrutacyjne[[#This Row],[GHH]]=100,1,0)</f>
        <v>0</v>
      </c>
      <c r="Y378" s="1">
        <f>IF(punkty_rekrutacyjne[[#This Row],[GMM]]=100,1,0)</f>
        <v>0</v>
      </c>
      <c r="Z378" s="1">
        <f>IF(punkty_rekrutacyjne[[#This Row],[GMP]]=100,1,0)</f>
        <v>0</v>
      </c>
      <c r="AA378" s="1">
        <f>IF(punkty_rekrutacyjne[[#This Row],[GJP]]=100,1,0)</f>
        <v>0</v>
      </c>
      <c r="AB378" s="1">
        <f>IF(SUM(W378:AA378)&gt;2,1,0)</f>
        <v>0</v>
      </c>
      <c r="AC378" s="1">
        <f>C378+IF(punkty_rekrutacyjne[[#This Row],[Zachowanie]]=6,2,0)+SUM(punkty_rekrutacyjne[[#This Row],[p1]:[p4]])</f>
        <v>26</v>
      </c>
      <c r="AD378" s="1">
        <f>+(punkty_rekrutacyjne[[#This Row],[GHP]]+punkty_rekrutacyjne[[#This Row],[GHH]]+punkty_rekrutacyjne[[#This Row],[GMM]]+punkty_rekrutacyjne[[#This Row],[GMP]]+punkty_rekrutacyjne[[#This Row],[GJP]])/10</f>
        <v>31.2</v>
      </c>
      <c r="AE378" s="1">
        <f>IF(punkty_rekrutacyjne[[#This Row],[pkt 1]]&gt;punkty_rekrutacyjne[[#This Row],[pkt 2]],1,0)</f>
        <v>0</v>
      </c>
      <c r="AF378" s="1">
        <f>COUNTIF(punkty_rekrutacyjne[[#This Row],[GHP]:[GJP]],100)</f>
        <v>0</v>
      </c>
    </row>
    <row r="379" spans="1:32" x14ac:dyDescent="0.25">
      <c r="A379" s="1" t="s">
        <v>305</v>
      </c>
      <c r="B379" s="1" t="s">
        <v>306</v>
      </c>
      <c r="C379">
        <v>2</v>
      </c>
      <c r="D379">
        <v>2</v>
      </c>
      <c r="E379">
        <v>6</v>
      </c>
      <c r="F379">
        <v>5</v>
      </c>
      <c r="G379">
        <v>2</v>
      </c>
      <c r="H379">
        <v>6</v>
      </c>
      <c r="I379">
        <v>74</v>
      </c>
      <c r="J379">
        <v>61</v>
      </c>
      <c r="K379">
        <v>24</v>
      </c>
      <c r="L379">
        <v>72</v>
      </c>
      <c r="M379">
        <v>41</v>
      </c>
      <c r="N379">
        <f>IF(punkty_rekrutacyjne[[#This Row],[JP]]=2,0,IF(punkty_rekrutacyjne[[#This Row],[JP]]=3,4,IF(punkty_rekrutacyjne[[#This Row],[JP]]=4,6,IF(punkty_rekrutacyjne[[#This Row],[JP]]=5,8,10))))</f>
        <v>10</v>
      </c>
      <c r="O379">
        <f>IF(punkty_rekrutacyjne[[#This Row],[Mat]]=2,0,IF(punkty_rekrutacyjne[[#This Row],[Mat]]=3,4,IF(punkty_rekrutacyjne[[#This Row],[Mat]]=4,6,IF(punkty_rekrutacyjne[[#This Row],[Mat]]=5,8,10))))</f>
        <v>8</v>
      </c>
      <c r="P379">
        <f>IF(punkty_rekrutacyjne[[#This Row],[Biol]]=2,0,IF(punkty_rekrutacyjne[[#This Row],[Biol]]=3,4,IF(punkty_rekrutacyjne[[#This Row],[Biol]]=4,6,IF(punkty_rekrutacyjne[[#This Row],[Biol]]=5,8,10))))</f>
        <v>0</v>
      </c>
      <c r="Q379">
        <f>IF(punkty_rekrutacyjne[[#This Row],[Geog]]=2,0,IF(punkty_rekrutacyjne[[#This Row],[Geog]]=3,4,IF(punkty_rekrutacyjne[[#This Row],[Geog]]=4,6,IF(punkty_rekrutacyjne[[#This Row],[Geog]]=5,8,10))))</f>
        <v>10</v>
      </c>
      <c r="R379">
        <f>C379+IF(punkty_rekrutacyjne[[#This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57.2</v>
      </c>
      <c r="S379">
        <f>(punkty_rekrutacyjne[[#This Row],[JP]]+punkty_rekrutacyjne[[#This Row],[Mat]]+punkty_rekrutacyjne[[#This Row],[Biol]]+punkty_rekrutacyjne[[#This Row],[Geog]])/4</f>
        <v>4.75</v>
      </c>
      <c r="T379">
        <f>IF(punkty_rekrutacyjne[[#This Row],[Zachowanie]]&gt;4,IF(punkty_rekrutacyjne[[#This Row],[srednia z przedmiotow]]&gt;4,IF(punkty_rekrutacyjne[[#This Row],[Osiagniecia]]=0,1,0),0),0)</f>
        <v>0</v>
      </c>
      <c r="U379" s="2" t="str">
        <f>IF(punkty_rekrutacyjne[[#This Row],[dobry uczen]],punkty_rekrutacyjne[[#This Row],[Nazwisko]],"")</f>
        <v/>
      </c>
      <c r="V379" s="2" t="str">
        <f>IF(punkty_rekrutacyjne[[#This Row],[dobry uczen]],punkty_rekrutacyjne[[#This Row],[Imie]],"")</f>
        <v/>
      </c>
      <c r="W379" s="1">
        <f>IF(punkty_rekrutacyjne[[#This Row],[GHP]]=100,1,0)</f>
        <v>0</v>
      </c>
      <c r="X379" s="1">
        <f>IF(punkty_rekrutacyjne[[#This Row],[GHH]]=100,1,0)</f>
        <v>0</v>
      </c>
      <c r="Y379" s="1">
        <f>IF(punkty_rekrutacyjne[[#This Row],[GMM]]=100,1,0)</f>
        <v>0</v>
      </c>
      <c r="Z379" s="1">
        <f>IF(punkty_rekrutacyjne[[#This Row],[GMP]]=100,1,0)</f>
        <v>0</v>
      </c>
      <c r="AA379" s="1">
        <f>IF(punkty_rekrutacyjne[[#This Row],[GJP]]=100,1,0)</f>
        <v>0</v>
      </c>
      <c r="AB379" s="1">
        <f>IF(SUM(W379:AA379)&gt;2,1,0)</f>
        <v>0</v>
      </c>
      <c r="AC379" s="1">
        <f>C379+IF(punkty_rekrutacyjne[[#This Row],[Zachowanie]]=6,2,0)+SUM(punkty_rekrutacyjne[[#This Row],[p1]:[p4]])</f>
        <v>30</v>
      </c>
      <c r="AD379" s="1">
        <f>+(punkty_rekrutacyjne[[#This Row],[GHP]]+punkty_rekrutacyjne[[#This Row],[GHH]]+punkty_rekrutacyjne[[#This Row],[GMM]]+punkty_rekrutacyjne[[#This Row],[GMP]]+punkty_rekrutacyjne[[#This Row],[GJP]])/10</f>
        <v>27.2</v>
      </c>
      <c r="AE379" s="1">
        <f>IF(punkty_rekrutacyjne[[#This Row],[pkt 1]]&gt;punkty_rekrutacyjne[[#This Row],[pkt 2]],1,0)</f>
        <v>1</v>
      </c>
      <c r="AF379" s="1">
        <f>COUNTIF(punkty_rekrutacyjne[[#This Row],[GHP]:[GJP]],100)</f>
        <v>0</v>
      </c>
    </row>
    <row r="380" spans="1:32" x14ac:dyDescent="0.25">
      <c r="A380" s="1" t="s">
        <v>241</v>
      </c>
      <c r="B380" s="1" t="s">
        <v>242</v>
      </c>
      <c r="C380">
        <v>4</v>
      </c>
      <c r="D380">
        <v>6</v>
      </c>
      <c r="E380">
        <v>5</v>
      </c>
      <c r="F380">
        <v>3</v>
      </c>
      <c r="G380">
        <v>5</v>
      </c>
      <c r="H380">
        <v>4</v>
      </c>
      <c r="I380">
        <v>65</v>
      </c>
      <c r="J380">
        <v>34</v>
      </c>
      <c r="K380">
        <v>51</v>
      </c>
      <c r="L380">
        <v>38</v>
      </c>
      <c r="M380">
        <v>65</v>
      </c>
      <c r="N380">
        <f>IF(punkty_rekrutacyjne[[#This Row],[JP]]=2,0,IF(punkty_rekrutacyjne[[#This Row],[JP]]=3,4,IF(punkty_rekrutacyjne[[#This Row],[JP]]=4,6,IF(punkty_rekrutacyjne[[#This Row],[JP]]=5,8,10))))</f>
        <v>8</v>
      </c>
      <c r="O380">
        <f>IF(punkty_rekrutacyjne[[#This Row],[Mat]]=2,0,IF(punkty_rekrutacyjne[[#This Row],[Mat]]=3,4,IF(punkty_rekrutacyjne[[#This Row],[Mat]]=4,6,IF(punkty_rekrutacyjne[[#This Row],[Mat]]=5,8,10))))</f>
        <v>4</v>
      </c>
      <c r="P380">
        <f>IF(punkty_rekrutacyjne[[#This Row],[Biol]]=2,0,IF(punkty_rekrutacyjne[[#This Row],[Biol]]=3,4,IF(punkty_rekrutacyjne[[#This Row],[Biol]]=4,6,IF(punkty_rekrutacyjne[[#This Row],[Biol]]=5,8,10))))</f>
        <v>8</v>
      </c>
      <c r="Q380">
        <f>IF(punkty_rekrutacyjne[[#This Row],[Geog]]=2,0,IF(punkty_rekrutacyjne[[#This Row],[Geog]]=3,4,IF(punkty_rekrutacyjne[[#This Row],[Geog]]=4,6,IF(punkty_rekrutacyjne[[#This Row],[Geog]]=5,8,10))))</f>
        <v>6</v>
      </c>
      <c r="R380">
        <f>C380+IF(punkty_rekrutacyjne[[#This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57.3</v>
      </c>
      <c r="S380">
        <f>(punkty_rekrutacyjne[[#This Row],[JP]]+punkty_rekrutacyjne[[#This Row],[Mat]]+punkty_rekrutacyjne[[#This Row],[Biol]]+punkty_rekrutacyjne[[#This Row],[Geog]])/4</f>
        <v>4.25</v>
      </c>
      <c r="T380">
        <f>IF(punkty_rekrutacyjne[[#This Row],[Zachowanie]]&gt;4,IF(punkty_rekrutacyjne[[#This Row],[srednia z przedmiotow]]&gt;4,IF(punkty_rekrutacyjne[[#This Row],[Osiagniecia]]=0,1,0),0),0)</f>
        <v>0</v>
      </c>
      <c r="U380" s="2" t="str">
        <f>IF(punkty_rekrutacyjne[[#This Row],[dobry uczen]],punkty_rekrutacyjne[[#This Row],[Nazwisko]],"")</f>
        <v/>
      </c>
      <c r="V380" s="2" t="str">
        <f>IF(punkty_rekrutacyjne[[#This Row],[dobry uczen]],punkty_rekrutacyjne[[#This Row],[Imie]],"")</f>
        <v/>
      </c>
      <c r="W380" s="1">
        <f>IF(punkty_rekrutacyjne[[#This Row],[GHP]]=100,1,0)</f>
        <v>0</v>
      </c>
      <c r="X380" s="1">
        <f>IF(punkty_rekrutacyjne[[#This Row],[GHH]]=100,1,0)</f>
        <v>0</v>
      </c>
      <c r="Y380" s="1">
        <f>IF(punkty_rekrutacyjne[[#This Row],[GMM]]=100,1,0)</f>
        <v>0</v>
      </c>
      <c r="Z380" s="1">
        <f>IF(punkty_rekrutacyjne[[#This Row],[GMP]]=100,1,0)</f>
        <v>0</v>
      </c>
      <c r="AA380" s="1">
        <f>IF(punkty_rekrutacyjne[[#This Row],[GJP]]=100,1,0)</f>
        <v>0</v>
      </c>
      <c r="AB380" s="1">
        <f>IF(SUM(W380:AA380)&gt;2,1,0)</f>
        <v>0</v>
      </c>
      <c r="AC380" s="1">
        <f>C380+IF(punkty_rekrutacyjne[[#This Row],[Zachowanie]]=6,2,0)+SUM(punkty_rekrutacyjne[[#This Row],[p1]:[p4]])</f>
        <v>32</v>
      </c>
      <c r="AD380" s="1">
        <f>+(punkty_rekrutacyjne[[#This Row],[GHP]]+punkty_rekrutacyjne[[#This Row],[GHH]]+punkty_rekrutacyjne[[#This Row],[GMM]]+punkty_rekrutacyjne[[#This Row],[GMP]]+punkty_rekrutacyjne[[#This Row],[GJP]])/10</f>
        <v>25.3</v>
      </c>
      <c r="AE380" s="1">
        <f>IF(punkty_rekrutacyjne[[#This Row],[pkt 1]]&gt;punkty_rekrutacyjne[[#This Row],[pkt 2]],1,0)</f>
        <v>1</v>
      </c>
      <c r="AF380" s="1">
        <f>COUNTIF(punkty_rekrutacyjne[[#This Row],[GHP]:[GJP]],100)</f>
        <v>0</v>
      </c>
    </row>
    <row r="381" spans="1:32" x14ac:dyDescent="0.25">
      <c r="A381" s="1" t="s">
        <v>557</v>
      </c>
      <c r="B381" s="1" t="s">
        <v>558</v>
      </c>
      <c r="C381">
        <v>1</v>
      </c>
      <c r="D381">
        <v>4</v>
      </c>
      <c r="E381">
        <v>4</v>
      </c>
      <c r="F381">
        <v>6</v>
      </c>
      <c r="G381">
        <v>3</v>
      </c>
      <c r="H381">
        <v>4</v>
      </c>
      <c r="I381">
        <v>73</v>
      </c>
      <c r="J381">
        <v>61</v>
      </c>
      <c r="K381">
        <v>49</v>
      </c>
      <c r="L381">
        <v>70</v>
      </c>
      <c r="M381">
        <v>52</v>
      </c>
      <c r="N381">
        <f>IF(punkty_rekrutacyjne[[#This Row],[JP]]=2,0,IF(punkty_rekrutacyjne[[#This Row],[JP]]=3,4,IF(punkty_rekrutacyjne[[#This Row],[JP]]=4,6,IF(punkty_rekrutacyjne[[#This Row],[JP]]=5,8,10))))</f>
        <v>6</v>
      </c>
      <c r="O381">
        <f>IF(punkty_rekrutacyjne[[#This Row],[Mat]]=2,0,IF(punkty_rekrutacyjne[[#This Row],[Mat]]=3,4,IF(punkty_rekrutacyjne[[#This Row],[Mat]]=4,6,IF(punkty_rekrutacyjne[[#This Row],[Mat]]=5,8,10))))</f>
        <v>10</v>
      </c>
      <c r="P381">
        <f>IF(punkty_rekrutacyjne[[#This Row],[Biol]]=2,0,IF(punkty_rekrutacyjne[[#This Row],[Biol]]=3,4,IF(punkty_rekrutacyjne[[#This Row],[Biol]]=4,6,IF(punkty_rekrutacyjne[[#This Row],[Biol]]=5,8,10))))</f>
        <v>4</v>
      </c>
      <c r="Q381">
        <f>IF(punkty_rekrutacyjne[[#This Row],[Geog]]=2,0,IF(punkty_rekrutacyjne[[#This Row],[Geog]]=3,4,IF(punkty_rekrutacyjne[[#This Row],[Geog]]=4,6,IF(punkty_rekrutacyjne[[#This Row],[Geog]]=5,8,10))))</f>
        <v>6</v>
      </c>
      <c r="R381">
        <f>C381+IF(punkty_rekrutacyjne[[#This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57.5</v>
      </c>
      <c r="S381">
        <f>(punkty_rekrutacyjne[[#This Row],[JP]]+punkty_rekrutacyjne[[#This Row],[Mat]]+punkty_rekrutacyjne[[#This Row],[Biol]]+punkty_rekrutacyjne[[#This Row],[Geog]])/4</f>
        <v>4.25</v>
      </c>
      <c r="T381">
        <f>IF(punkty_rekrutacyjne[[#This Row],[Zachowanie]]&gt;4,IF(punkty_rekrutacyjne[[#This Row],[srednia z przedmiotow]]&gt;4,IF(punkty_rekrutacyjne[[#This Row],[Osiagniecia]]=0,1,0),0),0)</f>
        <v>0</v>
      </c>
      <c r="U381" s="2" t="str">
        <f>IF(punkty_rekrutacyjne[[#This Row],[dobry uczen]],punkty_rekrutacyjne[[#This Row],[Nazwisko]],"")</f>
        <v/>
      </c>
      <c r="V381" s="2" t="str">
        <f>IF(punkty_rekrutacyjne[[#This Row],[dobry uczen]],punkty_rekrutacyjne[[#This Row],[Imie]],"")</f>
        <v/>
      </c>
      <c r="W381" s="1">
        <f>IF(punkty_rekrutacyjne[[#This Row],[GHP]]=100,1,0)</f>
        <v>0</v>
      </c>
      <c r="X381" s="1">
        <f>IF(punkty_rekrutacyjne[[#This Row],[GHH]]=100,1,0)</f>
        <v>0</v>
      </c>
      <c r="Y381" s="1">
        <f>IF(punkty_rekrutacyjne[[#This Row],[GMM]]=100,1,0)</f>
        <v>0</v>
      </c>
      <c r="Z381" s="1">
        <f>IF(punkty_rekrutacyjne[[#This Row],[GMP]]=100,1,0)</f>
        <v>0</v>
      </c>
      <c r="AA381" s="1">
        <f>IF(punkty_rekrutacyjne[[#This Row],[GJP]]=100,1,0)</f>
        <v>0</v>
      </c>
      <c r="AB381" s="1">
        <f>IF(SUM(W381:AA381)&gt;2,1,0)</f>
        <v>0</v>
      </c>
      <c r="AC381" s="1">
        <f>C381+IF(punkty_rekrutacyjne[[#This Row],[Zachowanie]]=6,2,0)+SUM(punkty_rekrutacyjne[[#This Row],[p1]:[p4]])</f>
        <v>27</v>
      </c>
      <c r="AD381" s="1">
        <f>+(punkty_rekrutacyjne[[#This Row],[GHP]]+punkty_rekrutacyjne[[#This Row],[GHH]]+punkty_rekrutacyjne[[#This Row],[GMM]]+punkty_rekrutacyjne[[#This Row],[GMP]]+punkty_rekrutacyjne[[#This Row],[GJP]])/10</f>
        <v>30.5</v>
      </c>
      <c r="AE381" s="1">
        <f>IF(punkty_rekrutacyjne[[#This Row],[pkt 1]]&gt;punkty_rekrutacyjne[[#This Row],[pkt 2]],1,0)</f>
        <v>0</v>
      </c>
      <c r="AF381" s="1">
        <f>COUNTIF(punkty_rekrutacyjne[[#This Row],[GHP]:[GJP]],100)</f>
        <v>0</v>
      </c>
    </row>
    <row r="382" spans="1:32" x14ac:dyDescent="0.25">
      <c r="A382" s="1" t="s">
        <v>254</v>
      </c>
      <c r="B382" s="1" t="s">
        <v>28</v>
      </c>
      <c r="C382">
        <v>3</v>
      </c>
      <c r="D382">
        <v>6</v>
      </c>
      <c r="E382">
        <v>6</v>
      </c>
      <c r="F382">
        <v>4</v>
      </c>
      <c r="G382">
        <v>3</v>
      </c>
      <c r="H382">
        <v>6</v>
      </c>
      <c r="I382">
        <v>63</v>
      </c>
      <c r="J382">
        <v>36</v>
      </c>
      <c r="K382">
        <v>68</v>
      </c>
      <c r="L382">
        <v>19</v>
      </c>
      <c r="M382">
        <v>39</v>
      </c>
      <c r="N382">
        <f>IF(punkty_rekrutacyjne[[#This Row],[JP]]=2,0,IF(punkty_rekrutacyjne[[#This Row],[JP]]=3,4,IF(punkty_rekrutacyjne[[#This Row],[JP]]=4,6,IF(punkty_rekrutacyjne[[#This Row],[JP]]=5,8,10))))</f>
        <v>10</v>
      </c>
      <c r="O382">
        <f>IF(punkty_rekrutacyjne[[#This Row],[Mat]]=2,0,IF(punkty_rekrutacyjne[[#This Row],[Mat]]=3,4,IF(punkty_rekrutacyjne[[#This Row],[Mat]]=4,6,IF(punkty_rekrutacyjne[[#This Row],[Mat]]=5,8,10))))</f>
        <v>6</v>
      </c>
      <c r="P382">
        <f>IF(punkty_rekrutacyjne[[#This Row],[Biol]]=2,0,IF(punkty_rekrutacyjne[[#This Row],[Biol]]=3,4,IF(punkty_rekrutacyjne[[#This Row],[Biol]]=4,6,IF(punkty_rekrutacyjne[[#This Row],[Biol]]=5,8,10))))</f>
        <v>4</v>
      </c>
      <c r="Q382">
        <f>IF(punkty_rekrutacyjne[[#This Row],[Geog]]=2,0,IF(punkty_rekrutacyjne[[#This Row],[Geog]]=3,4,IF(punkty_rekrutacyjne[[#This Row],[Geog]]=4,6,IF(punkty_rekrutacyjne[[#This Row],[Geog]]=5,8,10))))</f>
        <v>10</v>
      </c>
      <c r="R382">
        <f>C382+IF(punkty_rekrutacyjne[[#This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57.5</v>
      </c>
      <c r="S382">
        <f>(punkty_rekrutacyjne[[#This Row],[JP]]+punkty_rekrutacyjne[[#This Row],[Mat]]+punkty_rekrutacyjne[[#This Row],[Biol]]+punkty_rekrutacyjne[[#This Row],[Geog]])/4</f>
        <v>4.75</v>
      </c>
      <c r="T382">
        <f>IF(punkty_rekrutacyjne[[#This Row],[Zachowanie]]&gt;4,IF(punkty_rekrutacyjne[[#This Row],[srednia z przedmiotow]]&gt;4,IF(punkty_rekrutacyjne[[#This Row],[Osiagniecia]]=0,1,0),0),0)</f>
        <v>0</v>
      </c>
      <c r="U382" s="2" t="str">
        <f>IF(punkty_rekrutacyjne[[#This Row],[dobry uczen]],punkty_rekrutacyjne[[#This Row],[Nazwisko]],"")</f>
        <v/>
      </c>
      <c r="V382" s="2" t="str">
        <f>IF(punkty_rekrutacyjne[[#This Row],[dobry uczen]],punkty_rekrutacyjne[[#This Row],[Imie]],"")</f>
        <v/>
      </c>
      <c r="W382" s="1">
        <f>IF(punkty_rekrutacyjne[[#This Row],[GHP]]=100,1,0)</f>
        <v>0</v>
      </c>
      <c r="X382" s="1">
        <f>IF(punkty_rekrutacyjne[[#This Row],[GHH]]=100,1,0)</f>
        <v>0</v>
      </c>
      <c r="Y382" s="1">
        <f>IF(punkty_rekrutacyjne[[#This Row],[GMM]]=100,1,0)</f>
        <v>0</v>
      </c>
      <c r="Z382" s="1">
        <f>IF(punkty_rekrutacyjne[[#This Row],[GMP]]=100,1,0)</f>
        <v>0</v>
      </c>
      <c r="AA382" s="1">
        <f>IF(punkty_rekrutacyjne[[#This Row],[GJP]]=100,1,0)</f>
        <v>0</v>
      </c>
      <c r="AB382" s="1">
        <f>IF(SUM(W382:AA382)&gt;2,1,0)</f>
        <v>0</v>
      </c>
      <c r="AC382" s="1">
        <f>C382+IF(punkty_rekrutacyjne[[#This Row],[Zachowanie]]=6,2,0)+SUM(punkty_rekrutacyjne[[#This Row],[p1]:[p4]])</f>
        <v>35</v>
      </c>
      <c r="AD382" s="1">
        <f>+(punkty_rekrutacyjne[[#This Row],[GHP]]+punkty_rekrutacyjne[[#This Row],[GHH]]+punkty_rekrutacyjne[[#This Row],[GMM]]+punkty_rekrutacyjne[[#This Row],[GMP]]+punkty_rekrutacyjne[[#This Row],[GJP]])/10</f>
        <v>22.5</v>
      </c>
      <c r="AE382" s="1">
        <f>IF(punkty_rekrutacyjne[[#This Row],[pkt 1]]&gt;punkty_rekrutacyjne[[#This Row],[pkt 2]],1,0)</f>
        <v>1</v>
      </c>
      <c r="AF382" s="1">
        <f>COUNTIF(punkty_rekrutacyjne[[#This Row],[GHP]:[GJP]],100)</f>
        <v>0</v>
      </c>
    </row>
    <row r="383" spans="1:32" x14ac:dyDescent="0.25">
      <c r="A383" s="1" t="s">
        <v>597</v>
      </c>
      <c r="B383" s="1" t="s">
        <v>218</v>
      </c>
      <c r="C383">
        <v>4</v>
      </c>
      <c r="D383">
        <v>5</v>
      </c>
      <c r="E383">
        <v>4</v>
      </c>
      <c r="F383">
        <v>4</v>
      </c>
      <c r="G383">
        <v>5</v>
      </c>
      <c r="H383">
        <v>3</v>
      </c>
      <c r="I383">
        <v>59</v>
      </c>
      <c r="J383">
        <v>89</v>
      </c>
      <c r="K383">
        <v>32</v>
      </c>
      <c r="L383">
        <v>80</v>
      </c>
      <c r="M383">
        <v>38</v>
      </c>
      <c r="N383">
        <f>IF(punkty_rekrutacyjne[[#This Row],[JP]]=2,0,IF(punkty_rekrutacyjne[[#This Row],[JP]]=3,4,IF(punkty_rekrutacyjne[[#This Row],[JP]]=4,6,IF(punkty_rekrutacyjne[[#This Row],[JP]]=5,8,10))))</f>
        <v>6</v>
      </c>
      <c r="O383">
        <f>IF(punkty_rekrutacyjne[[#This Row],[Mat]]=2,0,IF(punkty_rekrutacyjne[[#This Row],[Mat]]=3,4,IF(punkty_rekrutacyjne[[#This Row],[Mat]]=4,6,IF(punkty_rekrutacyjne[[#This Row],[Mat]]=5,8,10))))</f>
        <v>6</v>
      </c>
      <c r="P383">
        <f>IF(punkty_rekrutacyjne[[#This Row],[Biol]]=2,0,IF(punkty_rekrutacyjne[[#This Row],[Biol]]=3,4,IF(punkty_rekrutacyjne[[#This Row],[Biol]]=4,6,IF(punkty_rekrutacyjne[[#This Row],[Biol]]=5,8,10))))</f>
        <v>8</v>
      </c>
      <c r="Q383">
        <f>IF(punkty_rekrutacyjne[[#This Row],[Geog]]=2,0,IF(punkty_rekrutacyjne[[#This Row],[Geog]]=3,4,IF(punkty_rekrutacyjne[[#This Row],[Geog]]=4,6,IF(punkty_rekrutacyjne[[#This Row],[Geog]]=5,8,10))))</f>
        <v>4</v>
      </c>
      <c r="R383">
        <f>C383+IF(punkty_rekrutacyjne[[#This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57.8</v>
      </c>
      <c r="S383">
        <f>(punkty_rekrutacyjne[[#This Row],[JP]]+punkty_rekrutacyjne[[#This Row],[Mat]]+punkty_rekrutacyjne[[#This Row],[Biol]]+punkty_rekrutacyjne[[#This Row],[Geog]])/4</f>
        <v>4</v>
      </c>
      <c r="T383">
        <f>IF(punkty_rekrutacyjne[[#This Row],[Zachowanie]]&gt;4,IF(punkty_rekrutacyjne[[#This Row],[srednia z przedmiotow]]&gt;4,IF(punkty_rekrutacyjne[[#This Row],[Osiagniecia]]=0,1,0),0),0)</f>
        <v>0</v>
      </c>
      <c r="U383" s="2" t="str">
        <f>IF(punkty_rekrutacyjne[[#This Row],[dobry uczen]],punkty_rekrutacyjne[[#This Row],[Nazwisko]],"")</f>
        <v/>
      </c>
      <c r="V383" s="2" t="str">
        <f>IF(punkty_rekrutacyjne[[#This Row],[dobry uczen]],punkty_rekrutacyjne[[#This Row],[Imie]],"")</f>
        <v/>
      </c>
      <c r="W383" s="1">
        <f>IF(punkty_rekrutacyjne[[#This Row],[GHP]]=100,1,0)</f>
        <v>0</v>
      </c>
      <c r="X383" s="1">
        <f>IF(punkty_rekrutacyjne[[#This Row],[GHH]]=100,1,0)</f>
        <v>0</v>
      </c>
      <c r="Y383" s="1">
        <f>IF(punkty_rekrutacyjne[[#This Row],[GMM]]=100,1,0)</f>
        <v>0</v>
      </c>
      <c r="Z383" s="1">
        <f>IF(punkty_rekrutacyjne[[#This Row],[GMP]]=100,1,0)</f>
        <v>0</v>
      </c>
      <c r="AA383" s="1">
        <f>IF(punkty_rekrutacyjne[[#This Row],[GJP]]=100,1,0)</f>
        <v>0</v>
      </c>
      <c r="AB383" s="1">
        <f>IF(SUM(W383:AA383)&gt;2,1,0)</f>
        <v>0</v>
      </c>
      <c r="AC383" s="1">
        <f>C383+IF(punkty_rekrutacyjne[[#This Row],[Zachowanie]]=6,2,0)+SUM(punkty_rekrutacyjne[[#This Row],[p1]:[p4]])</f>
        <v>28</v>
      </c>
      <c r="AD383" s="1">
        <f>+(punkty_rekrutacyjne[[#This Row],[GHP]]+punkty_rekrutacyjne[[#This Row],[GHH]]+punkty_rekrutacyjne[[#This Row],[GMM]]+punkty_rekrutacyjne[[#This Row],[GMP]]+punkty_rekrutacyjne[[#This Row],[GJP]])/10</f>
        <v>29.8</v>
      </c>
      <c r="AE383" s="1">
        <f>IF(punkty_rekrutacyjne[[#This Row],[pkt 1]]&gt;punkty_rekrutacyjne[[#This Row],[pkt 2]],1,0)</f>
        <v>0</v>
      </c>
      <c r="AF383" s="1">
        <f>COUNTIF(punkty_rekrutacyjne[[#This Row],[GHP]:[GJP]],100)</f>
        <v>0</v>
      </c>
    </row>
    <row r="384" spans="1:32" x14ac:dyDescent="0.25">
      <c r="A384" s="1" t="s">
        <v>344</v>
      </c>
      <c r="B384" s="1" t="s">
        <v>345</v>
      </c>
      <c r="C384">
        <v>7</v>
      </c>
      <c r="D384">
        <v>3</v>
      </c>
      <c r="E384">
        <v>3</v>
      </c>
      <c r="F384">
        <v>3</v>
      </c>
      <c r="G384">
        <v>3</v>
      </c>
      <c r="H384">
        <v>6</v>
      </c>
      <c r="I384">
        <v>72</v>
      </c>
      <c r="J384">
        <v>40</v>
      </c>
      <c r="K384">
        <v>54</v>
      </c>
      <c r="L384">
        <v>44</v>
      </c>
      <c r="M384">
        <v>78</v>
      </c>
      <c r="N384">
        <f>IF(punkty_rekrutacyjne[[#This Row],[JP]]=2,0,IF(punkty_rekrutacyjne[[#This Row],[JP]]=3,4,IF(punkty_rekrutacyjne[[#This Row],[JP]]=4,6,IF(punkty_rekrutacyjne[[#This Row],[JP]]=5,8,10))))</f>
        <v>4</v>
      </c>
      <c r="O384">
        <f>IF(punkty_rekrutacyjne[[#This Row],[Mat]]=2,0,IF(punkty_rekrutacyjne[[#This Row],[Mat]]=3,4,IF(punkty_rekrutacyjne[[#This Row],[Mat]]=4,6,IF(punkty_rekrutacyjne[[#This Row],[Mat]]=5,8,10))))</f>
        <v>4</v>
      </c>
      <c r="P384">
        <f>IF(punkty_rekrutacyjne[[#This Row],[Biol]]=2,0,IF(punkty_rekrutacyjne[[#This Row],[Biol]]=3,4,IF(punkty_rekrutacyjne[[#This Row],[Biol]]=4,6,IF(punkty_rekrutacyjne[[#This Row],[Biol]]=5,8,10))))</f>
        <v>4</v>
      </c>
      <c r="Q384">
        <f>IF(punkty_rekrutacyjne[[#This Row],[Geog]]=2,0,IF(punkty_rekrutacyjne[[#This Row],[Geog]]=3,4,IF(punkty_rekrutacyjne[[#This Row],[Geog]]=4,6,IF(punkty_rekrutacyjne[[#This Row],[Geog]]=5,8,10))))</f>
        <v>10</v>
      </c>
      <c r="R384">
        <f>C384+IF(punkty_rekrutacyjne[[#This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57.8</v>
      </c>
      <c r="S384">
        <f>(punkty_rekrutacyjne[[#This Row],[JP]]+punkty_rekrutacyjne[[#This Row],[Mat]]+punkty_rekrutacyjne[[#This Row],[Biol]]+punkty_rekrutacyjne[[#This Row],[Geog]])/4</f>
        <v>3.75</v>
      </c>
      <c r="T384">
        <f>IF(punkty_rekrutacyjne[[#This Row],[Zachowanie]]&gt;4,IF(punkty_rekrutacyjne[[#This Row],[srednia z przedmiotow]]&gt;4,IF(punkty_rekrutacyjne[[#This Row],[Osiagniecia]]=0,1,0),0),0)</f>
        <v>0</v>
      </c>
      <c r="U384" s="2" t="str">
        <f>IF(punkty_rekrutacyjne[[#This Row],[dobry uczen]],punkty_rekrutacyjne[[#This Row],[Nazwisko]],"")</f>
        <v/>
      </c>
      <c r="V384" s="2" t="str">
        <f>IF(punkty_rekrutacyjne[[#This Row],[dobry uczen]],punkty_rekrutacyjne[[#This Row],[Imie]],"")</f>
        <v/>
      </c>
      <c r="W384" s="1">
        <f>IF(punkty_rekrutacyjne[[#This Row],[GHP]]=100,1,0)</f>
        <v>0</v>
      </c>
      <c r="X384" s="1">
        <f>IF(punkty_rekrutacyjne[[#This Row],[GHH]]=100,1,0)</f>
        <v>0</v>
      </c>
      <c r="Y384" s="1">
        <f>IF(punkty_rekrutacyjne[[#This Row],[GMM]]=100,1,0)</f>
        <v>0</v>
      </c>
      <c r="Z384" s="1">
        <f>IF(punkty_rekrutacyjne[[#This Row],[GMP]]=100,1,0)</f>
        <v>0</v>
      </c>
      <c r="AA384" s="1">
        <f>IF(punkty_rekrutacyjne[[#This Row],[GJP]]=100,1,0)</f>
        <v>0</v>
      </c>
      <c r="AB384" s="1">
        <f>IF(SUM(W384:AA384)&gt;2,1,0)</f>
        <v>0</v>
      </c>
      <c r="AC384" s="1">
        <f>C384+IF(punkty_rekrutacyjne[[#This Row],[Zachowanie]]=6,2,0)+SUM(punkty_rekrutacyjne[[#This Row],[p1]:[p4]])</f>
        <v>29</v>
      </c>
      <c r="AD384" s="1">
        <f>+(punkty_rekrutacyjne[[#This Row],[GHP]]+punkty_rekrutacyjne[[#This Row],[GHH]]+punkty_rekrutacyjne[[#This Row],[GMM]]+punkty_rekrutacyjne[[#This Row],[GMP]]+punkty_rekrutacyjne[[#This Row],[GJP]])/10</f>
        <v>28.8</v>
      </c>
      <c r="AE384" s="1">
        <f>IF(punkty_rekrutacyjne[[#This Row],[pkt 1]]&gt;punkty_rekrutacyjne[[#This Row],[pkt 2]],1,0)</f>
        <v>1</v>
      </c>
      <c r="AF384" s="1">
        <f>COUNTIF(punkty_rekrutacyjne[[#This Row],[GHP]:[GJP]],100)</f>
        <v>0</v>
      </c>
    </row>
    <row r="385" spans="1:32" x14ac:dyDescent="0.25">
      <c r="A385" s="1" t="s">
        <v>79</v>
      </c>
      <c r="B385" s="1" t="s">
        <v>80</v>
      </c>
      <c r="C385">
        <v>2</v>
      </c>
      <c r="D385">
        <v>2</v>
      </c>
      <c r="E385">
        <v>4</v>
      </c>
      <c r="F385">
        <v>4</v>
      </c>
      <c r="G385">
        <v>4</v>
      </c>
      <c r="H385">
        <v>6</v>
      </c>
      <c r="I385">
        <v>30</v>
      </c>
      <c r="J385">
        <v>55</v>
      </c>
      <c r="K385">
        <v>59</v>
      </c>
      <c r="L385">
        <v>77</v>
      </c>
      <c r="M385">
        <v>58</v>
      </c>
      <c r="N385">
        <f>IF(punkty_rekrutacyjne[[#This Row],[JP]]=2,0,IF(punkty_rekrutacyjne[[#This Row],[JP]]=3,4,IF(punkty_rekrutacyjne[[#This Row],[JP]]=4,6,IF(punkty_rekrutacyjne[[#This Row],[JP]]=5,8,10))))</f>
        <v>6</v>
      </c>
      <c r="O385">
        <f>IF(punkty_rekrutacyjne[[#This Row],[Mat]]=2,0,IF(punkty_rekrutacyjne[[#This Row],[Mat]]=3,4,IF(punkty_rekrutacyjne[[#This Row],[Mat]]=4,6,IF(punkty_rekrutacyjne[[#This Row],[Mat]]=5,8,10))))</f>
        <v>6</v>
      </c>
      <c r="P385">
        <f>IF(punkty_rekrutacyjne[[#This Row],[Biol]]=2,0,IF(punkty_rekrutacyjne[[#This Row],[Biol]]=3,4,IF(punkty_rekrutacyjne[[#This Row],[Biol]]=4,6,IF(punkty_rekrutacyjne[[#This Row],[Biol]]=5,8,10))))</f>
        <v>6</v>
      </c>
      <c r="Q385">
        <f>IF(punkty_rekrutacyjne[[#This Row],[Geog]]=2,0,IF(punkty_rekrutacyjne[[#This Row],[Geog]]=3,4,IF(punkty_rekrutacyjne[[#This Row],[Geog]]=4,6,IF(punkty_rekrutacyjne[[#This Row],[Geog]]=5,8,10))))</f>
        <v>10</v>
      </c>
      <c r="R385">
        <f>C385+IF(punkty_rekrutacyjne[[#This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57.9</v>
      </c>
      <c r="S385">
        <f>(punkty_rekrutacyjne[[#This Row],[JP]]+punkty_rekrutacyjne[[#This Row],[Mat]]+punkty_rekrutacyjne[[#This Row],[Biol]]+punkty_rekrutacyjne[[#This Row],[Geog]])/4</f>
        <v>4.5</v>
      </c>
      <c r="T385">
        <f>IF(punkty_rekrutacyjne[[#This Row],[Zachowanie]]&gt;4,IF(punkty_rekrutacyjne[[#This Row],[srednia z przedmiotow]]&gt;4,IF(punkty_rekrutacyjne[[#This Row],[Osiagniecia]]=0,1,0),0),0)</f>
        <v>0</v>
      </c>
      <c r="U385" s="2" t="str">
        <f>IF(punkty_rekrutacyjne[[#This Row],[dobry uczen]],punkty_rekrutacyjne[[#This Row],[Nazwisko]],"")</f>
        <v/>
      </c>
      <c r="V385" s="2" t="str">
        <f>IF(punkty_rekrutacyjne[[#This Row],[dobry uczen]],punkty_rekrutacyjne[[#This Row],[Imie]],"")</f>
        <v/>
      </c>
      <c r="W385" s="1">
        <f>IF(punkty_rekrutacyjne[[#This Row],[GHP]]=100,1,0)</f>
        <v>0</v>
      </c>
      <c r="X385" s="1">
        <f>IF(punkty_rekrutacyjne[[#This Row],[GHH]]=100,1,0)</f>
        <v>0</v>
      </c>
      <c r="Y385" s="1">
        <f>IF(punkty_rekrutacyjne[[#This Row],[GMM]]=100,1,0)</f>
        <v>0</v>
      </c>
      <c r="Z385" s="1">
        <f>IF(punkty_rekrutacyjne[[#This Row],[GMP]]=100,1,0)</f>
        <v>0</v>
      </c>
      <c r="AA385" s="1">
        <f>IF(punkty_rekrutacyjne[[#This Row],[GJP]]=100,1,0)</f>
        <v>0</v>
      </c>
      <c r="AB385" s="1">
        <f>IF(SUM(W385:AA385)&gt;2,1,0)</f>
        <v>0</v>
      </c>
      <c r="AC385" s="1">
        <f>C385+IF(punkty_rekrutacyjne[[#This Row],[Zachowanie]]=6,2,0)+SUM(punkty_rekrutacyjne[[#This Row],[p1]:[p4]])</f>
        <v>30</v>
      </c>
      <c r="AD385" s="1">
        <f>+(punkty_rekrutacyjne[[#This Row],[GHP]]+punkty_rekrutacyjne[[#This Row],[GHH]]+punkty_rekrutacyjne[[#This Row],[GMM]]+punkty_rekrutacyjne[[#This Row],[GMP]]+punkty_rekrutacyjne[[#This Row],[GJP]])/10</f>
        <v>27.9</v>
      </c>
      <c r="AE385" s="1">
        <f>IF(punkty_rekrutacyjne[[#This Row],[pkt 1]]&gt;punkty_rekrutacyjne[[#This Row],[pkt 2]],1,0)</f>
        <v>1</v>
      </c>
      <c r="AF385" s="1">
        <f>COUNTIF(punkty_rekrutacyjne[[#This Row],[GHP]:[GJP]],100)</f>
        <v>0</v>
      </c>
    </row>
    <row r="386" spans="1:32" x14ac:dyDescent="0.25">
      <c r="A386" s="1" t="s">
        <v>439</v>
      </c>
      <c r="B386" s="1" t="s">
        <v>395</v>
      </c>
      <c r="C386">
        <v>0</v>
      </c>
      <c r="D386">
        <v>3</v>
      </c>
      <c r="E386">
        <v>6</v>
      </c>
      <c r="F386">
        <v>4</v>
      </c>
      <c r="G386">
        <v>3</v>
      </c>
      <c r="H386">
        <v>6</v>
      </c>
      <c r="I386">
        <v>35</v>
      </c>
      <c r="J386">
        <v>41</v>
      </c>
      <c r="K386">
        <v>92</v>
      </c>
      <c r="L386">
        <v>96</v>
      </c>
      <c r="M386">
        <v>19</v>
      </c>
      <c r="N386">
        <f>IF(punkty_rekrutacyjne[[#This Row],[JP]]=2,0,IF(punkty_rekrutacyjne[[#This Row],[JP]]=3,4,IF(punkty_rekrutacyjne[[#This Row],[JP]]=4,6,IF(punkty_rekrutacyjne[[#This Row],[JP]]=5,8,10))))</f>
        <v>10</v>
      </c>
      <c r="O386">
        <f>IF(punkty_rekrutacyjne[[#This Row],[Mat]]=2,0,IF(punkty_rekrutacyjne[[#This Row],[Mat]]=3,4,IF(punkty_rekrutacyjne[[#This Row],[Mat]]=4,6,IF(punkty_rekrutacyjne[[#This Row],[Mat]]=5,8,10))))</f>
        <v>6</v>
      </c>
      <c r="P386">
        <f>IF(punkty_rekrutacyjne[[#This Row],[Biol]]=2,0,IF(punkty_rekrutacyjne[[#This Row],[Biol]]=3,4,IF(punkty_rekrutacyjne[[#This Row],[Biol]]=4,6,IF(punkty_rekrutacyjne[[#This Row],[Biol]]=5,8,10))))</f>
        <v>4</v>
      </c>
      <c r="Q386">
        <f>IF(punkty_rekrutacyjne[[#This Row],[Geog]]=2,0,IF(punkty_rekrutacyjne[[#This Row],[Geog]]=3,4,IF(punkty_rekrutacyjne[[#This Row],[Geog]]=4,6,IF(punkty_rekrutacyjne[[#This Row],[Geog]]=5,8,10))))</f>
        <v>10</v>
      </c>
      <c r="R386">
        <f>C386+IF(punkty_rekrutacyjne[[#This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58.3</v>
      </c>
      <c r="S386">
        <f>(punkty_rekrutacyjne[[#This Row],[JP]]+punkty_rekrutacyjne[[#This Row],[Mat]]+punkty_rekrutacyjne[[#This Row],[Biol]]+punkty_rekrutacyjne[[#This Row],[Geog]])/4</f>
        <v>4.75</v>
      </c>
      <c r="T386">
        <f>IF(punkty_rekrutacyjne[[#This Row],[Zachowanie]]&gt;4,IF(punkty_rekrutacyjne[[#This Row],[srednia z przedmiotow]]&gt;4,IF(punkty_rekrutacyjne[[#This Row],[Osiagniecia]]=0,1,0),0),0)</f>
        <v>0</v>
      </c>
      <c r="U386" s="2" t="str">
        <f>IF(punkty_rekrutacyjne[[#This Row],[dobry uczen]],punkty_rekrutacyjne[[#This Row],[Nazwisko]],"")</f>
        <v/>
      </c>
      <c r="V386" s="2" t="str">
        <f>IF(punkty_rekrutacyjne[[#This Row],[dobry uczen]],punkty_rekrutacyjne[[#This Row],[Imie]],"")</f>
        <v/>
      </c>
      <c r="W386" s="1">
        <f>IF(punkty_rekrutacyjne[[#This Row],[GHP]]=100,1,0)</f>
        <v>0</v>
      </c>
      <c r="X386" s="1">
        <f>IF(punkty_rekrutacyjne[[#This Row],[GHH]]=100,1,0)</f>
        <v>0</v>
      </c>
      <c r="Y386" s="1">
        <f>IF(punkty_rekrutacyjne[[#This Row],[GMM]]=100,1,0)</f>
        <v>0</v>
      </c>
      <c r="Z386" s="1">
        <f>IF(punkty_rekrutacyjne[[#This Row],[GMP]]=100,1,0)</f>
        <v>0</v>
      </c>
      <c r="AA386" s="1">
        <f>IF(punkty_rekrutacyjne[[#This Row],[GJP]]=100,1,0)</f>
        <v>0</v>
      </c>
      <c r="AB386" s="1">
        <f>IF(SUM(W386:AA386)&gt;2,1,0)</f>
        <v>0</v>
      </c>
      <c r="AC386" s="1">
        <f>C386+IF(punkty_rekrutacyjne[[#This Row],[Zachowanie]]=6,2,0)+SUM(punkty_rekrutacyjne[[#This Row],[p1]:[p4]])</f>
        <v>30</v>
      </c>
      <c r="AD386" s="1">
        <f>+(punkty_rekrutacyjne[[#This Row],[GHP]]+punkty_rekrutacyjne[[#This Row],[GHH]]+punkty_rekrutacyjne[[#This Row],[GMM]]+punkty_rekrutacyjne[[#This Row],[GMP]]+punkty_rekrutacyjne[[#This Row],[GJP]])/10</f>
        <v>28.3</v>
      </c>
      <c r="AE386" s="1">
        <f>IF(punkty_rekrutacyjne[[#This Row],[pkt 1]]&gt;punkty_rekrutacyjne[[#This Row],[pkt 2]],1,0)</f>
        <v>1</v>
      </c>
      <c r="AF386" s="1">
        <f>COUNTIF(punkty_rekrutacyjne[[#This Row],[GHP]:[GJP]],100)</f>
        <v>0</v>
      </c>
    </row>
    <row r="387" spans="1:32" x14ac:dyDescent="0.25">
      <c r="A387" s="1" t="s">
        <v>541</v>
      </c>
      <c r="B387" s="1" t="s">
        <v>503</v>
      </c>
      <c r="C387">
        <v>6</v>
      </c>
      <c r="D387">
        <v>4</v>
      </c>
      <c r="E387">
        <v>2</v>
      </c>
      <c r="F387">
        <v>6</v>
      </c>
      <c r="G387">
        <v>2</v>
      </c>
      <c r="H387">
        <v>6</v>
      </c>
      <c r="I387">
        <v>20</v>
      </c>
      <c r="J387">
        <v>92</v>
      </c>
      <c r="K387">
        <v>44</v>
      </c>
      <c r="L387">
        <v>89</v>
      </c>
      <c r="M387">
        <v>79</v>
      </c>
      <c r="N387">
        <f>IF(punkty_rekrutacyjne[[#This Row],[JP]]=2,0,IF(punkty_rekrutacyjne[[#This Row],[JP]]=3,4,IF(punkty_rekrutacyjne[[#This Row],[JP]]=4,6,IF(punkty_rekrutacyjne[[#This Row],[JP]]=5,8,10))))</f>
        <v>0</v>
      </c>
      <c r="O387">
        <f>IF(punkty_rekrutacyjne[[#This Row],[Mat]]=2,0,IF(punkty_rekrutacyjne[[#This Row],[Mat]]=3,4,IF(punkty_rekrutacyjne[[#This Row],[Mat]]=4,6,IF(punkty_rekrutacyjne[[#This Row],[Mat]]=5,8,10))))</f>
        <v>10</v>
      </c>
      <c r="P387">
        <f>IF(punkty_rekrutacyjne[[#This Row],[Biol]]=2,0,IF(punkty_rekrutacyjne[[#This Row],[Biol]]=3,4,IF(punkty_rekrutacyjne[[#This Row],[Biol]]=4,6,IF(punkty_rekrutacyjne[[#This Row],[Biol]]=5,8,10))))</f>
        <v>0</v>
      </c>
      <c r="Q387">
        <f>IF(punkty_rekrutacyjne[[#This Row],[Geog]]=2,0,IF(punkty_rekrutacyjne[[#This Row],[Geog]]=3,4,IF(punkty_rekrutacyjne[[#This Row],[Geog]]=4,6,IF(punkty_rekrutacyjne[[#This Row],[Geog]]=5,8,10))))</f>
        <v>10</v>
      </c>
      <c r="R387">
        <f>C387+IF(punkty_rekrutacyjne[[#This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58.4</v>
      </c>
      <c r="S387">
        <f>(punkty_rekrutacyjne[[#This Row],[JP]]+punkty_rekrutacyjne[[#This Row],[Mat]]+punkty_rekrutacyjne[[#This Row],[Biol]]+punkty_rekrutacyjne[[#This Row],[Geog]])/4</f>
        <v>4</v>
      </c>
      <c r="T387">
        <f>IF(punkty_rekrutacyjne[[#This Row],[Zachowanie]]&gt;4,IF(punkty_rekrutacyjne[[#This Row],[srednia z przedmiotow]]&gt;4,IF(punkty_rekrutacyjne[[#This Row],[Osiagniecia]]=0,1,0),0),0)</f>
        <v>0</v>
      </c>
      <c r="U387" s="2" t="str">
        <f>IF(punkty_rekrutacyjne[[#This Row],[dobry uczen]],punkty_rekrutacyjne[[#This Row],[Nazwisko]],"")</f>
        <v/>
      </c>
      <c r="V387" s="2" t="str">
        <f>IF(punkty_rekrutacyjne[[#This Row],[dobry uczen]],punkty_rekrutacyjne[[#This Row],[Imie]],"")</f>
        <v/>
      </c>
      <c r="W387" s="1">
        <f>IF(punkty_rekrutacyjne[[#This Row],[GHP]]=100,1,0)</f>
        <v>0</v>
      </c>
      <c r="X387" s="1">
        <f>IF(punkty_rekrutacyjne[[#This Row],[GHH]]=100,1,0)</f>
        <v>0</v>
      </c>
      <c r="Y387" s="1">
        <f>IF(punkty_rekrutacyjne[[#This Row],[GMM]]=100,1,0)</f>
        <v>0</v>
      </c>
      <c r="Z387" s="1">
        <f>IF(punkty_rekrutacyjne[[#This Row],[GMP]]=100,1,0)</f>
        <v>0</v>
      </c>
      <c r="AA387" s="1">
        <f>IF(punkty_rekrutacyjne[[#This Row],[GJP]]=100,1,0)</f>
        <v>0</v>
      </c>
      <c r="AB387" s="1">
        <f>IF(SUM(W387:AA387)&gt;2,1,0)</f>
        <v>0</v>
      </c>
      <c r="AC387" s="1">
        <f>C387+IF(punkty_rekrutacyjne[[#This Row],[Zachowanie]]=6,2,0)+SUM(punkty_rekrutacyjne[[#This Row],[p1]:[p4]])</f>
        <v>26</v>
      </c>
      <c r="AD387" s="1">
        <f>+(punkty_rekrutacyjne[[#This Row],[GHP]]+punkty_rekrutacyjne[[#This Row],[GHH]]+punkty_rekrutacyjne[[#This Row],[GMM]]+punkty_rekrutacyjne[[#This Row],[GMP]]+punkty_rekrutacyjne[[#This Row],[GJP]])/10</f>
        <v>32.4</v>
      </c>
      <c r="AE387" s="1">
        <f>IF(punkty_rekrutacyjne[[#This Row],[pkt 1]]&gt;punkty_rekrutacyjne[[#This Row],[pkt 2]],1,0)</f>
        <v>0</v>
      </c>
      <c r="AF387" s="1">
        <f>COUNTIF(punkty_rekrutacyjne[[#This Row],[GHP]:[GJP]],100)</f>
        <v>0</v>
      </c>
    </row>
    <row r="388" spans="1:32" x14ac:dyDescent="0.25">
      <c r="A388" s="1" t="s">
        <v>224</v>
      </c>
      <c r="B388" s="1" t="s">
        <v>225</v>
      </c>
      <c r="C388">
        <v>7</v>
      </c>
      <c r="D388">
        <v>6</v>
      </c>
      <c r="E388">
        <v>2</v>
      </c>
      <c r="F388">
        <v>5</v>
      </c>
      <c r="G388">
        <v>6</v>
      </c>
      <c r="H388">
        <v>5</v>
      </c>
      <c r="I388">
        <v>19</v>
      </c>
      <c r="J388">
        <v>56</v>
      </c>
      <c r="K388">
        <v>50</v>
      </c>
      <c r="L388">
        <v>43</v>
      </c>
      <c r="M388">
        <v>66</v>
      </c>
      <c r="N388">
        <f>IF(punkty_rekrutacyjne[[#This Row],[JP]]=2,0,IF(punkty_rekrutacyjne[[#This Row],[JP]]=3,4,IF(punkty_rekrutacyjne[[#This Row],[JP]]=4,6,IF(punkty_rekrutacyjne[[#This Row],[JP]]=5,8,10))))</f>
        <v>0</v>
      </c>
      <c r="O388">
        <f>IF(punkty_rekrutacyjne[[#This Row],[Mat]]=2,0,IF(punkty_rekrutacyjne[[#This Row],[Mat]]=3,4,IF(punkty_rekrutacyjne[[#This Row],[Mat]]=4,6,IF(punkty_rekrutacyjne[[#This Row],[Mat]]=5,8,10))))</f>
        <v>8</v>
      </c>
      <c r="P388">
        <f>IF(punkty_rekrutacyjne[[#This Row],[Biol]]=2,0,IF(punkty_rekrutacyjne[[#This Row],[Biol]]=3,4,IF(punkty_rekrutacyjne[[#This Row],[Biol]]=4,6,IF(punkty_rekrutacyjne[[#This Row],[Biol]]=5,8,10))))</f>
        <v>10</v>
      </c>
      <c r="Q388">
        <f>IF(punkty_rekrutacyjne[[#This Row],[Geog]]=2,0,IF(punkty_rekrutacyjne[[#This Row],[Geog]]=3,4,IF(punkty_rekrutacyjne[[#This Row],[Geog]]=4,6,IF(punkty_rekrutacyjne[[#This Row],[Geog]]=5,8,10))))</f>
        <v>8</v>
      </c>
      <c r="R388">
        <f>C388+IF(punkty_rekrutacyjne[[#This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58.4</v>
      </c>
      <c r="S388">
        <f>(punkty_rekrutacyjne[[#This Row],[JP]]+punkty_rekrutacyjne[[#This Row],[Mat]]+punkty_rekrutacyjne[[#This Row],[Biol]]+punkty_rekrutacyjne[[#This Row],[Geog]])/4</f>
        <v>4.5</v>
      </c>
      <c r="T388">
        <f>IF(punkty_rekrutacyjne[[#This Row],[Zachowanie]]&gt;4,IF(punkty_rekrutacyjne[[#This Row],[srednia z przedmiotow]]&gt;4,IF(punkty_rekrutacyjne[[#This Row],[Osiagniecia]]=0,1,0),0),0)</f>
        <v>0</v>
      </c>
      <c r="U388" s="2" t="str">
        <f>IF(punkty_rekrutacyjne[[#This Row],[dobry uczen]],punkty_rekrutacyjne[[#This Row],[Nazwisko]],"")</f>
        <v/>
      </c>
      <c r="V388" s="2" t="str">
        <f>IF(punkty_rekrutacyjne[[#This Row],[dobry uczen]],punkty_rekrutacyjne[[#This Row],[Imie]],"")</f>
        <v/>
      </c>
      <c r="W388" s="1">
        <f>IF(punkty_rekrutacyjne[[#This Row],[GHP]]=100,1,0)</f>
        <v>0</v>
      </c>
      <c r="X388" s="1">
        <f>IF(punkty_rekrutacyjne[[#This Row],[GHH]]=100,1,0)</f>
        <v>0</v>
      </c>
      <c r="Y388" s="1">
        <f>IF(punkty_rekrutacyjne[[#This Row],[GMM]]=100,1,0)</f>
        <v>0</v>
      </c>
      <c r="Z388" s="1">
        <f>IF(punkty_rekrutacyjne[[#This Row],[GMP]]=100,1,0)</f>
        <v>0</v>
      </c>
      <c r="AA388" s="1">
        <f>IF(punkty_rekrutacyjne[[#This Row],[GJP]]=100,1,0)</f>
        <v>0</v>
      </c>
      <c r="AB388" s="1">
        <f>IF(SUM(W388:AA388)&gt;2,1,0)</f>
        <v>0</v>
      </c>
      <c r="AC388" s="1">
        <f>C388+IF(punkty_rekrutacyjne[[#This Row],[Zachowanie]]=6,2,0)+SUM(punkty_rekrutacyjne[[#This Row],[p1]:[p4]])</f>
        <v>35</v>
      </c>
      <c r="AD388" s="1">
        <f>+(punkty_rekrutacyjne[[#This Row],[GHP]]+punkty_rekrutacyjne[[#This Row],[GHH]]+punkty_rekrutacyjne[[#This Row],[GMM]]+punkty_rekrutacyjne[[#This Row],[GMP]]+punkty_rekrutacyjne[[#This Row],[GJP]])/10</f>
        <v>23.4</v>
      </c>
      <c r="AE388" s="1">
        <f>IF(punkty_rekrutacyjne[[#This Row],[pkt 1]]&gt;punkty_rekrutacyjne[[#This Row],[pkt 2]],1,0)</f>
        <v>1</v>
      </c>
      <c r="AF388" s="1">
        <f>COUNTIF(punkty_rekrutacyjne[[#This Row],[GHP]:[GJP]],100)</f>
        <v>0</v>
      </c>
    </row>
    <row r="389" spans="1:32" x14ac:dyDescent="0.25">
      <c r="A389" s="1" t="s">
        <v>511</v>
      </c>
      <c r="B389" s="1" t="s">
        <v>311</v>
      </c>
      <c r="C389">
        <v>8</v>
      </c>
      <c r="D389">
        <v>4</v>
      </c>
      <c r="E389">
        <v>5</v>
      </c>
      <c r="F389">
        <v>4</v>
      </c>
      <c r="G389">
        <v>5</v>
      </c>
      <c r="H389">
        <v>3</v>
      </c>
      <c r="I389">
        <v>24</v>
      </c>
      <c r="J389">
        <v>47</v>
      </c>
      <c r="K389">
        <v>99</v>
      </c>
      <c r="L389">
        <v>64</v>
      </c>
      <c r="M389">
        <v>11</v>
      </c>
      <c r="N389">
        <f>IF(punkty_rekrutacyjne[[#This Row],[JP]]=2,0,IF(punkty_rekrutacyjne[[#This Row],[JP]]=3,4,IF(punkty_rekrutacyjne[[#This Row],[JP]]=4,6,IF(punkty_rekrutacyjne[[#This Row],[JP]]=5,8,10))))</f>
        <v>8</v>
      </c>
      <c r="O389">
        <f>IF(punkty_rekrutacyjne[[#This Row],[Mat]]=2,0,IF(punkty_rekrutacyjne[[#This Row],[Mat]]=3,4,IF(punkty_rekrutacyjne[[#This Row],[Mat]]=4,6,IF(punkty_rekrutacyjne[[#This Row],[Mat]]=5,8,10))))</f>
        <v>6</v>
      </c>
      <c r="P389">
        <f>IF(punkty_rekrutacyjne[[#This Row],[Biol]]=2,0,IF(punkty_rekrutacyjne[[#This Row],[Biol]]=3,4,IF(punkty_rekrutacyjne[[#This Row],[Biol]]=4,6,IF(punkty_rekrutacyjne[[#This Row],[Biol]]=5,8,10))))</f>
        <v>8</v>
      </c>
      <c r="Q389">
        <f>IF(punkty_rekrutacyjne[[#This Row],[Geog]]=2,0,IF(punkty_rekrutacyjne[[#This Row],[Geog]]=3,4,IF(punkty_rekrutacyjne[[#This Row],[Geog]]=4,6,IF(punkty_rekrutacyjne[[#This Row],[Geog]]=5,8,10))))</f>
        <v>4</v>
      </c>
      <c r="R389">
        <f>C389+IF(punkty_rekrutacyjne[[#This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58.5</v>
      </c>
      <c r="S389">
        <f>(punkty_rekrutacyjne[[#This Row],[JP]]+punkty_rekrutacyjne[[#This Row],[Mat]]+punkty_rekrutacyjne[[#This Row],[Biol]]+punkty_rekrutacyjne[[#This Row],[Geog]])/4</f>
        <v>4.25</v>
      </c>
      <c r="T389">
        <f>IF(punkty_rekrutacyjne[[#This Row],[Zachowanie]]&gt;4,IF(punkty_rekrutacyjne[[#This Row],[srednia z przedmiotow]]&gt;4,IF(punkty_rekrutacyjne[[#This Row],[Osiagniecia]]=0,1,0),0),0)</f>
        <v>0</v>
      </c>
      <c r="U389" s="2" t="str">
        <f>IF(punkty_rekrutacyjne[[#This Row],[dobry uczen]],punkty_rekrutacyjne[[#This Row],[Nazwisko]],"")</f>
        <v/>
      </c>
      <c r="V389" s="2" t="str">
        <f>IF(punkty_rekrutacyjne[[#This Row],[dobry uczen]],punkty_rekrutacyjne[[#This Row],[Imie]],"")</f>
        <v/>
      </c>
      <c r="W389" s="1">
        <f>IF(punkty_rekrutacyjne[[#This Row],[GHP]]=100,1,0)</f>
        <v>0</v>
      </c>
      <c r="X389" s="1">
        <f>IF(punkty_rekrutacyjne[[#This Row],[GHH]]=100,1,0)</f>
        <v>0</v>
      </c>
      <c r="Y389" s="1">
        <f>IF(punkty_rekrutacyjne[[#This Row],[GMM]]=100,1,0)</f>
        <v>0</v>
      </c>
      <c r="Z389" s="1">
        <f>IF(punkty_rekrutacyjne[[#This Row],[GMP]]=100,1,0)</f>
        <v>0</v>
      </c>
      <c r="AA389" s="1">
        <f>IF(punkty_rekrutacyjne[[#This Row],[GJP]]=100,1,0)</f>
        <v>0</v>
      </c>
      <c r="AB389" s="1">
        <f>IF(SUM(W389:AA389)&gt;2,1,0)</f>
        <v>0</v>
      </c>
      <c r="AC389" s="1">
        <f>C389+IF(punkty_rekrutacyjne[[#This Row],[Zachowanie]]=6,2,0)+SUM(punkty_rekrutacyjne[[#This Row],[p1]:[p4]])</f>
        <v>34</v>
      </c>
      <c r="AD389" s="1">
        <f>+(punkty_rekrutacyjne[[#This Row],[GHP]]+punkty_rekrutacyjne[[#This Row],[GHH]]+punkty_rekrutacyjne[[#This Row],[GMM]]+punkty_rekrutacyjne[[#This Row],[GMP]]+punkty_rekrutacyjne[[#This Row],[GJP]])/10</f>
        <v>24.5</v>
      </c>
      <c r="AE389" s="1">
        <f>IF(punkty_rekrutacyjne[[#This Row],[pkt 1]]&gt;punkty_rekrutacyjne[[#This Row],[pkt 2]],1,0)</f>
        <v>1</v>
      </c>
      <c r="AF389" s="1">
        <f>COUNTIF(punkty_rekrutacyjne[[#This Row],[GHP]:[GJP]],100)</f>
        <v>0</v>
      </c>
    </row>
    <row r="390" spans="1:32" x14ac:dyDescent="0.25">
      <c r="A390" s="1" t="s">
        <v>266</v>
      </c>
      <c r="B390" s="1" t="s">
        <v>199</v>
      </c>
      <c r="C390">
        <v>0</v>
      </c>
      <c r="D390">
        <v>2</v>
      </c>
      <c r="E390">
        <v>3</v>
      </c>
      <c r="F390">
        <v>4</v>
      </c>
      <c r="G390">
        <v>6</v>
      </c>
      <c r="H390">
        <v>6</v>
      </c>
      <c r="I390">
        <v>19</v>
      </c>
      <c r="J390">
        <v>82</v>
      </c>
      <c r="K390">
        <v>75</v>
      </c>
      <c r="L390">
        <v>35</v>
      </c>
      <c r="M390">
        <v>75</v>
      </c>
      <c r="N390">
        <f>IF(punkty_rekrutacyjne[[#This Row],[JP]]=2,0,IF(punkty_rekrutacyjne[[#This Row],[JP]]=3,4,IF(punkty_rekrutacyjne[[#This Row],[JP]]=4,6,IF(punkty_rekrutacyjne[[#This Row],[JP]]=5,8,10))))</f>
        <v>4</v>
      </c>
      <c r="O390">
        <f>IF(punkty_rekrutacyjne[[#This Row],[Mat]]=2,0,IF(punkty_rekrutacyjne[[#This Row],[Mat]]=3,4,IF(punkty_rekrutacyjne[[#This Row],[Mat]]=4,6,IF(punkty_rekrutacyjne[[#This Row],[Mat]]=5,8,10))))</f>
        <v>6</v>
      </c>
      <c r="P390">
        <f>IF(punkty_rekrutacyjne[[#This Row],[Biol]]=2,0,IF(punkty_rekrutacyjne[[#This Row],[Biol]]=3,4,IF(punkty_rekrutacyjne[[#This Row],[Biol]]=4,6,IF(punkty_rekrutacyjne[[#This Row],[Biol]]=5,8,10))))</f>
        <v>10</v>
      </c>
      <c r="Q390">
        <f>IF(punkty_rekrutacyjne[[#This Row],[Geog]]=2,0,IF(punkty_rekrutacyjne[[#This Row],[Geog]]=3,4,IF(punkty_rekrutacyjne[[#This Row],[Geog]]=4,6,IF(punkty_rekrutacyjne[[#This Row],[Geog]]=5,8,10))))</f>
        <v>10</v>
      </c>
      <c r="R390">
        <f>C390+IF(punkty_rekrutacyjne[[#This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58.6</v>
      </c>
      <c r="S390">
        <f>(punkty_rekrutacyjne[[#This Row],[JP]]+punkty_rekrutacyjne[[#This Row],[Mat]]+punkty_rekrutacyjne[[#This Row],[Biol]]+punkty_rekrutacyjne[[#This Row],[Geog]])/4</f>
        <v>4.75</v>
      </c>
      <c r="T390">
        <f>IF(punkty_rekrutacyjne[[#This Row],[Zachowanie]]&gt;4,IF(punkty_rekrutacyjne[[#This Row],[srednia z przedmiotow]]&gt;4,IF(punkty_rekrutacyjne[[#This Row],[Osiagniecia]]=0,1,0),0),0)</f>
        <v>0</v>
      </c>
      <c r="U390" s="2" t="str">
        <f>IF(punkty_rekrutacyjne[[#This Row],[dobry uczen]],punkty_rekrutacyjne[[#This Row],[Nazwisko]],"")</f>
        <v/>
      </c>
      <c r="V390" s="2" t="str">
        <f>IF(punkty_rekrutacyjne[[#This Row],[dobry uczen]],punkty_rekrutacyjne[[#This Row],[Imie]],"")</f>
        <v/>
      </c>
      <c r="W390" s="1">
        <f>IF(punkty_rekrutacyjne[[#This Row],[GHP]]=100,1,0)</f>
        <v>0</v>
      </c>
      <c r="X390" s="1">
        <f>IF(punkty_rekrutacyjne[[#This Row],[GHH]]=100,1,0)</f>
        <v>0</v>
      </c>
      <c r="Y390" s="1">
        <f>IF(punkty_rekrutacyjne[[#This Row],[GMM]]=100,1,0)</f>
        <v>0</v>
      </c>
      <c r="Z390" s="1">
        <f>IF(punkty_rekrutacyjne[[#This Row],[GMP]]=100,1,0)</f>
        <v>0</v>
      </c>
      <c r="AA390" s="1">
        <f>IF(punkty_rekrutacyjne[[#This Row],[GJP]]=100,1,0)</f>
        <v>0</v>
      </c>
      <c r="AB390" s="1">
        <f>IF(SUM(W390:AA390)&gt;2,1,0)</f>
        <v>0</v>
      </c>
      <c r="AC390" s="1">
        <f>C390+IF(punkty_rekrutacyjne[[#This Row],[Zachowanie]]=6,2,0)+SUM(punkty_rekrutacyjne[[#This Row],[p1]:[p4]])</f>
        <v>30</v>
      </c>
      <c r="AD390" s="1">
        <f>+(punkty_rekrutacyjne[[#This Row],[GHP]]+punkty_rekrutacyjne[[#This Row],[GHH]]+punkty_rekrutacyjne[[#This Row],[GMM]]+punkty_rekrutacyjne[[#This Row],[GMP]]+punkty_rekrutacyjne[[#This Row],[GJP]])/10</f>
        <v>28.6</v>
      </c>
      <c r="AE390" s="1">
        <f>IF(punkty_rekrutacyjne[[#This Row],[pkt 1]]&gt;punkty_rekrutacyjne[[#This Row],[pkt 2]],1,0)</f>
        <v>1</v>
      </c>
      <c r="AF390" s="1">
        <f>COUNTIF(punkty_rekrutacyjne[[#This Row],[GHP]:[GJP]],100)</f>
        <v>0</v>
      </c>
    </row>
    <row r="391" spans="1:32" x14ac:dyDescent="0.25">
      <c r="A391" s="1" t="s">
        <v>95</v>
      </c>
      <c r="B391" s="1" t="s">
        <v>96</v>
      </c>
      <c r="C391">
        <v>6</v>
      </c>
      <c r="D391">
        <v>5</v>
      </c>
      <c r="E391">
        <v>5</v>
      </c>
      <c r="F391">
        <v>6</v>
      </c>
      <c r="G391">
        <v>2</v>
      </c>
      <c r="H391">
        <v>4</v>
      </c>
      <c r="I391">
        <v>65</v>
      </c>
      <c r="J391">
        <v>66</v>
      </c>
      <c r="K391">
        <v>87</v>
      </c>
      <c r="L391">
        <v>5</v>
      </c>
      <c r="M391">
        <v>65</v>
      </c>
      <c r="N391">
        <f>IF(punkty_rekrutacyjne[[#This Row],[JP]]=2,0,IF(punkty_rekrutacyjne[[#This Row],[JP]]=3,4,IF(punkty_rekrutacyjne[[#This Row],[JP]]=4,6,IF(punkty_rekrutacyjne[[#This Row],[JP]]=5,8,10))))</f>
        <v>8</v>
      </c>
      <c r="O391">
        <f>IF(punkty_rekrutacyjne[[#This Row],[Mat]]=2,0,IF(punkty_rekrutacyjne[[#This Row],[Mat]]=3,4,IF(punkty_rekrutacyjne[[#This Row],[Mat]]=4,6,IF(punkty_rekrutacyjne[[#This Row],[Mat]]=5,8,10))))</f>
        <v>10</v>
      </c>
      <c r="P391">
        <f>IF(punkty_rekrutacyjne[[#This Row],[Biol]]=2,0,IF(punkty_rekrutacyjne[[#This Row],[Biol]]=3,4,IF(punkty_rekrutacyjne[[#This Row],[Biol]]=4,6,IF(punkty_rekrutacyjne[[#This Row],[Biol]]=5,8,10))))</f>
        <v>0</v>
      </c>
      <c r="Q391">
        <f>IF(punkty_rekrutacyjne[[#This Row],[Geog]]=2,0,IF(punkty_rekrutacyjne[[#This Row],[Geog]]=3,4,IF(punkty_rekrutacyjne[[#This Row],[Geog]]=4,6,IF(punkty_rekrutacyjne[[#This Row],[Geog]]=5,8,10))))</f>
        <v>6</v>
      </c>
      <c r="R391">
        <f>C391+IF(punkty_rekrutacyjne[[#This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58.8</v>
      </c>
      <c r="S391">
        <f>(punkty_rekrutacyjne[[#This Row],[JP]]+punkty_rekrutacyjne[[#This Row],[Mat]]+punkty_rekrutacyjne[[#This Row],[Biol]]+punkty_rekrutacyjne[[#This Row],[Geog]])/4</f>
        <v>4.25</v>
      </c>
      <c r="T391">
        <f>IF(punkty_rekrutacyjne[[#This Row],[Zachowanie]]&gt;4,IF(punkty_rekrutacyjne[[#This Row],[srednia z przedmiotow]]&gt;4,IF(punkty_rekrutacyjne[[#This Row],[Osiagniecia]]=0,1,0),0),0)</f>
        <v>0</v>
      </c>
      <c r="U391" s="2" t="str">
        <f>IF(punkty_rekrutacyjne[[#This Row],[dobry uczen]],punkty_rekrutacyjne[[#This Row],[Nazwisko]],"")</f>
        <v/>
      </c>
      <c r="V391" s="2" t="str">
        <f>IF(punkty_rekrutacyjne[[#This Row],[dobry uczen]],punkty_rekrutacyjne[[#This Row],[Imie]],"")</f>
        <v/>
      </c>
      <c r="W391" s="1">
        <f>IF(punkty_rekrutacyjne[[#This Row],[GHP]]=100,1,0)</f>
        <v>0</v>
      </c>
      <c r="X391" s="1">
        <f>IF(punkty_rekrutacyjne[[#This Row],[GHH]]=100,1,0)</f>
        <v>0</v>
      </c>
      <c r="Y391" s="1">
        <f>IF(punkty_rekrutacyjne[[#This Row],[GMM]]=100,1,0)</f>
        <v>0</v>
      </c>
      <c r="Z391" s="1">
        <f>IF(punkty_rekrutacyjne[[#This Row],[GMP]]=100,1,0)</f>
        <v>0</v>
      </c>
      <c r="AA391" s="1">
        <f>IF(punkty_rekrutacyjne[[#This Row],[GJP]]=100,1,0)</f>
        <v>0</v>
      </c>
      <c r="AB391" s="1">
        <f>IF(SUM(W391:AA391)&gt;2,1,0)</f>
        <v>0</v>
      </c>
      <c r="AC391" s="1">
        <f>C391+IF(punkty_rekrutacyjne[[#This Row],[Zachowanie]]=6,2,0)+SUM(punkty_rekrutacyjne[[#This Row],[p1]:[p4]])</f>
        <v>30</v>
      </c>
      <c r="AD391" s="1">
        <f>+(punkty_rekrutacyjne[[#This Row],[GHP]]+punkty_rekrutacyjne[[#This Row],[GHH]]+punkty_rekrutacyjne[[#This Row],[GMM]]+punkty_rekrutacyjne[[#This Row],[GMP]]+punkty_rekrutacyjne[[#This Row],[GJP]])/10</f>
        <v>28.8</v>
      </c>
      <c r="AE391" s="1">
        <f>IF(punkty_rekrutacyjne[[#This Row],[pkt 1]]&gt;punkty_rekrutacyjne[[#This Row],[pkt 2]],1,0)</f>
        <v>1</v>
      </c>
      <c r="AF391" s="1">
        <f>COUNTIF(punkty_rekrutacyjne[[#This Row],[GHP]:[GJP]],100)</f>
        <v>0</v>
      </c>
    </row>
    <row r="392" spans="1:32" x14ac:dyDescent="0.25">
      <c r="A392" s="1" t="s">
        <v>308</v>
      </c>
      <c r="B392" s="1" t="s">
        <v>30</v>
      </c>
      <c r="C392">
        <v>8</v>
      </c>
      <c r="D392">
        <v>3</v>
      </c>
      <c r="E392">
        <v>5</v>
      </c>
      <c r="F392">
        <v>2</v>
      </c>
      <c r="G392">
        <v>4</v>
      </c>
      <c r="H392">
        <v>6</v>
      </c>
      <c r="I392">
        <v>46</v>
      </c>
      <c r="J392">
        <v>88</v>
      </c>
      <c r="K392">
        <v>1</v>
      </c>
      <c r="L392">
        <v>49</v>
      </c>
      <c r="M392">
        <v>84</v>
      </c>
      <c r="N392">
        <f>IF(punkty_rekrutacyjne[[#This Row],[JP]]=2,0,IF(punkty_rekrutacyjne[[#This Row],[JP]]=3,4,IF(punkty_rekrutacyjne[[#This Row],[JP]]=4,6,IF(punkty_rekrutacyjne[[#This Row],[JP]]=5,8,10))))</f>
        <v>8</v>
      </c>
      <c r="O392">
        <f>IF(punkty_rekrutacyjne[[#This Row],[Mat]]=2,0,IF(punkty_rekrutacyjne[[#This Row],[Mat]]=3,4,IF(punkty_rekrutacyjne[[#This Row],[Mat]]=4,6,IF(punkty_rekrutacyjne[[#This Row],[Mat]]=5,8,10))))</f>
        <v>0</v>
      </c>
      <c r="P392">
        <f>IF(punkty_rekrutacyjne[[#This Row],[Biol]]=2,0,IF(punkty_rekrutacyjne[[#This Row],[Biol]]=3,4,IF(punkty_rekrutacyjne[[#This Row],[Biol]]=4,6,IF(punkty_rekrutacyjne[[#This Row],[Biol]]=5,8,10))))</f>
        <v>6</v>
      </c>
      <c r="Q392">
        <f>IF(punkty_rekrutacyjne[[#This Row],[Geog]]=2,0,IF(punkty_rekrutacyjne[[#This Row],[Geog]]=3,4,IF(punkty_rekrutacyjne[[#This Row],[Geog]]=4,6,IF(punkty_rekrutacyjne[[#This Row],[Geog]]=5,8,10))))</f>
        <v>10</v>
      </c>
      <c r="R392">
        <f>C392+IF(punkty_rekrutacyjne[[#This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58.8</v>
      </c>
      <c r="S392">
        <f>(punkty_rekrutacyjne[[#This Row],[JP]]+punkty_rekrutacyjne[[#This Row],[Mat]]+punkty_rekrutacyjne[[#This Row],[Biol]]+punkty_rekrutacyjne[[#This Row],[Geog]])/4</f>
        <v>4.25</v>
      </c>
      <c r="T392">
        <f>IF(punkty_rekrutacyjne[[#This Row],[Zachowanie]]&gt;4,IF(punkty_rekrutacyjne[[#This Row],[srednia z przedmiotow]]&gt;4,IF(punkty_rekrutacyjne[[#This Row],[Osiagniecia]]=0,1,0),0),0)</f>
        <v>0</v>
      </c>
      <c r="U392" s="2" t="str">
        <f>IF(punkty_rekrutacyjne[[#This Row],[dobry uczen]],punkty_rekrutacyjne[[#This Row],[Nazwisko]],"")</f>
        <v/>
      </c>
      <c r="V392" s="2" t="str">
        <f>IF(punkty_rekrutacyjne[[#This Row],[dobry uczen]],punkty_rekrutacyjne[[#This Row],[Imie]],"")</f>
        <v/>
      </c>
      <c r="W392" s="1">
        <f>IF(punkty_rekrutacyjne[[#This Row],[GHP]]=100,1,0)</f>
        <v>0</v>
      </c>
      <c r="X392" s="1">
        <f>IF(punkty_rekrutacyjne[[#This Row],[GHH]]=100,1,0)</f>
        <v>0</v>
      </c>
      <c r="Y392" s="1">
        <f>IF(punkty_rekrutacyjne[[#This Row],[GMM]]=100,1,0)</f>
        <v>0</v>
      </c>
      <c r="Z392" s="1">
        <f>IF(punkty_rekrutacyjne[[#This Row],[GMP]]=100,1,0)</f>
        <v>0</v>
      </c>
      <c r="AA392" s="1">
        <f>IF(punkty_rekrutacyjne[[#This Row],[GJP]]=100,1,0)</f>
        <v>0</v>
      </c>
      <c r="AB392" s="1">
        <f>IF(SUM(W392:AA392)&gt;2,1,0)</f>
        <v>0</v>
      </c>
      <c r="AC392" s="1">
        <f>C392+IF(punkty_rekrutacyjne[[#This Row],[Zachowanie]]=6,2,0)+SUM(punkty_rekrutacyjne[[#This Row],[p1]:[p4]])</f>
        <v>32</v>
      </c>
      <c r="AD392" s="1">
        <f>+(punkty_rekrutacyjne[[#This Row],[GHP]]+punkty_rekrutacyjne[[#This Row],[GHH]]+punkty_rekrutacyjne[[#This Row],[GMM]]+punkty_rekrutacyjne[[#This Row],[GMP]]+punkty_rekrutacyjne[[#This Row],[GJP]])/10</f>
        <v>26.8</v>
      </c>
      <c r="AE392" s="1">
        <f>IF(punkty_rekrutacyjne[[#This Row],[pkt 1]]&gt;punkty_rekrutacyjne[[#This Row],[pkt 2]],1,0)</f>
        <v>1</v>
      </c>
      <c r="AF392" s="1">
        <f>COUNTIF(punkty_rekrutacyjne[[#This Row],[GHP]:[GJP]],100)</f>
        <v>0</v>
      </c>
    </row>
    <row r="393" spans="1:32" x14ac:dyDescent="0.25">
      <c r="A393" s="1" t="s">
        <v>485</v>
      </c>
      <c r="B393" s="1" t="s">
        <v>58</v>
      </c>
      <c r="C393">
        <v>7</v>
      </c>
      <c r="D393">
        <v>6</v>
      </c>
      <c r="E393">
        <v>4</v>
      </c>
      <c r="F393">
        <v>5</v>
      </c>
      <c r="G393">
        <v>4</v>
      </c>
      <c r="H393">
        <v>3</v>
      </c>
      <c r="I393">
        <v>17</v>
      </c>
      <c r="J393">
        <v>54</v>
      </c>
      <c r="K393">
        <v>78</v>
      </c>
      <c r="L393">
        <v>68</v>
      </c>
      <c r="M393">
        <v>41</v>
      </c>
      <c r="N393">
        <f>IF(punkty_rekrutacyjne[[#This Row],[JP]]=2,0,IF(punkty_rekrutacyjne[[#This Row],[JP]]=3,4,IF(punkty_rekrutacyjne[[#This Row],[JP]]=4,6,IF(punkty_rekrutacyjne[[#This Row],[JP]]=5,8,10))))</f>
        <v>6</v>
      </c>
      <c r="O393">
        <f>IF(punkty_rekrutacyjne[[#This Row],[Mat]]=2,0,IF(punkty_rekrutacyjne[[#This Row],[Mat]]=3,4,IF(punkty_rekrutacyjne[[#This Row],[Mat]]=4,6,IF(punkty_rekrutacyjne[[#This Row],[Mat]]=5,8,10))))</f>
        <v>8</v>
      </c>
      <c r="P393">
        <f>IF(punkty_rekrutacyjne[[#This Row],[Biol]]=2,0,IF(punkty_rekrutacyjne[[#This Row],[Biol]]=3,4,IF(punkty_rekrutacyjne[[#This Row],[Biol]]=4,6,IF(punkty_rekrutacyjne[[#This Row],[Biol]]=5,8,10))))</f>
        <v>6</v>
      </c>
      <c r="Q393">
        <f>IF(punkty_rekrutacyjne[[#This Row],[Geog]]=2,0,IF(punkty_rekrutacyjne[[#This Row],[Geog]]=3,4,IF(punkty_rekrutacyjne[[#This Row],[Geog]]=4,6,IF(punkty_rekrutacyjne[[#This Row],[Geog]]=5,8,10))))</f>
        <v>4</v>
      </c>
      <c r="R393">
        <f>C393+IF(punkty_rekrutacyjne[[#This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58.8</v>
      </c>
      <c r="S393">
        <f>(punkty_rekrutacyjne[[#This Row],[JP]]+punkty_rekrutacyjne[[#This Row],[Mat]]+punkty_rekrutacyjne[[#This Row],[Biol]]+punkty_rekrutacyjne[[#This Row],[Geog]])/4</f>
        <v>4</v>
      </c>
      <c r="T393">
        <f>IF(punkty_rekrutacyjne[[#This Row],[Zachowanie]]&gt;4,IF(punkty_rekrutacyjne[[#This Row],[srednia z przedmiotow]]&gt;4,IF(punkty_rekrutacyjne[[#This Row],[Osiagniecia]]=0,1,0),0),0)</f>
        <v>0</v>
      </c>
      <c r="U393" s="2" t="str">
        <f>IF(punkty_rekrutacyjne[[#This Row],[dobry uczen]],punkty_rekrutacyjne[[#This Row],[Nazwisko]],"")</f>
        <v/>
      </c>
      <c r="V393" s="2" t="str">
        <f>IF(punkty_rekrutacyjne[[#This Row],[dobry uczen]],punkty_rekrutacyjne[[#This Row],[Imie]],"")</f>
        <v/>
      </c>
      <c r="W393" s="1">
        <f>IF(punkty_rekrutacyjne[[#This Row],[GHP]]=100,1,0)</f>
        <v>0</v>
      </c>
      <c r="X393" s="1">
        <f>IF(punkty_rekrutacyjne[[#This Row],[GHH]]=100,1,0)</f>
        <v>0</v>
      </c>
      <c r="Y393" s="1">
        <f>IF(punkty_rekrutacyjne[[#This Row],[GMM]]=100,1,0)</f>
        <v>0</v>
      </c>
      <c r="Z393" s="1">
        <f>IF(punkty_rekrutacyjne[[#This Row],[GMP]]=100,1,0)</f>
        <v>0</v>
      </c>
      <c r="AA393" s="1">
        <f>IF(punkty_rekrutacyjne[[#This Row],[GJP]]=100,1,0)</f>
        <v>0</v>
      </c>
      <c r="AB393" s="1">
        <f>IF(SUM(W393:AA393)&gt;2,1,0)</f>
        <v>0</v>
      </c>
      <c r="AC393" s="1">
        <f>C393+IF(punkty_rekrutacyjne[[#This Row],[Zachowanie]]=6,2,0)+SUM(punkty_rekrutacyjne[[#This Row],[p1]:[p4]])</f>
        <v>33</v>
      </c>
      <c r="AD393" s="1">
        <f>+(punkty_rekrutacyjne[[#This Row],[GHP]]+punkty_rekrutacyjne[[#This Row],[GHH]]+punkty_rekrutacyjne[[#This Row],[GMM]]+punkty_rekrutacyjne[[#This Row],[GMP]]+punkty_rekrutacyjne[[#This Row],[GJP]])/10</f>
        <v>25.8</v>
      </c>
      <c r="AE393" s="1">
        <f>IF(punkty_rekrutacyjne[[#This Row],[pkt 1]]&gt;punkty_rekrutacyjne[[#This Row],[pkt 2]],1,0)</f>
        <v>1</v>
      </c>
      <c r="AF393" s="1">
        <f>COUNTIF(punkty_rekrutacyjne[[#This Row],[GHP]:[GJP]],100)</f>
        <v>0</v>
      </c>
    </row>
    <row r="394" spans="1:32" x14ac:dyDescent="0.25">
      <c r="A394" s="1" t="s">
        <v>125</v>
      </c>
      <c r="B394" s="1" t="s">
        <v>126</v>
      </c>
      <c r="C394">
        <v>4</v>
      </c>
      <c r="D394">
        <v>4</v>
      </c>
      <c r="E394">
        <v>5</v>
      </c>
      <c r="F394">
        <v>5</v>
      </c>
      <c r="G394">
        <v>3</v>
      </c>
      <c r="H394">
        <v>6</v>
      </c>
      <c r="I394">
        <v>44</v>
      </c>
      <c r="J394">
        <v>16</v>
      </c>
      <c r="K394">
        <v>68</v>
      </c>
      <c r="L394">
        <v>55</v>
      </c>
      <c r="M394">
        <v>66</v>
      </c>
      <c r="N394">
        <f>IF(punkty_rekrutacyjne[[#This Row],[JP]]=2,0,IF(punkty_rekrutacyjne[[#This Row],[JP]]=3,4,IF(punkty_rekrutacyjne[[#This Row],[JP]]=4,6,IF(punkty_rekrutacyjne[[#This Row],[JP]]=5,8,10))))</f>
        <v>8</v>
      </c>
      <c r="O394">
        <f>IF(punkty_rekrutacyjne[[#This Row],[Mat]]=2,0,IF(punkty_rekrutacyjne[[#This Row],[Mat]]=3,4,IF(punkty_rekrutacyjne[[#This Row],[Mat]]=4,6,IF(punkty_rekrutacyjne[[#This Row],[Mat]]=5,8,10))))</f>
        <v>8</v>
      </c>
      <c r="P394">
        <f>IF(punkty_rekrutacyjne[[#This Row],[Biol]]=2,0,IF(punkty_rekrutacyjne[[#This Row],[Biol]]=3,4,IF(punkty_rekrutacyjne[[#This Row],[Biol]]=4,6,IF(punkty_rekrutacyjne[[#This Row],[Biol]]=5,8,10))))</f>
        <v>4</v>
      </c>
      <c r="Q394">
        <f>IF(punkty_rekrutacyjne[[#This Row],[Geog]]=2,0,IF(punkty_rekrutacyjne[[#This Row],[Geog]]=3,4,IF(punkty_rekrutacyjne[[#This Row],[Geog]]=4,6,IF(punkty_rekrutacyjne[[#This Row],[Geog]]=5,8,10))))</f>
        <v>10</v>
      </c>
      <c r="R394">
        <f>C394+IF(punkty_rekrutacyjne[[#This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58.9</v>
      </c>
      <c r="S394">
        <f>(punkty_rekrutacyjne[[#This Row],[JP]]+punkty_rekrutacyjne[[#This Row],[Mat]]+punkty_rekrutacyjne[[#This Row],[Biol]]+punkty_rekrutacyjne[[#This Row],[Geog]])/4</f>
        <v>4.75</v>
      </c>
      <c r="T394">
        <f>IF(punkty_rekrutacyjne[[#This Row],[Zachowanie]]&gt;4,IF(punkty_rekrutacyjne[[#This Row],[srednia z przedmiotow]]&gt;4,IF(punkty_rekrutacyjne[[#This Row],[Osiagniecia]]=0,1,0),0),0)</f>
        <v>0</v>
      </c>
      <c r="U394" s="2" t="str">
        <f>IF(punkty_rekrutacyjne[[#This Row],[dobry uczen]],punkty_rekrutacyjne[[#This Row],[Nazwisko]],"")</f>
        <v/>
      </c>
      <c r="V394" s="2" t="str">
        <f>IF(punkty_rekrutacyjne[[#This Row],[dobry uczen]],punkty_rekrutacyjne[[#This Row],[Imie]],"")</f>
        <v/>
      </c>
      <c r="W394" s="1">
        <f>IF(punkty_rekrutacyjne[[#This Row],[GHP]]=100,1,0)</f>
        <v>0</v>
      </c>
      <c r="X394" s="1">
        <f>IF(punkty_rekrutacyjne[[#This Row],[GHH]]=100,1,0)</f>
        <v>0</v>
      </c>
      <c r="Y394" s="1">
        <f>IF(punkty_rekrutacyjne[[#This Row],[GMM]]=100,1,0)</f>
        <v>0</v>
      </c>
      <c r="Z394" s="1">
        <f>IF(punkty_rekrutacyjne[[#This Row],[GMP]]=100,1,0)</f>
        <v>0</v>
      </c>
      <c r="AA394" s="1">
        <f>IF(punkty_rekrutacyjne[[#This Row],[GJP]]=100,1,0)</f>
        <v>0</v>
      </c>
      <c r="AB394" s="1">
        <f>IF(SUM(W394:AA394)&gt;2,1,0)</f>
        <v>0</v>
      </c>
      <c r="AC394" s="1">
        <f>C394+IF(punkty_rekrutacyjne[[#This Row],[Zachowanie]]=6,2,0)+SUM(punkty_rekrutacyjne[[#This Row],[p1]:[p4]])</f>
        <v>34</v>
      </c>
      <c r="AD394" s="1">
        <f>+(punkty_rekrutacyjne[[#This Row],[GHP]]+punkty_rekrutacyjne[[#This Row],[GHH]]+punkty_rekrutacyjne[[#This Row],[GMM]]+punkty_rekrutacyjne[[#This Row],[GMP]]+punkty_rekrutacyjne[[#This Row],[GJP]])/10</f>
        <v>24.9</v>
      </c>
      <c r="AE394" s="1">
        <f>IF(punkty_rekrutacyjne[[#This Row],[pkt 1]]&gt;punkty_rekrutacyjne[[#This Row],[pkt 2]],1,0)</f>
        <v>1</v>
      </c>
      <c r="AF394" s="1">
        <f>COUNTIF(punkty_rekrutacyjne[[#This Row],[GHP]:[GJP]],100)</f>
        <v>0</v>
      </c>
    </row>
    <row r="395" spans="1:32" x14ac:dyDescent="0.25">
      <c r="A395" s="1" t="s">
        <v>507</v>
      </c>
      <c r="B395" s="1" t="s">
        <v>508</v>
      </c>
      <c r="C395">
        <v>1</v>
      </c>
      <c r="D395">
        <v>3</v>
      </c>
      <c r="E395">
        <v>4</v>
      </c>
      <c r="F395">
        <v>3</v>
      </c>
      <c r="G395">
        <v>5</v>
      </c>
      <c r="H395">
        <v>6</v>
      </c>
      <c r="I395">
        <v>89</v>
      </c>
      <c r="J395">
        <v>70</v>
      </c>
      <c r="K395">
        <v>58</v>
      </c>
      <c r="L395">
        <v>39</v>
      </c>
      <c r="M395">
        <v>43</v>
      </c>
      <c r="N395">
        <f>IF(punkty_rekrutacyjne[[#This Row],[JP]]=2,0,IF(punkty_rekrutacyjne[[#This Row],[JP]]=3,4,IF(punkty_rekrutacyjne[[#This Row],[JP]]=4,6,IF(punkty_rekrutacyjne[[#This Row],[JP]]=5,8,10))))</f>
        <v>6</v>
      </c>
      <c r="O395">
        <f>IF(punkty_rekrutacyjne[[#This Row],[Mat]]=2,0,IF(punkty_rekrutacyjne[[#This Row],[Mat]]=3,4,IF(punkty_rekrutacyjne[[#This Row],[Mat]]=4,6,IF(punkty_rekrutacyjne[[#This Row],[Mat]]=5,8,10))))</f>
        <v>4</v>
      </c>
      <c r="P395">
        <f>IF(punkty_rekrutacyjne[[#This Row],[Biol]]=2,0,IF(punkty_rekrutacyjne[[#This Row],[Biol]]=3,4,IF(punkty_rekrutacyjne[[#This Row],[Biol]]=4,6,IF(punkty_rekrutacyjne[[#This Row],[Biol]]=5,8,10))))</f>
        <v>8</v>
      </c>
      <c r="Q395">
        <f>IF(punkty_rekrutacyjne[[#This Row],[Geog]]=2,0,IF(punkty_rekrutacyjne[[#This Row],[Geog]]=3,4,IF(punkty_rekrutacyjne[[#This Row],[Geog]]=4,6,IF(punkty_rekrutacyjne[[#This Row],[Geog]]=5,8,10))))</f>
        <v>10</v>
      </c>
      <c r="R395">
        <f>C395+IF(punkty_rekrutacyjne[[#This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58.9</v>
      </c>
      <c r="S395">
        <f>(punkty_rekrutacyjne[[#This Row],[JP]]+punkty_rekrutacyjne[[#This Row],[Mat]]+punkty_rekrutacyjne[[#This Row],[Biol]]+punkty_rekrutacyjne[[#This Row],[Geog]])/4</f>
        <v>4.5</v>
      </c>
      <c r="T395">
        <f>IF(punkty_rekrutacyjne[[#This Row],[Zachowanie]]&gt;4,IF(punkty_rekrutacyjne[[#This Row],[srednia z przedmiotow]]&gt;4,IF(punkty_rekrutacyjne[[#This Row],[Osiagniecia]]=0,1,0),0),0)</f>
        <v>0</v>
      </c>
      <c r="U395" s="2" t="str">
        <f>IF(punkty_rekrutacyjne[[#This Row],[dobry uczen]],punkty_rekrutacyjne[[#This Row],[Nazwisko]],"")</f>
        <v/>
      </c>
      <c r="V395" s="2" t="str">
        <f>IF(punkty_rekrutacyjne[[#This Row],[dobry uczen]],punkty_rekrutacyjne[[#This Row],[Imie]],"")</f>
        <v/>
      </c>
      <c r="W395" s="1">
        <f>IF(punkty_rekrutacyjne[[#This Row],[GHP]]=100,1,0)</f>
        <v>0</v>
      </c>
      <c r="X395" s="1">
        <f>IF(punkty_rekrutacyjne[[#This Row],[GHH]]=100,1,0)</f>
        <v>0</v>
      </c>
      <c r="Y395" s="1">
        <f>IF(punkty_rekrutacyjne[[#This Row],[GMM]]=100,1,0)</f>
        <v>0</v>
      </c>
      <c r="Z395" s="1">
        <f>IF(punkty_rekrutacyjne[[#This Row],[GMP]]=100,1,0)</f>
        <v>0</v>
      </c>
      <c r="AA395" s="1">
        <f>IF(punkty_rekrutacyjne[[#This Row],[GJP]]=100,1,0)</f>
        <v>0</v>
      </c>
      <c r="AB395" s="1">
        <f>IF(SUM(W395:AA395)&gt;2,1,0)</f>
        <v>0</v>
      </c>
      <c r="AC395" s="1">
        <f>C395+IF(punkty_rekrutacyjne[[#This Row],[Zachowanie]]=6,2,0)+SUM(punkty_rekrutacyjne[[#This Row],[p1]:[p4]])</f>
        <v>29</v>
      </c>
      <c r="AD395" s="1">
        <f>+(punkty_rekrutacyjne[[#This Row],[GHP]]+punkty_rekrutacyjne[[#This Row],[GHH]]+punkty_rekrutacyjne[[#This Row],[GMM]]+punkty_rekrutacyjne[[#This Row],[GMP]]+punkty_rekrutacyjne[[#This Row],[GJP]])/10</f>
        <v>29.9</v>
      </c>
      <c r="AE395" s="1">
        <f>IF(punkty_rekrutacyjne[[#This Row],[pkt 1]]&gt;punkty_rekrutacyjne[[#This Row],[pkt 2]],1,0)</f>
        <v>0</v>
      </c>
      <c r="AF395" s="1">
        <f>COUNTIF(punkty_rekrutacyjne[[#This Row],[GHP]:[GJP]],100)</f>
        <v>0</v>
      </c>
    </row>
    <row r="396" spans="1:32" x14ac:dyDescent="0.25">
      <c r="A396" s="1" t="s">
        <v>607</v>
      </c>
      <c r="B396" s="1" t="s">
        <v>608</v>
      </c>
      <c r="C396">
        <v>2</v>
      </c>
      <c r="D396">
        <v>2</v>
      </c>
      <c r="E396">
        <v>6</v>
      </c>
      <c r="F396">
        <v>5</v>
      </c>
      <c r="G396">
        <v>6</v>
      </c>
      <c r="H396">
        <v>3</v>
      </c>
      <c r="I396">
        <v>74</v>
      </c>
      <c r="J396">
        <v>25</v>
      </c>
      <c r="K396">
        <v>78</v>
      </c>
      <c r="L396">
        <v>6</v>
      </c>
      <c r="M396">
        <v>69</v>
      </c>
      <c r="N396">
        <f>IF(punkty_rekrutacyjne[[#This Row],[JP]]=2,0,IF(punkty_rekrutacyjne[[#This Row],[JP]]=3,4,IF(punkty_rekrutacyjne[[#This Row],[JP]]=4,6,IF(punkty_rekrutacyjne[[#This Row],[JP]]=5,8,10))))</f>
        <v>10</v>
      </c>
      <c r="O396">
        <f>IF(punkty_rekrutacyjne[[#This Row],[Mat]]=2,0,IF(punkty_rekrutacyjne[[#This Row],[Mat]]=3,4,IF(punkty_rekrutacyjne[[#This Row],[Mat]]=4,6,IF(punkty_rekrutacyjne[[#This Row],[Mat]]=5,8,10))))</f>
        <v>8</v>
      </c>
      <c r="P396">
        <f>IF(punkty_rekrutacyjne[[#This Row],[Biol]]=2,0,IF(punkty_rekrutacyjne[[#This Row],[Biol]]=3,4,IF(punkty_rekrutacyjne[[#This Row],[Biol]]=4,6,IF(punkty_rekrutacyjne[[#This Row],[Biol]]=5,8,10))))</f>
        <v>10</v>
      </c>
      <c r="Q396">
        <f>IF(punkty_rekrutacyjne[[#This Row],[Geog]]=2,0,IF(punkty_rekrutacyjne[[#This Row],[Geog]]=3,4,IF(punkty_rekrutacyjne[[#This Row],[Geog]]=4,6,IF(punkty_rekrutacyjne[[#This Row],[Geog]]=5,8,10))))</f>
        <v>4</v>
      </c>
      <c r="R396">
        <f>C396+IF(punkty_rekrutacyjne[[#This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59.2</v>
      </c>
      <c r="S396">
        <f>(punkty_rekrutacyjne[[#This Row],[JP]]+punkty_rekrutacyjne[[#This Row],[Mat]]+punkty_rekrutacyjne[[#This Row],[Biol]]+punkty_rekrutacyjne[[#This Row],[Geog]])/4</f>
        <v>5</v>
      </c>
      <c r="T396">
        <f>IF(punkty_rekrutacyjne[[#This Row],[Zachowanie]]&gt;4,IF(punkty_rekrutacyjne[[#This Row],[srednia z przedmiotow]]&gt;4,IF(punkty_rekrutacyjne[[#This Row],[Osiagniecia]]=0,1,0),0),0)</f>
        <v>0</v>
      </c>
      <c r="U396" s="2" t="str">
        <f>IF(punkty_rekrutacyjne[[#This Row],[dobry uczen]],punkty_rekrutacyjne[[#This Row],[Nazwisko]],"")</f>
        <v/>
      </c>
      <c r="V396" s="2" t="str">
        <f>IF(punkty_rekrutacyjne[[#This Row],[dobry uczen]],punkty_rekrutacyjne[[#This Row],[Imie]],"")</f>
        <v/>
      </c>
      <c r="W396" s="1">
        <f>IF(punkty_rekrutacyjne[[#This Row],[GHP]]=100,1,0)</f>
        <v>0</v>
      </c>
      <c r="X396" s="1">
        <f>IF(punkty_rekrutacyjne[[#This Row],[GHH]]=100,1,0)</f>
        <v>0</v>
      </c>
      <c r="Y396" s="1">
        <f>IF(punkty_rekrutacyjne[[#This Row],[GMM]]=100,1,0)</f>
        <v>0</v>
      </c>
      <c r="Z396" s="1">
        <f>IF(punkty_rekrutacyjne[[#This Row],[GMP]]=100,1,0)</f>
        <v>0</v>
      </c>
      <c r="AA396" s="1">
        <f>IF(punkty_rekrutacyjne[[#This Row],[GJP]]=100,1,0)</f>
        <v>0</v>
      </c>
      <c r="AB396" s="1">
        <f>IF(SUM(W396:AA396)&gt;2,1,0)</f>
        <v>0</v>
      </c>
      <c r="AC396" s="1">
        <f>C396+IF(punkty_rekrutacyjne[[#This Row],[Zachowanie]]=6,2,0)+SUM(punkty_rekrutacyjne[[#This Row],[p1]:[p4]])</f>
        <v>34</v>
      </c>
      <c r="AD396" s="1">
        <f>+(punkty_rekrutacyjne[[#This Row],[GHP]]+punkty_rekrutacyjne[[#This Row],[GHH]]+punkty_rekrutacyjne[[#This Row],[GMM]]+punkty_rekrutacyjne[[#This Row],[GMP]]+punkty_rekrutacyjne[[#This Row],[GJP]])/10</f>
        <v>25.2</v>
      </c>
      <c r="AE396" s="1">
        <f>IF(punkty_rekrutacyjne[[#This Row],[pkt 1]]&gt;punkty_rekrutacyjne[[#This Row],[pkt 2]],1,0)</f>
        <v>1</v>
      </c>
      <c r="AF396" s="1">
        <f>COUNTIF(punkty_rekrutacyjne[[#This Row],[GHP]:[GJP]],100)</f>
        <v>0</v>
      </c>
    </row>
    <row r="397" spans="1:32" x14ac:dyDescent="0.25">
      <c r="A397" s="1" t="s">
        <v>626</v>
      </c>
      <c r="B397" s="1" t="s">
        <v>38</v>
      </c>
      <c r="C397">
        <v>8</v>
      </c>
      <c r="D397">
        <v>2</v>
      </c>
      <c r="E397">
        <v>2</v>
      </c>
      <c r="F397">
        <v>3</v>
      </c>
      <c r="G397">
        <v>4</v>
      </c>
      <c r="H397">
        <v>4</v>
      </c>
      <c r="I397">
        <v>96</v>
      </c>
      <c r="J397">
        <v>47</v>
      </c>
      <c r="K397">
        <v>90</v>
      </c>
      <c r="L397">
        <v>24</v>
      </c>
      <c r="M397">
        <v>96</v>
      </c>
      <c r="N397">
        <f>IF(punkty_rekrutacyjne[[#This Row],[JP]]=2,0,IF(punkty_rekrutacyjne[[#This Row],[JP]]=3,4,IF(punkty_rekrutacyjne[[#This Row],[JP]]=4,6,IF(punkty_rekrutacyjne[[#This Row],[JP]]=5,8,10))))</f>
        <v>0</v>
      </c>
      <c r="O397">
        <f>IF(punkty_rekrutacyjne[[#This Row],[Mat]]=2,0,IF(punkty_rekrutacyjne[[#This Row],[Mat]]=3,4,IF(punkty_rekrutacyjne[[#This Row],[Mat]]=4,6,IF(punkty_rekrutacyjne[[#This Row],[Mat]]=5,8,10))))</f>
        <v>4</v>
      </c>
      <c r="P397">
        <f>IF(punkty_rekrutacyjne[[#This Row],[Biol]]=2,0,IF(punkty_rekrutacyjne[[#This Row],[Biol]]=3,4,IF(punkty_rekrutacyjne[[#This Row],[Biol]]=4,6,IF(punkty_rekrutacyjne[[#This Row],[Biol]]=5,8,10))))</f>
        <v>6</v>
      </c>
      <c r="Q397">
        <f>IF(punkty_rekrutacyjne[[#This Row],[Geog]]=2,0,IF(punkty_rekrutacyjne[[#This Row],[Geog]]=3,4,IF(punkty_rekrutacyjne[[#This Row],[Geog]]=4,6,IF(punkty_rekrutacyjne[[#This Row],[Geog]]=5,8,10))))</f>
        <v>6</v>
      </c>
      <c r="R397">
        <f>C397+IF(punkty_rekrutacyjne[[#This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59.3</v>
      </c>
      <c r="S397">
        <f>(punkty_rekrutacyjne[[#This Row],[JP]]+punkty_rekrutacyjne[[#This Row],[Mat]]+punkty_rekrutacyjne[[#This Row],[Biol]]+punkty_rekrutacyjne[[#This Row],[Geog]])/4</f>
        <v>3.25</v>
      </c>
      <c r="T397">
        <f>IF(punkty_rekrutacyjne[[#This Row],[Zachowanie]]&gt;4,IF(punkty_rekrutacyjne[[#This Row],[srednia z przedmiotow]]&gt;4,IF(punkty_rekrutacyjne[[#This Row],[Osiagniecia]]=0,1,0),0),0)</f>
        <v>0</v>
      </c>
      <c r="U397" s="2" t="str">
        <f>IF(punkty_rekrutacyjne[[#This Row],[dobry uczen]],punkty_rekrutacyjne[[#This Row],[Nazwisko]],"")</f>
        <v/>
      </c>
      <c r="V397" s="2" t="str">
        <f>IF(punkty_rekrutacyjne[[#This Row],[dobry uczen]],punkty_rekrutacyjne[[#This Row],[Imie]],"")</f>
        <v/>
      </c>
      <c r="W397" s="1">
        <f>IF(punkty_rekrutacyjne[[#This Row],[GHP]]=100,1,0)</f>
        <v>0</v>
      </c>
      <c r="X397" s="1">
        <f>IF(punkty_rekrutacyjne[[#This Row],[GHH]]=100,1,0)</f>
        <v>0</v>
      </c>
      <c r="Y397" s="1">
        <f>IF(punkty_rekrutacyjne[[#This Row],[GMM]]=100,1,0)</f>
        <v>0</v>
      </c>
      <c r="Z397" s="1">
        <f>IF(punkty_rekrutacyjne[[#This Row],[GMP]]=100,1,0)</f>
        <v>0</v>
      </c>
      <c r="AA397" s="1">
        <f>IF(punkty_rekrutacyjne[[#This Row],[GJP]]=100,1,0)</f>
        <v>0</v>
      </c>
      <c r="AB397" s="1">
        <f>IF(SUM(W397:AA397)&gt;2,1,0)</f>
        <v>0</v>
      </c>
      <c r="AC397" s="1">
        <f>C397+IF(punkty_rekrutacyjne[[#This Row],[Zachowanie]]=6,2,0)+SUM(punkty_rekrutacyjne[[#This Row],[p1]:[p4]])</f>
        <v>24</v>
      </c>
      <c r="AD397" s="1">
        <f>+(punkty_rekrutacyjne[[#This Row],[GHP]]+punkty_rekrutacyjne[[#This Row],[GHH]]+punkty_rekrutacyjne[[#This Row],[GMM]]+punkty_rekrutacyjne[[#This Row],[GMP]]+punkty_rekrutacyjne[[#This Row],[GJP]])/10</f>
        <v>35.299999999999997</v>
      </c>
      <c r="AE397" s="1">
        <f>IF(punkty_rekrutacyjne[[#This Row],[pkt 1]]&gt;punkty_rekrutacyjne[[#This Row],[pkt 2]],1,0)</f>
        <v>0</v>
      </c>
      <c r="AF397" s="1">
        <f>COUNTIF(punkty_rekrutacyjne[[#This Row],[GHP]:[GJP]],100)</f>
        <v>0</v>
      </c>
    </row>
    <row r="398" spans="1:32" x14ac:dyDescent="0.25">
      <c r="A398" s="1" t="s">
        <v>428</v>
      </c>
      <c r="B398" s="1" t="s">
        <v>429</v>
      </c>
      <c r="C398">
        <v>3</v>
      </c>
      <c r="D398">
        <v>2</v>
      </c>
      <c r="E398">
        <v>5</v>
      </c>
      <c r="F398">
        <v>5</v>
      </c>
      <c r="G398">
        <v>2</v>
      </c>
      <c r="H398">
        <v>2</v>
      </c>
      <c r="I398">
        <v>81</v>
      </c>
      <c r="J398">
        <v>88</v>
      </c>
      <c r="K398">
        <v>99</v>
      </c>
      <c r="L398">
        <v>75</v>
      </c>
      <c r="M398">
        <v>60</v>
      </c>
      <c r="N398">
        <f>IF(punkty_rekrutacyjne[[#This Row],[JP]]=2,0,IF(punkty_rekrutacyjne[[#This Row],[JP]]=3,4,IF(punkty_rekrutacyjne[[#This Row],[JP]]=4,6,IF(punkty_rekrutacyjne[[#This Row],[JP]]=5,8,10))))</f>
        <v>8</v>
      </c>
      <c r="O398">
        <f>IF(punkty_rekrutacyjne[[#This Row],[Mat]]=2,0,IF(punkty_rekrutacyjne[[#This Row],[Mat]]=3,4,IF(punkty_rekrutacyjne[[#This Row],[Mat]]=4,6,IF(punkty_rekrutacyjne[[#This Row],[Mat]]=5,8,10))))</f>
        <v>8</v>
      </c>
      <c r="P398">
        <f>IF(punkty_rekrutacyjne[[#This Row],[Biol]]=2,0,IF(punkty_rekrutacyjne[[#This Row],[Biol]]=3,4,IF(punkty_rekrutacyjne[[#This Row],[Biol]]=4,6,IF(punkty_rekrutacyjne[[#This Row],[Biol]]=5,8,10))))</f>
        <v>0</v>
      </c>
      <c r="Q398">
        <f>IF(punkty_rekrutacyjne[[#This Row],[Geog]]=2,0,IF(punkty_rekrutacyjne[[#This Row],[Geog]]=3,4,IF(punkty_rekrutacyjne[[#This Row],[Geog]]=4,6,IF(punkty_rekrutacyjne[[#This Row],[Geog]]=5,8,10))))</f>
        <v>0</v>
      </c>
      <c r="R398">
        <f>C398+IF(punkty_rekrutacyjne[[#This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59.3</v>
      </c>
      <c r="S398">
        <f>(punkty_rekrutacyjne[[#This Row],[JP]]+punkty_rekrutacyjne[[#This Row],[Mat]]+punkty_rekrutacyjne[[#This Row],[Biol]]+punkty_rekrutacyjne[[#This Row],[Geog]])/4</f>
        <v>3.5</v>
      </c>
      <c r="T398">
        <f>IF(punkty_rekrutacyjne[[#This Row],[Zachowanie]]&gt;4,IF(punkty_rekrutacyjne[[#This Row],[srednia z przedmiotow]]&gt;4,IF(punkty_rekrutacyjne[[#This Row],[Osiagniecia]]=0,1,0),0),0)</f>
        <v>0</v>
      </c>
      <c r="U398" s="2" t="str">
        <f>IF(punkty_rekrutacyjne[[#This Row],[dobry uczen]],punkty_rekrutacyjne[[#This Row],[Nazwisko]],"")</f>
        <v/>
      </c>
      <c r="V398" s="2" t="str">
        <f>IF(punkty_rekrutacyjne[[#This Row],[dobry uczen]],punkty_rekrutacyjne[[#This Row],[Imie]],"")</f>
        <v/>
      </c>
      <c r="W398" s="1">
        <f>IF(punkty_rekrutacyjne[[#This Row],[GHP]]=100,1,0)</f>
        <v>0</v>
      </c>
      <c r="X398" s="1">
        <f>IF(punkty_rekrutacyjne[[#This Row],[GHH]]=100,1,0)</f>
        <v>0</v>
      </c>
      <c r="Y398" s="1">
        <f>IF(punkty_rekrutacyjne[[#This Row],[GMM]]=100,1,0)</f>
        <v>0</v>
      </c>
      <c r="Z398" s="1">
        <f>IF(punkty_rekrutacyjne[[#This Row],[GMP]]=100,1,0)</f>
        <v>0</v>
      </c>
      <c r="AA398" s="1">
        <f>IF(punkty_rekrutacyjne[[#This Row],[GJP]]=100,1,0)</f>
        <v>0</v>
      </c>
      <c r="AB398" s="1">
        <f>IF(SUM(W398:AA398)&gt;2,1,0)</f>
        <v>0</v>
      </c>
      <c r="AC398" s="1">
        <f>C398+IF(punkty_rekrutacyjne[[#This Row],[Zachowanie]]=6,2,0)+SUM(punkty_rekrutacyjne[[#This Row],[p1]:[p4]])</f>
        <v>19</v>
      </c>
      <c r="AD398" s="1">
        <f>+(punkty_rekrutacyjne[[#This Row],[GHP]]+punkty_rekrutacyjne[[#This Row],[GHH]]+punkty_rekrutacyjne[[#This Row],[GMM]]+punkty_rekrutacyjne[[#This Row],[GMP]]+punkty_rekrutacyjne[[#This Row],[GJP]])/10</f>
        <v>40.299999999999997</v>
      </c>
      <c r="AE398" s="1">
        <f>IF(punkty_rekrutacyjne[[#This Row],[pkt 1]]&gt;punkty_rekrutacyjne[[#This Row],[pkt 2]],1,0)</f>
        <v>0</v>
      </c>
      <c r="AF398" s="1">
        <f>COUNTIF(punkty_rekrutacyjne[[#This Row],[GHP]:[GJP]],100)</f>
        <v>0</v>
      </c>
    </row>
    <row r="399" spans="1:32" x14ac:dyDescent="0.25">
      <c r="A399" s="1" t="s">
        <v>104</v>
      </c>
      <c r="B399" s="1" t="s">
        <v>32</v>
      </c>
      <c r="C399">
        <v>7</v>
      </c>
      <c r="D399">
        <v>5</v>
      </c>
      <c r="E399">
        <v>6</v>
      </c>
      <c r="F399">
        <v>4</v>
      </c>
      <c r="G399">
        <v>6</v>
      </c>
      <c r="H399">
        <v>5</v>
      </c>
      <c r="I399">
        <v>15</v>
      </c>
      <c r="J399">
        <v>79</v>
      </c>
      <c r="K399">
        <v>11</v>
      </c>
      <c r="L399">
        <v>20</v>
      </c>
      <c r="M399">
        <v>58</v>
      </c>
      <c r="N399">
        <f>IF(punkty_rekrutacyjne[[#This Row],[JP]]=2,0,IF(punkty_rekrutacyjne[[#This Row],[JP]]=3,4,IF(punkty_rekrutacyjne[[#This Row],[JP]]=4,6,IF(punkty_rekrutacyjne[[#This Row],[JP]]=5,8,10))))</f>
        <v>10</v>
      </c>
      <c r="O399">
        <f>IF(punkty_rekrutacyjne[[#This Row],[Mat]]=2,0,IF(punkty_rekrutacyjne[[#This Row],[Mat]]=3,4,IF(punkty_rekrutacyjne[[#This Row],[Mat]]=4,6,IF(punkty_rekrutacyjne[[#This Row],[Mat]]=5,8,10))))</f>
        <v>6</v>
      </c>
      <c r="P399">
        <f>IF(punkty_rekrutacyjne[[#This Row],[Biol]]=2,0,IF(punkty_rekrutacyjne[[#This Row],[Biol]]=3,4,IF(punkty_rekrutacyjne[[#This Row],[Biol]]=4,6,IF(punkty_rekrutacyjne[[#This Row],[Biol]]=5,8,10))))</f>
        <v>10</v>
      </c>
      <c r="Q399">
        <f>IF(punkty_rekrutacyjne[[#This Row],[Geog]]=2,0,IF(punkty_rekrutacyjne[[#This Row],[Geog]]=3,4,IF(punkty_rekrutacyjne[[#This Row],[Geog]]=4,6,IF(punkty_rekrutacyjne[[#This Row],[Geog]]=5,8,10))))</f>
        <v>8</v>
      </c>
      <c r="R399">
        <f>C399+IF(punkty_rekrutacyjne[[#This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59.3</v>
      </c>
      <c r="S399">
        <f>(punkty_rekrutacyjne[[#This Row],[JP]]+punkty_rekrutacyjne[[#This Row],[Mat]]+punkty_rekrutacyjne[[#This Row],[Biol]]+punkty_rekrutacyjne[[#This Row],[Geog]])/4</f>
        <v>5.25</v>
      </c>
      <c r="T399">
        <f>IF(punkty_rekrutacyjne[[#This Row],[Zachowanie]]&gt;4,IF(punkty_rekrutacyjne[[#This Row],[srednia z przedmiotow]]&gt;4,IF(punkty_rekrutacyjne[[#This Row],[Osiagniecia]]=0,1,0),0),0)</f>
        <v>0</v>
      </c>
      <c r="U399" s="2" t="str">
        <f>IF(punkty_rekrutacyjne[[#This Row],[dobry uczen]],punkty_rekrutacyjne[[#This Row],[Nazwisko]],"")</f>
        <v/>
      </c>
      <c r="V399" s="2" t="str">
        <f>IF(punkty_rekrutacyjne[[#This Row],[dobry uczen]],punkty_rekrutacyjne[[#This Row],[Imie]],"")</f>
        <v/>
      </c>
      <c r="W399" s="1">
        <f>IF(punkty_rekrutacyjne[[#This Row],[GHP]]=100,1,0)</f>
        <v>0</v>
      </c>
      <c r="X399" s="1">
        <f>IF(punkty_rekrutacyjne[[#This Row],[GHH]]=100,1,0)</f>
        <v>0</v>
      </c>
      <c r="Y399" s="1">
        <f>IF(punkty_rekrutacyjne[[#This Row],[GMM]]=100,1,0)</f>
        <v>0</v>
      </c>
      <c r="Z399" s="1">
        <f>IF(punkty_rekrutacyjne[[#This Row],[GMP]]=100,1,0)</f>
        <v>0</v>
      </c>
      <c r="AA399" s="1">
        <f>IF(punkty_rekrutacyjne[[#This Row],[GJP]]=100,1,0)</f>
        <v>0</v>
      </c>
      <c r="AB399" s="1">
        <f>IF(SUM(W399:AA399)&gt;2,1,0)</f>
        <v>0</v>
      </c>
      <c r="AC399" s="1">
        <f>C399+IF(punkty_rekrutacyjne[[#This Row],[Zachowanie]]=6,2,0)+SUM(punkty_rekrutacyjne[[#This Row],[p1]:[p4]])</f>
        <v>41</v>
      </c>
      <c r="AD399" s="1">
        <f>+(punkty_rekrutacyjne[[#This Row],[GHP]]+punkty_rekrutacyjne[[#This Row],[GHH]]+punkty_rekrutacyjne[[#This Row],[GMM]]+punkty_rekrutacyjne[[#This Row],[GMP]]+punkty_rekrutacyjne[[#This Row],[GJP]])/10</f>
        <v>18.3</v>
      </c>
      <c r="AE399" s="1">
        <f>IF(punkty_rekrutacyjne[[#This Row],[pkt 1]]&gt;punkty_rekrutacyjne[[#This Row],[pkt 2]],1,0)</f>
        <v>1</v>
      </c>
      <c r="AF399" s="1">
        <f>COUNTIF(punkty_rekrutacyjne[[#This Row],[GHP]:[GJP]],100)</f>
        <v>0</v>
      </c>
    </row>
    <row r="400" spans="1:32" x14ac:dyDescent="0.25">
      <c r="A400" s="1" t="s">
        <v>148</v>
      </c>
      <c r="B400" s="1" t="s">
        <v>193</v>
      </c>
      <c r="C400">
        <v>4</v>
      </c>
      <c r="D400">
        <v>5</v>
      </c>
      <c r="E400">
        <v>5</v>
      </c>
      <c r="F400">
        <v>3</v>
      </c>
      <c r="G400">
        <v>5</v>
      </c>
      <c r="H400">
        <v>2</v>
      </c>
      <c r="I400">
        <v>79</v>
      </c>
      <c r="J400">
        <v>53</v>
      </c>
      <c r="K400">
        <v>97</v>
      </c>
      <c r="L400">
        <v>34</v>
      </c>
      <c r="M400">
        <v>92</v>
      </c>
      <c r="N400">
        <f>IF(punkty_rekrutacyjne[[#This Row],[JP]]=2,0,IF(punkty_rekrutacyjne[[#This Row],[JP]]=3,4,IF(punkty_rekrutacyjne[[#This Row],[JP]]=4,6,IF(punkty_rekrutacyjne[[#This Row],[JP]]=5,8,10))))</f>
        <v>8</v>
      </c>
      <c r="O400">
        <f>IF(punkty_rekrutacyjne[[#This Row],[Mat]]=2,0,IF(punkty_rekrutacyjne[[#This Row],[Mat]]=3,4,IF(punkty_rekrutacyjne[[#This Row],[Mat]]=4,6,IF(punkty_rekrutacyjne[[#This Row],[Mat]]=5,8,10))))</f>
        <v>4</v>
      </c>
      <c r="P400">
        <f>IF(punkty_rekrutacyjne[[#This Row],[Biol]]=2,0,IF(punkty_rekrutacyjne[[#This Row],[Biol]]=3,4,IF(punkty_rekrutacyjne[[#This Row],[Biol]]=4,6,IF(punkty_rekrutacyjne[[#This Row],[Biol]]=5,8,10))))</f>
        <v>8</v>
      </c>
      <c r="Q400">
        <f>IF(punkty_rekrutacyjne[[#This Row],[Geog]]=2,0,IF(punkty_rekrutacyjne[[#This Row],[Geog]]=3,4,IF(punkty_rekrutacyjne[[#This Row],[Geog]]=4,6,IF(punkty_rekrutacyjne[[#This Row],[Geog]]=5,8,10))))</f>
        <v>0</v>
      </c>
      <c r="R400">
        <f>C400+IF(punkty_rekrutacyjne[[#This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59.5</v>
      </c>
      <c r="S400">
        <f>(punkty_rekrutacyjne[[#This Row],[JP]]+punkty_rekrutacyjne[[#This Row],[Mat]]+punkty_rekrutacyjne[[#This Row],[Biol]]+punkty_rekrutacyjne[[#This Row],[Geog]])/4</f>
        <v>3.75</v>
      </c>
      <c r="T400">
        <f>IF(punkty_rekrutacyjne[[#This Row],[Zachowanie]]&gt;4,IF(punkty_rekrutacyjne[[#This Row],[srednia z przedmiotow]]&gt;4,IF(punkty_rekrutacyjne[[#This Row],[Osiagniecia]]=0,1,0),0),0)</f>
        <v>0</v>
      </c>
      <c r="U400" s="2" t="str">
        <f>IF(punkty_rekrutacyjne[[#This Row],[dobry uczen]],punkty_rekrutacyjne[[#This Row],[Nazwisko]],"")</f>
        <v/>
      </c>
      <c r="V400" s="2" t="str">
        <f>IF(punkty_rekrutacyjne[[#This Row],[dobry uczen]],punkty_rekrutacyjne[[#This Row],[Imie]],"")</f>
        <v/>
      </c>
      <c r="W400" s="1">
        <f>IF(punkty_rekrutacyjne[[#This Row],[GHP]]=100,1,0)</f>
        <v>0</v>
      </c>
      <c r="X400" s="1">
        <f>IF(punkty_rekrutacyjne[[#This Row],[GHH]]=100,1,0)</f>
        <v>0</v>
      </c>
      <c r="Y400" s="1">
        <f>IF(punkty_rekrutacyjne[[#This Row],[GMM]]=100,1,0)</f>
        <v>0</v>
      </c>
      <c r="Z400" s="1">
        <f>IF(punkty_rekrutacyjne[[#This Row],[GMP]]=100,1,0)</f>
        <v>0</v>
      </c>
      <c r="AA400" s="1">
        <f>IF(punkty_rekrutacyjne[[#This Row],[GJP]]=100,1,0)</f>
        <v>0</v>
      </c>
      <c r="AB400" s="1">
        <f>IF(SUM(W400:AA400)&gt;2,1,0)</f>
        <v>0</v>
      </c>
      <c r="AC400" s="1">
        <f>C400+IF(punkty_rekrutacyjne[[#This Row],[Zachowanie]]=6,2,0)+SUM(punkty_rekrutacyjne[[#This Row],[p1]:[p4]])</f>
        <v>24</v>
      </c>
      <c r="AD400" s="1">
        <f>+(punkty_rekrutacyjne[[#This Row],[GHP]]+punkty_rekrutacyjne[[#This Row],[GHH]]+punkty_rekrutacyjne[[#This Row],[GMM]]+punkty_rekrutacyjne[[#This Row],[GMP]]+punkty_rekrutacyjne[[#This Row],[GJP]])/10</f>
        <v>35.5</v>
      </c>
      <c r="AE400" s="1">
        <f>IF(punkty_rekrutacyjne[[#This Row],[pkt 1]]&gt;punkty_rekrutacyjne[[#This Row],[pkt 2]],1,0)</f>
        <v>0</v>
      </c>
      <c r="AF400" s="1">
        <f>COUNTIF(punkty_rekrutacyjne[[#This Row],[GHP]:[GJP]],100)</f>
        <v>0</v>
      </c>
    </row>
    <row r="401" spans="1:32" x14ac:dyDescent="0.25">
      <c r="A401" s="1" t="s">
        <v>276</v>
      </c>
      <c r="B401" s="1" t="s">
        <v>180</v>
      </c>
      <c r="C401">
        <v>0</v>
      </c>
      <c r="D401">
        <v>6</v>
      </c>
      <c r="E401">
        <v>5</v>
      </c>
      <c r="F401">
        <v>6</v>
      </c>
      <c r="G401">
        <v>6</v>
      </c>
      <c r="H401">
        <v>6</v>
      </c>
      <c r="I401">
        <v>43</v>
      </c>
      <c r="J401">
        <v>3</v>
      </c>
      <c r="K401">
        <v>56</v>
      </c>
      <c r="L401">
        <v>52</v>
      </c>
      <c r="M401">
        <v>41</v>
      </c>
      <c r="N401">
        <f>IF(punkty_rekrutacyjne[[#This Row],[JP]]=2,0,IF(punkty_rekrutacyjne[[#This Row],[JP]]=3,4,IF(punkty_rekrutacyjne[[#This Row],[JP]]=4,6,IF(punkty_rekrutacyjne[[#This Row],[JP]]=5,8,10))))</f>
        <v>8</v>
      </c>
      <c r="O401">
        <f>IF(punkty_rekrutacyjne[[#This Row],[Mat]]=2,0,IF(punkty_rekrutacyjne[[#This Row],[Mat]]=3,4,IF(punkty_rekrutacyjne[[#This Row],[Mat]]=4,6,IF(punkty_rekrutacyjne[[#This Row],[Mat]]=5,8,10))))</f>
        <v>10</v>
      </c>
      <c r="P401">
        <f>IF(punkty_rekrutacyjne[[#This Row],[Biol]]=2,0,IF(punkty_rekrutacyjne[[#This Row],[Biol]]=3,4,IF(punkty_rekrutacyjne[[#This Row],[Biol]]=4,6,IF(punkty_rekrutacyjne[[#This Row],[Biol]]=5,8,10))))</f>
        <v>10</v>
      </c>
      <c r="Q401">
        <f>IF(punkty_rekrutacyjne[[#This Row],[Geog]]=2,0,IF(punkty_rekrutacyjne[[#This Row],[Geog]]=3,4,IF(punkty_rekrutacyjne[[#This Row],[Geog]]=4,6,IF(punkty_rekrutacyjne[[#This Row],[Geog]]=5,8,10))))</f>
        <v>10</v>
      </c>
      <c r="R401">
        <f>C401+IF(punkty_rekrutacyjne[[#This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59.5</v>
      </c>
      <c r="S401">
        <f>(punkty_rekrutacyjne[[#This Row],[JP]]+punkty_rekrutacyjne[[#This Row],[Mat]]+punkty_rekrutacyjne[[#This Row],[Biol]]+punkty_rekrutacyjne[[#This Row],[Geog]])/4</f>
        <v>5.75</v>
      </c>
      <c r="T401">
        <f>IF(punkty_rekrutacyjne[[#This Row],[Zachowanie]]&gt;4,IF(punkty_rekrutacyjne[[#This Row],[srednia z przedmiotow]]&gt;4,IF(punkty_rekrutacyjne[[#This Row],[Osiagniecia]]=0,1,0),0),0)</f>
        <v>1</v>
      </c>
      <c r="U401" s="2" t="str">
        <f>IF(punkty_rekrutacyjne[[#This Row],[dobry uczen]],punkty_rekrutacyjne[[#This Row],[Nazwisko]],"")</f>
        <v>Kaminski</v>
      </c>
      <c r="V401" s="2" t="str">
        <f>IF(punkty_rekrutacyjne[[#This Row],[dobry uczen]],punkty_rekrutacyjne[[#This Row],[Imie]],"")</f>
        <v>Mikolaj</v>
      </c>
      <c r="W401" s="1">
        <f>IF(punkty_rekrutacyjne[[#This Row],[GHP]]=100,1,0)</f>
        <v>0</v>
      </c>
      <c r="X401" s="1">
        <f>IF(punkty_rekrutacyjne[[#This Row],[GHH]]=100,1,0)</f>
        <v>0</v>
      </c>
      <c r="Y401" s="1">
        <f>IF(punkty_rekrutacyjne[[#This Row],[GMM]]=100,1,0)</f>
        <v>0</v>
      </c>
      <c r="Z401" s="1">
        <f>IF(punkty_rekrutacyjne[[#This Row],[GMP]]=100,1,0)</f>
        <v>0</v>
      </c>
      <c r="AA401" s="1">
        <f>IF(punkty_rekrutacyjne[[#This Row],[GJP]]=100,1,0)</f>
        <v>0</v>
      </c>
      <c r="AB401" s="1">
        <f>IF(SUM(W401:AA401)&gt;2,1,0)</f>
        <v>0</v>
      </c>
      <c r="AC401" s="1">
        <f>C401+IF(punkty_rekrutacyjne[[#This Row],[Zachowanie]]=6,2,0)+SUM(punkty_rekrutacyjne[[#This Row],[p1]:[p4]])</f>
        <v>40</v>
      </c>
      <c r="AD401" s="1">
        <f>+(punkty_rekrutacyjne[[#This Row],[GHP]]+punkty_rekrutacyjne[[#This Row],[GHH]]+punkty_rekrutacyjne[[#This Row],[GMM]]+punkty_rekrutacyjne[[#This Row],[GMP]]+punkty_rekrutacyjne[[#This Row],[GJP]])/10</f>
        <v>19.5</v>
      </c>
      <c r="AE401" s="1">
        <f>IF(punkty_rekrutacyjne[[#This Row],[pkt 1]]&gt;punkty_rekrutacyjne[[#This Row],[pkt 2]],1,0)</f>
        <v>1</v>
      </c>
      <c r="AF401" s="1">
        <f>COUNTIF(punkty_rekrutacyjne[[#This Row],[GHP]:[GJP]],100)</f>
        <v>0</v>
      </c>
    </row>
    <row r="402" spans="1:32" x14ac:dyDescent="0.25">
      <c r="A402" s="1" t="s">
        <v>580</v>
      </c>
      <c r="B402" s="1" t="s">
        <v>14</v>
      </c>
      <c r="C402">
        <v>1</v>
      </c>
      <c r="D402">
        <v>6</v>
      </c>
      <c r="E402">
        <v>5</v>
      </c>
      <c r="F402">
        <v>2</v>
      </c>
      <c r="G402">
        <v>5</v>
      </c>
      <c r="H402">
        <v>5</v>
      </c>
      <c r="I402">
        <v>59</v>
      </c>
      <c r="J402">
        <v>30</v>
      </c>
      <c r="K402">
        <v>96</v>
      </c>
      <c r="L402">
        <v>53</v>
      </c>
      <c r="M402">
        <v>87</v>
      </c>
      <c r="N402">
        <f>IF(punkty_rekrutacyjne[[#This Row],[JP]]=2,0,IF(punkty_rekrutacyjne[[#This Row],[JP]]=3,4,IF(punkty_rekrutacyjne[[#This Row],[JP]]=4,6,IF(punkty_rekrutacyjne[[#This Row],[JP]]=5,8,10))))</f>
        <v>8</v>
      </c>
      <c r="O402">
        <f>IF(punkty_rekrutacyjne[[#This Row],[Mat]]=2,0,IF(punkty_rekrutacyjne[[#This Row],[Mat]]=3,4,IF(punkty_rekrutacyjne[[#This Row],[Mat]]=4,6,IF(punkty_rekrutacyjne[[#This Row],[Mat]]=5,8,10))))</f>
        <v>0</v>
      </c>
      <c r="P402">
        <f>IF(punkty_rekrutacyjne[[#This Row],[Biol]]=2,0,IF(punkty_rekrutacyjne[[#This Row],[Biol]]=3,4,IF(punkty_rekrutacyjne[[#This Row],[Biol]]=4,6,IF(punkty_rekrutacyjne[[#This Row],[Biol]]=5,8,10))))</f>
        <v>8</v>
      </c>
      <c r="Q402">
        <f>IF(punkty_rekrutacyjne[[#This Row],[Geog]]=2,0,IF(punkty_rekrutacyjne[[#This Row],[Geog]]=3,4,IF(punkty_rekrutacyjne[[#This Row],[Geog]]=4,6,IF(punkty_rekrutacyjne[[#This Row],[Geog]]=5,8,10))))</f>
        <v>8</v>
      </c>
      <c r="R402">
        <f>C402+IF(punkty_rekrutacyjne[[#This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59.5</v>
      </c>
      <c r="S402">
        <f>(punkty_rekrutacyjne[[#This Row],[JP]]+punkty_rekrutacyjne[[#This Row],[Mat]]+punkty_rekrutacyjne[[#This Row],[Biol]]+punkty_rekrutacyjne[[#This Row],[Geog]])/4</f>
        <v>4.25</v>
      </c>
      <c r="T402">
        <f>IF(punkty_rekrutacyjne[[#This Row],[Zachowanie]]&gt;4,IF(punkty_rekrutacyjne[[#This Row],[srednia z przedmiotow]]&gt;4,IF(punkty_rekrutacyjne[[#This Row],[Osiagniecia]]=0,1,0),0),0)</f>
        <v>0</v>
      </c>
      <c r="U402" s="2" t="str">
        <f>IF(punkty_rekrutacyjne[[#This Row],[dobry uczen]],punkty_rekrutacyjne[[#This Row],[Nazwisko]],"")</f>
        <v/>
      </c>
      <c r="V402" s="2" t="str">
        <f>IF(punkty_rekrutacyjne[[#This Row],[dobry uczen]],punkty_rekrutacyjne[[#This Row],[Imie]],"")</f>
        <v/>
      </c>
      <c r="W402" s="1">
        <f>IF(punkty_rekrutacyjne[[#This Row],[GHP]]=100,1,0)</f>
        <v>0</v>
      </c>
      <c r="X402" s="1">
        <f>IF(punkty_rekrutacyjne[[#This Row],[GHH]]=100,1,0)</f>
        <v>0</v>
      </c>
      <c r="Y402" s="1">
        <f>IF(punkty_rekrutacyjne[[#This Row],[GMM]]=100,1,0)</f>
        <v>0</v>
      </c>
      <c r="Z402" s="1">
        <f>IF(punkty_rekrutacyjne[[#This Row],[GMP]]=100,1,0)</f>
        <v>0</v>
      </c>
      <c r="AA402" s="1">
        <f>IF(punkty_rekrutacyjne[[#This Row],[GJP]]=100,1,0)</f>
        <v>0</v>
      </c>
      <c r="AB402" s="1">
        <f>IF(SUM(W402:AA402)&gt;2,1,0)</f>
        <v>0</v>
      </c>
      <c r="AC402" s="1">
        <f>C402+IF(punkty_rekrutacyjne[[#This Row],[Zachowanie]]=6,2,0)+SUM(punkty_rekrutacyjne[[#This Row],[p1]:[p4]])</f>
        <v>27</v>
      </c>
      <c r="AD402" s="1">
        <f>+(punkty_rekrutacyjne[[#This Row],[GHP]]+punkty_rekrutacyjne[[#This Row],[GHH]]+punkty_rekrutacyjne[[#This Row],[GMM]]+punkty_rekrutacyjne[[#This Row],[GMP]]+punkty_rekrutacyjne[[#This Row],[GJP]])/10</f>
        <v>32.5</v>
      </c>
      <c r="AE402" s="1">
        <f>IF(punkty_rekrutacyjne[[#This Row],[pkt 1]]&gt;punkty_rekrutacyjne[[#This Row],[pkt 2]],1,0)</f>
        <v>0</v>
      </c>
      <c r="AF402" s="1">
        <f>COUNTIF(punkty_rekrutacyjne[[#This Row],[GHP]:[GJP]],100)</f>
        <v>0</v>
      </c>
    </row>
    <row r="403" spans="1:32" x14ac:dyDescent="0.25">
      <c r="A403" s="1" t="s">
        <v>274</v>
      </c>
      <c r="B403" s="1" t="s">
        <v>16</v>
      </c>
      <c r="C403">
        <v>3</v>
      </c>
      <c r="D403">
        <v>5</v>
      </c>
      <c r="E403">
        <v>4</v>
      </c>
      <c r="F403">
        <v>6</v>
      </c>
      <c r="G403">
        <v>6</v>
      </c>
      <c r="H403">
        <v>4</v>
      </c>
      <c r="I403">
        <v>70</v>
      </c>
      <c r="J403">
        <v>3</v>
      </c>
      <c r="K403">
        <v>92</v>
      </c>
      <c r="L403">
        <v>40</v>
      </c>
      <c r="M403">
        <v>41</v>
      </c>
      <c r="N403">
        <f>IF(punkty_rekrutacyjne[[#This Row],[JP]]=2,0,IF(punkty_rekrutacyjne[[#This Row],[JP]]=3,4,IF(punkty_rekrutacyjne[[#This Row],[JP]]=4,6,IF(punkty_rekrutacyjne[[#This Row],[JP]]=5,8,10))))</f>
        <v>6</v>
      </c>
      <c r="O403">
        <f>IF(punkty_rekrutacyjne[[#This Row],[Mat]]=2,0,IF(punkty_rekrutacyjne[[#This Row],[Mat]]=3,4,IF(punkty_rekrutacyjne[[#This Row],[Mat]]=4,6,IF(punkty_rekrutacyjne[[#This Row],[Mat]]=5,8,10))))</f>
        <v>10</v>
      </c>
      <c r="P403">
        <f>IF(punkty_rekrutacyjne[[#This Row],[Biol]]=2,0,IF(punkty_rekrutacyjne[[#This Row],[Biol]]=3,4,IF(punkty_rekrutacyjne[[#This Row],[Biol]]=4,6,IF(punkty_rekrutacyjne[[#This Row],[Biol]]=5,8,10))))</f>
        <v>10</v>
      </c>
      <c r="Q403">
        <f>IF(punkty_rekrutacyjne[[#This Row],[Geog]]=2,0,IF(punkty_rekrutacyjne[[#This Row],[Geog]]=3,4,IF(punkty_rekrutacyjne[[#This Row],[Geog]]=4,6,IF(punkty_rekrutacyjne[[#This Row],[Geog]]=5,8,10))))</f>
        <v>6</v>
      </c>
      <c r="R403">
        <f>C403+IF(punkty_rekrutacyjne[[#This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59.6</v>
      </c>
      <c r="S403">
        <f>(punkty_rekrutacyjne[[#This Row],[JP]]+punkty_rekrutacyjne[[#This Row],[Mat]]+punkty_rekrutacyjne[[#This Row],[Biol]]+punkty_rekrutacyjne[[#This Row],[Geog]])/4</f>
        <v>5</v>
      </c>
      <c r="T403">
        <f>IF(punkty_rekrutacyjne[[#This Row],[Zachowanie]]&gt;4,IF(punkty_rekrutacyjne[[#This Row],[srednia z przedmiotow]]&gt;4,IF(punkty_rekrutacyjne[[#This Row],[Osiagniecia]]=0,1,0),0),0)</f>
        <v>0</v>
      </c>
      <c r="U403" s="2" t="str">
        <f>IF(punkty_rekrutacyjne[[#This Row],[dobry uczen]],punkty_rekrutacyjne[[#This Row],[Nazwisko]],"")</f>
        <v/>
      </c>
      <c r="V403" s="2" t="str">
        <f>IF(punkty_rekrutacyjne[[#This Row],[dobry uczen]],punkty_rekrutacyjne[[#This Row],[Imie]],"")</f>
        <v/>
      </c>
      <c r="W403" s="1">
        <f>IF(punkty_rekrutacyjne[[#This Row],[GHP]]=100,1,0)</f>
        <v>0</v>
      </c>
      <c r="X403" s="1">
        <f>IF(punkty_rekrutacyjne[[#This Row],[GHH]]=100,1,0)</f>
        <v>0</v>
      </c>
      <c r="Y403" s="1">
        <f>IF(punkty_rekrutacyjne[[#This Row],[GMM]]=100,1,0)</f>
        <v>0</v>
      </c>
      <c r="Z403" s="1">
        <f>IF(punkty_rekrutacyjne[[#This Row],[GMP]]=100,1,0)</f>
        <v>0</v>
      </c>
      <c r="AA403" s="1">
        <f>IF(punkty_rekrutacyjne[[#This Row],[GJP]]=100,1,0)</f>
        <v>0</v>
      </c>
      <c r="AB403" s="1">
        <f>IF(SUM(W403:AA403)&gt;2,1,0)</f>
        <v>0</v>
      </c>
      <c r="AC403" s="1">
        <f>C403+IF(punkty_rekrutacyjne[[#This Row],[Zachowanie]]=6,2,0)+SUM(punkty_rekrutacyjne[[#This Row],[p1]:[p4]])</f>
        <v>35</v>
      </c>
      <c r="AD403" s="1">
        <f>+(punkty_rekrutacyjne[[#This Row],[GHP]]+punkty_rekrutacyjne[[#This Row],[GHH]]+punkty_rekrutacyjne[[#This Row],[GMM]]+punkty_rekrutacyjne[[#This Row],[GMP]]+punkty_rekrutacyjne[[#This Row],[GJP]])/10</f>
        <v>24.6</v>
      </c>
      <c r="AE403" s="1">
        <f>IF(punkty_rekrutacyjne[[#This Row],[pkt 1]]&gt;punkty_rekrutacyjne[[#This Row],[pkt 2]],1,0)</f>
        <v>1</v>
      </c>
      <c r="AF403" s="1">
        <f>COUNTIF(punkty_rekrutacyjne[[#This Row],[GHP]:[GJP]],100)</f>
        <v>0</v>
      </c>
    </row>
    <row r="404" spans="1:32" x14ac:dyDescent="0.25">
      <c r="A404" s="1" t="s">
        <v>75</v>
      </c>
      <c r="B404" s="1" t="s">
        <v>76</v>
      </c>
      <c r="C404">
        <v>5</v>
      </c>
      <c r="D404">
        <v>3</v>
      </c>
      <c r="E404">
        <v>5</v>
      </c>
      <c r="F404">
        <v>3</v>
      </c>
      <c r="G404">
        <v>6</v>
      </c>
      <c r="H404">
        <v>6</v>
      </c>
      <c r="I404">
        <v>82</v>
      </c>
      <c r="J404">
        <v>7</v>
      </c>
      <c r="K404">
        <v>24</v>
      </c>
      <c r="L404">
        <v>80</v>
      </c>
      <c r="M404">
        <v>33</v>
      </c>
      <c r="N404">
        <f>IF(punkty_rekrutacyjne[[#This Row],[JP]]=2,0,IF(punkty_rekrutacyjne[[#This Row],[JP]]=3,4,IF(punkty_rekrutacyjne[[#This Row],[JP]]=4,6,IF(punkty_rekrutacyjne[[#This Row],[JP]]=5,8,10))))</f>
        <v>8</v>
      </c>
      <c r="O404">
        <f>IF(punkty_rekrutacyjne[[#This Row],[Mat]]=2,0,IF(punkty_rekrutacyjne[[#This Row],[Mat]]=3,4,IF(punkty_rekrutacyjne[[#This Row],[Mat]]=4,6,IF(punkty_rekrutacyjne[[#This Row],[Mat]]=5,8,10))))</f>
        <v>4</v>
      </c>
      <c r="P404">
        <f>IF(punkty_rekrutacyjne[[#This Row],[Biol]]=2,0,IF(punkty_rekrutacyjne[[#This Row],[Biol]]=3,4,IF(punkty_rekrutacyjne[[#This Row],[Biol]]=4,6,IF(punkty_rekrutacyjne[[#This Row],[Biol]]=5,8,10))))</f>
        <v>10</v>
      </c>
      <c r="Q404">
        <f>IF(punkty_rekrutacyjne[[#This Row],[Geog]]=2,0,IF(punkty_rekrutacyjne[[#This Row],[Geog]]=3,4,IF(punkty_rekrutacyjne[[#This Row],[Geog]]=4,6,IF(punkty_rekrutacyjne[[#This Row],[Geog]]=5,8,10))))</f>
        <v>10</v>
      </c>
      <c r="R404">
        <f>C404+IF(punkty_rekrutacyjne[[#This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59.6</v>
      </c>
      <c r="S404">
        <f>(punkty_rekrutacyjne[[#This Row],[JP]]+punkty_rekrutacyjne[[#This Row],[Mat]]+punkty_rekrutacyjne[[#This Row],[Biol]]+punkty_rekrutacyjne[[#This Row],[Geog]])/4</f>
        <v>5</v>
      </c>
      <c r="T404">
        <f>IF(punkty_rekrutacyjne[[#This Row],[Zachowanie]]&gt;4,IF(punkty_rekrutacyjne[[#This Row],[srednia z przedmiotow]]&gt;4,IF(punkty_rekrutacyjne[[#This Row],[Osiagniecia]]=0,1,0),0),0)</f>
        <v>0</v>
      </c>
      <c r="U404" s="2" t="str">
        <f>IF(punkty_rekrutacyjne[[#This Row],[dobry uczen]],punkty_rekrutacyjne[[#This Row],[Nazwisko]],"")</f>
        <v/>
      </c>
      <c r="V404" s="2" t="str">
        <f>IF(punkty_rekrutacyjne[[#This Row],[dobry uczen]],punkty_rekrutacyjne[[#This Row],[Imie]],"")</f>
        <v/>
      </c>
      <c r="W404" s="1">
        <f>IF(punkty_rekrutacyjne[[#This Row],[GHP]]=100,1,0)</f>
        <v>0</v>
      </c>
      <c r="X404" s="1">
        <f>IF(punkty_rekrutacyjne[[#This Row],[GHH]]=100,1,0)</f>
        <v>0</v>
      </c>
      <c r="Y404" s="1">
        <f>IF(punkty_rekrutacyjne[[#This Row],[GMM]]=100,1,0)</f>
        <v>0</v>
      </c>
      <c r="Z404" s="1">
        <f>IF(punkty_rekrutacyjne[[#This Row],[GMP]]=100,1,0)</f>
        <v>0</v>
      </c>
      <c r="AA404" s="1">
        <f>IF(punkty_rekrutacyjne[[#This Row],[GJP]]=100,1,0)</f>
        <v>0</v>
      </c>
      <c r="AB404" s="1">
        <f>IF(SUM(W404:AA404)&gt;2,1,0)</f>
        <v>0</v>
      </c>
      <c r="AC404" s="1">
        <f>C404+IF(punkty_rekrutacyjne[[#This Row],[Zachowanie]]=6,2,0)+SUM(punkty_rekrutacyjne[[#This Row],[p1]:[p4]])</f>
        <v>37</v>
      </c>
      <c r="AD404" s="1">
        <f>+(punkty_rekrutacyjne[[#This Row],[GHP]]+punkty_rekrutacyjne[[#This Row],[GHH]]+punkty_rekrutacyjne[[#This Row],[GMM]]+punkty_rekrutacyjne[[#This Row],[GMP]]+punkty_rekrutacyjne[[#This Row],[GJP]])/10</f>
        <v>22.6</v>
      </c>
      <c r="AE404" s="1">
        <f>IF(punkty_rekrutacyjne[[#This Row],[pkt 1]]&gt;punkty_rekrutacyjne[[#This Row],[pkt 2]],1,0)</f>
        <v>1</v>
      </c>
      <c r="AF404" s="1">
        <f>COUNTIF(punkty_rekrutacyjne[[#This Row],[GHP]:[GJP]],100)</f>
        <v>0</v>
      </c>
    </row>
    <row r="405" spans="1:32" x14ac:dyDescent="0.25">
      <c r="A405" s="1" t="s">
        <v>487</v>
      </c>
      <c r="B405" s="1" t="s">
        <v>76</v>
      </c>
      <c r="C405">
        <v>3</v>
      </c>
      <c r="D405">
        <v>5</v>
      </c>
      <c r="E405">
        <v>3</v>
      </c>
      <c r="F405">
        <v>3</v>
      </c>
      <c r="G405">
        <v>6</v>
      </c>
      <c r="H405">
        <v>4</v>
      </c>
      <c r="I405">
        <v>78</v>
      </c>
      <c r="J405">
        <v>80</v>
      </c>
      <c r="K405">
        <v>56</v>
      </c>
      <c r="L405">
        <v>31</v>
      </c>
      <c r="M405">
        <v>81</v>
      </c>
      <c r="N405">
        <f>IF(punkty_rekrutacyjne[[#This Row],[JP]]=2,0,IF(punkty_rekrutacyjne[[#This Row],[JP]]=3,4,IF(punkty_rekrutacyjne[[#This Row],[JP]]=4,6,IF(punkty_rekrutacyjne[[#This Row],[JP]]=5,8,10))))</f>
        <v>4</v>
      </c>
      <c r="O405">
        <f>IF(punkty_rekrutacyjne[[#This Row],[Mat]]=2,0,IF(punkty_rekrutacyjne[[#This Row],[Mat]]=3,4,IF(punkty_rekrutacyjne[[#This Row],[Mat]]=4,6,IF(punkty_rekrutacyjne[[#This Row],[Mat]]=5,8,10))))</f>
        <v>4</v>
      </c>
      <c r="P405">
        <f>IF(punkty_rekrutacyjne[[#This Row],[Biol]]=2,0,IF(punkty_rekrutacyjne[[#This Row],[Biol]]=3,4,IF(punkty_rekrutacyjne[[#This Row],[Biol]]=4,6,IF(punkty_rekrutacyjne[[#This Row],[Biol]]=5,8,10))))</f>
        <v>10</v>
      </c>
      <c r="Q405">
        <f>IF(punkty_rekrutacyjne[[#This Row],[Geog]]=2,0,IF(punkty_rekrutacyjne[[#This Row],[Geog]]=3,4,IF(punkty_rekrutacyjne[[#This Row],[Geog]]=4,6,IF(punkty_rekrutacyjne[[#This Row],[Geog]]=5,8,10))))</f>
        <v>6</v>
      </c>
      <c r="R405">
        <f>C405+IF(punkty_rekrutacyjne[[#This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59.6</v>
      </c>
      <c r="S405">
        <f>(punkty_rekrutacyjne[[#This Row],[JP]]+punkty_rekrutacyjne[[#This Row],[Mat]]+punkty_rekrutacyjne[[#This Row],[Biol]]+punkty_rekrutacyjne[[#This Row],[Geog]])/4</f>
        <v>4</v>
      </c>
      <c r="T405">
        <f>IF(punkty_rekrutacyjne[[#This Row],[Zachowanie]]&gt;4,IF(punkty_rekrutacyjne[[#This Row],[srednia z przedmiotow]]&gt;4,IF(punkty_rekrutacyjne[[#This Row],[Osiagniecia]]=0,1,0),0),0)</f>
        <v>0</v>
      </c>
      <c r="U405" s="2" t="str">
        <f>IF(punkty_rekrutacyjne[[#This Row],[dobry uczen]],punkty_rekrutacyjne[[#This Row],[Nazwisko]],"")</f>
        <v/>
      </c>
      <c r="V405" s="2" t="str">
        <f>IF(punkty_rekrutacyjne[[#This Row],[dobry uczen]],punkty_rekrutacyjne[[#This Row],[Imie]],"")</f>
        <v/>
      </c>
      <c r="W405" s="1">
        <f>IF(punkty_rekrutacyjne[[#This Row],[GHP]]=100,1,0)</f>
        <v>0</v>
      </c>
      <c r="X405" s="1">
        <f>IF(punkty_rekrutacyjne[[#This Row],[GHH]]=100,1,0)</f>
        <v>0</v>
      </c>
      <c r="Y405" s="1">
        <f>IF(punkty_rekrutacyjne[[#This Row],[GMM]]=100,1,0)</f>
        <v>0</v>
      </c>
      <c r="Z405" s="1">
        <f>IF(punkty_rekrutacyjne[[#This Row],[GMP]]=100,1,0)</f>
        <v>0</v>
      </c>
      <c r="AA405" s="1">
        <f>IF(punkty_rekrutacyjne[[#This Row],[GJP]]=100,1,0)</f>
        <v>0</v>
      </c>
      <c r="AB405" s="1">
        <f>IF(SUM(W405:AA405)&gt;2,1,0)</f>
        <v>0</v>
      </c>
      <c r="AC405" s="1">
        <f>C405+IF(punkty_rekrutacyjne[[#This Row],[Zachowanie]]=6,2,0)+SUM(punkty_rekrutacyjne[[#This Row],[p1]:[p4]])</f>
        <v>27</v>
      </c>
      <c r="AD405" s="1">
        <f>+(punkty_rekrutacyjne[[#This Row],[GHP]]+punkty_rekrutacyjne[[#This Row],[GHH]]+punkty_rekrutacyjne[[#This Row],[GMM]]+punkty_rekrutacyjne[[#This Row],[GMP]]+punkty_rekrutacyjne[[#This Row],[GJP]])/10</f>
        <v>32.6</v>
      </c>
      <c r="AE405" s="1">
        <f>IF(punkty_rekrutacyjne[[#This Row],[pkt 1]]&gt;punkty_rekrutacyjne[[#This Row],[pkt 2]],1,0)</f>
        <v>0</v>
      </c>
      <c r="AF405" s="1">
        <f>COUNTIF(punkty_rekrutacyjne[[#This Row],[GHP]:[GJP]],100)</f>
        <v>0</v>
      </c>
    </row>
    <row r="406" spans="1:32" x14ac:dyDescent="0.25">
      <c r="A406" s="1" t="s">
        <v>233</v>
      </c>
      <c r="B406" s="1" t="s">
        <v>145</v>
      </c>
      <c r="C406">
        <v>3</v>
      </c>
      <c r="D406">
        <v>6</v>
      </c>
      <c r="E406">
        <v>6</v>
      </c>
      <c r="F406">
        <v>6</v>
      </c>
      <c r="G406">
        <v>3</v>
      </c>
      <c r="H406">
        <v>4</v>
      </c>
      <c r="I406">
        <v>79</v>
      </c>
      <c r="J406">
        <v>23</v>
      </c>
      <c r="K406">
        <v>17</v>
      </c>
      <c r="L406">
        <v>99</v>
      </c>
      <c r="M406">
        <v>29</v>
      </c>
      <c r="N406">
        <f>IF(punkty_rekrutacyjne[[#This Row],[JP]]=2,0,IF(punkty_rekrutacyjne[[#This Row],[JP]]=3,4,IF(punkty_rekrutacyjne[[#This Row],[JP]]=4,6,IF(punkty_rekrutacyjne[[#This Row],[JP]]=5,8,10))))</f>
        <v>10</v>
      </c>
      <c r="O406">
        <f>IF(punkty_rekrutacyjne[[#This Row],[Mat]]=2,0,IF(punkty_rekrutacyjne[[#This Row],[Mat]]=3,4,IF(punkty_rekrutacyjne[[#This Row],[Mat]]=4,6,IF(punkty_rekrutacyjne[[#This Row],[Mat]]=5,8,10))))</f>
        <v>10</v>
      </c>
      <c r="P406">
        <f>IF(punkty_rekrutacyjne[[#This Row],[Biol]]=2,0,IF(punkty_rekrutacyjne[[#This Row],[Biol]]=3,4,IF(punkty_rekrutacyjne[[#This Row],[Biol]]=4,6,IF(punkty_rekrutacyjne[[#This Row],[Biol]]=5,8,10))))</f>
        <v>4</v>
      </c>
      <c r="Q406">
        <f>IF(punkty_rekrutacyjne[[#This Row],[Geog]]=2,0,IF(punkty_rekrutacyjne[[#This Row],[Geog]]=3,4,IF(punkty_rekrutacyjne[[#This Row],[Geog]]=4,6,IF(punkty_rekrutacyjne[[#This Row],[Geog]]=5,8,10))))</f>
        <v>6</v>
      </c>
      <c r="R406">
        <f>C406+IF(punkty_rekrutacyjne[[#This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59.7</v>
      </c>
      <c r="S406">
        <f>(punkty_rekrutacyjne[[#This Row],[JP]]+punkty_rekrutacyjne[[#This Row],[Mat]]+punkty_rekrutacyjne[[#This Row],[Biol]]+punkty_rekrutacyjne[[#This Row],[Geog]])/4</f>
        <v>4.75</v>
      </c>
      <c r="T406">
        <f>IF(punkty_rekrutacyjne[[#This Row],[Zachowanie]]&gt;4,IF(punkty_rekrutacyjne[[#This Row],[srednia z przedmiotow]]&gt;4,IF(punkty_rekrutacyjne[[#This Row],[Osiagniecia]]=0,1,0),0),0)</f>
        <v>0</v>
      </c>
      <c r="U406" s="2" t="str">
        <f>IF(punkty_rekrutacyjne[[#This Row],[dobry uczen]],punkty_rekrutacyjne[[#This Row],[Nazwisko]],"")</f>
        <v/>
      </c>
      <c r="V406" s="2" t="str">
        <f>IF(punkty_rekrutacyjne[[#This Row],[dobry uczen]],punkty_rekrutacyjne[[#This Row],[Imie]],"")</f>
        <v/>
      </c>
      <c r="W406" s="1">
        <f>IF(punkty_rekrutacyjne[[#This Row],[GHP]]=100,1,0)</f>
        <v>0</v>
      </c>
      <c r="X406" s="1">
        <f>IF(punkty_rekrutacyjne[[#This Row],[GHH]]=100,1,0)</f>
        <v>0</v>
      </c>
      <c r="Y406" s="1">
        <f>IF(punkty_rekrutacyjne[[#This Row],[GMM]]=100,1,0)</f>
        <v>0</v>
      </c>
      <c r="Z406" s="1">
        <f>IF(punkty_rekrutacyjne[[#This Row],[GMP]]=100,1,0)</f>
        <v>0</v>
      </c>
      <c r="AA406" s="1">
        <f>IF(punkty_rekrutacyjne[[#This Row],[GJP]]=100,1,0)</f>
        <v>0</v>
      </c>
      <c r="AB406" s="1">
        <f>IF(SUM(W406:AA406)&gt;2,1,0)</f>
        <v>0</v>
      </c>
      <c r="AC406" s="1">
        <f>C406+IF(punkty_rekrutacyjne[[#This Row],[Zachowanie]]=6,2,0)+SUM(punkty_rekrutacyjne[[#This Row],[p1]:[p4]])</f>
        <v>35</v>
      </c>
      <c r="AD406" s="1">
        <f>+(punkty_rekrutacyjne[[#This Row],[GHP]]+punkty_rekrutacyjne[[#This Row],[GHH]]+punkty_rekrutacyjne[[#This Row],[GMM]]+punkty_rekrutacyjne[[#This Row],[GMP]]+punkty_rekrutacyjne[[#This Row],[GJP]])/10</f>
        <v>24.7</v>
      </c>
      <c r="AE406" s="1">
        <f>IF(punkty_rekrutacyjne[[#This Row],[pkt 1]]&gt;punkty_rekrutacyjne[[#This Row],[pkt 2]],1,0)</f>
        <v>1</v>
      </c>
      <c r="AF406" s="1">
        <f>COUNTIF(punkty_rekrutacyjne[[#This Row],[GHP]:[GJP]],100)</f>
        <v>0</v>
      </c>
    </row>
    <row r="407" spans="1:32" x14ac:dyDescent="0.25">
      <c r="A407" s="1" t="s">
        <v>175</v>
      </c>
      <c r="B407" s="1" t="s">
        <v>45</v>
      </c>
      <c r="C407">
        <v>8</v>
      </c>
      <c r="D407">
        <v>2</v>
      </c>
      <c r="E407">
        <v>4</v>
      </c>
      <c r="F407">
        <v>3</v>
      </c>
      <c r="G407">
        <v>5</v>
      </c>
      <c r="H407">
        <v>4</v>
      </c>
      <c r="I407">
        <v>32</v>
      </c>
      <c r="J407">
        <v>83</v>
      </c>
      <c r="K407">
        <v>14</v>
      </c>
      <c r="L407">
        <v>77</v>
      </c>
      <c r="M407">
        <v>71</v>
      </c>
      <c r="N407">
        <f>IF(punkty_rekrutacyjne[[#This Row],[JP]]=2,0,IF(punkty_rekrutacyjne[[#This Row],[JP]]=3,4,IF(punkty_rekrutacyjne[[#This Row],[JP]]=4,6,IF(punkty_rekrutacyjne[[#This Row],[JP]]=5,8,10))))</f>
        <v>6</v>
      </c>
      <c r="O407">
        <f>IF(punkty_rekrutacyjne[[#This Row],[Mat]]=2,0,IF(punkty_rekrutacyjne[[#This Row],[Mat]]=3,4,IF(punkty_rekrutacyjne[[#This Row],[Mat]]=4,6,IF(punkty_rekrutacyjne[[#This Row],[Mat]]=5,8,10))))</f>
        <v>4</v>
      </c>
      <c r="P407">
        <f>IF(punkty_rekrutacyjne[[#This Row],[Biol]]=2,0,IF(punkty_rekrutacyjne[[#This Row],[Biol]]=3,4,IF(punkty_rekrutacyjne[[#This Row],[Biol]]=4,6,IF(punkty_rekrutacyjne[[#This Row],[Biol]]=5,8,10))))</f>
        <v>8</v>
      </c>
      <c r="Q407">
        <f>IF(punkty_rekrutacyjne[[#This Row],[Geog]]=2,0,IF(punkty_rekrutacyjne[[#This Row],[Geog]]=3,4,IF(punkty_rekrutacyjne[[#This Row],[Geog]]=4,6,IF(punkty_rekrutacyjne[[#This Row],[Geog]]=5,8,10))))</f>
        <v>6</v>
      </c>
      <c r="R407">
        <f>C407+IF(punkty_rekrutacyjne[[#This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59.7</v>
      </c>
      <c r="S407">
        <f>(punkty_rekrutacyjne[[#This Row],[JP]]+punkty_rekrutacyjne[[#This Row],[Mat]]+punkty_rekrutacyjne[[#This Row],[Biol]]+punkty_rekrutacyjne[[#This Row],[Geog]])/4</f>
        <v>4</v>
      </c>
      <c r="T407">
        <f>IF(punkty_rekrutacyjne[[#This Row],[Zachowanie]]&gt;4,IF(punkty_rekrutacyjne[[#This Row],[srednia z przedmiotow]]&gt;4,IF(punkty_rekrutacyjne[[#This Row],[Osiagniecia]]=0,1,0),0),0)</f>
        <v>0</v>
      </c>
      <c r="U407" s="2" t="str">
        <f>IF(punkty_rekrutacyjne[[#This Row],[dobry uczen]],punkty_rekrutacyjne[[#This Row],[Nazwisko]],"")</f>
        <v/>
      </c>
      <c r="V407" s="2" t="str">
        <f>IF(punkty_rekrutacyjne[[#This Row],[dobry uczen]],punkty_rekrutacyjne[[#This Row],[Imie]],"")</f>
        <v/>
      </c>
      <c r="W407" s="1">
        <f>IF(punkty_rekrutacyjne[[#This Row],[GHP]]=100,1,0)</f>
        <v>0</v>
      </c>
      <c r="X407" s="1">
        <f>IF(punkty_rekrutacyjne[[#This Row],[GHH]]=100,1,0)</f>
        <v>0</v>
      </c>
      <c r="Y407" s="1">
        <f>IF(punkty_rekrutacyjne[[#This Row],[GMM]]=100,1,0)</f>
        <v>0</v>
      </c>
      <c r="Z407" s="1">
        <f>IF(punkty_rekrutacyjne[[#This Row],[GMP]]=100,1,0)</f>
        <v>0</v>
      </c>
      <c r="AA407" s="1">
        <f>IF(punkty_rekrutacyjne[[#This Row],[GJP]]=100,1,0)</f>
        <v>0</v>
      </c>
      <c r="AB407" s="1">
        <f>IF(SUM(W407:AA407)&gt;2,1,0)</f>
        <v>0</v>
      </c>
      <c r="AC407" s="1">
        <f>C407+IF(punkty_rekrutacyjne[[#This Row],[Zachowanie]]=6,2,0)+SUM(punkty_rekrutacyjne[[#This Row],[p1]:[p4]])</f>
        <v>32</v>
      </c>
      <c r="AD407" s="1">
        <f>+(punkty_rekrutacyjne[[#This Row],[GHP]]+punkty_rekrutacyjne[[#This Row],[GHH]]+punkty_rekrutacyjne[[#This Row],[GMM]]+punkty_rekrutacyjne[[#This Row],[GMP]]+punkty_rekrutacyjne[[#This Row],[GJP]])/10</f>
        <v>27.7</v>
      </c>
      <c r="AE407" s="1">
        <f>IF(punkty_rekrutacyjne[[#This Row],[pkt 1]]&gt;punkty_rekrutacyjne[[#This Row],[pkt 2]],1,0)</f>
        <v>1</v>
      </c>
      <c r="AF407" s="1">
        <f>COUNTIF(punkty_rekrutacyjne[[#This Row],[GHP]:[GJP]],100)</f>
        <v>0</v>
      </c>
    </row>
    <row r="408" spans="1:32" x14ac:dyDescent="0.25">
      <c r="A408" s="1" t="s">
        <v>667</v>
      </c>
      <c r="B408" s="1" t="s">
        <v>203</v>
      </c>
      <c r="C408">
        <v>1</v>
      </c>
      <c r="D408">
        <v>2</v>
      </c>
      <c r="E408">
        <v>5</v>
      </c>
      <c r="F408">
        <v>2</v>
      </c>
      <c r="G408">
        <v>6</v>
      </c>
      <c r="H408">
        <v>6</v>
      </c>
      <c r="I408">
        <v>62</v>
      </c>
      <c r="J408">
        <v>89</v>
      </c>
      <c r="K408">
        <v>20</v>
      </c>
      <c r="L408">
        <v>56</v>
      </c>
      <c r="M408">
        <v>80</v>
      </c>
      <c r="N408">
        <f>IF(punkty_rekrutacyjne[[#This Row],[JP]]=2,0,IF(punkty_rekrutacyjne[[#This Row],[JP]]=3,4,IF(punkty_rekrutacyjne[[#This Row],[JP]]=4,6,IF(punkty_rekrutacyjne[[#This Row],[JP]]=5,8,10))))</f>
        <v>8</v>
      </c>
      <c r="O408">
        <f>IF(punkty_rekrutacyjne[[#This Row],[Mat]]=2,0,IF(punkty_rekrutacyjne[[#This Row],[Mat]]=3,4,IF(punkty_rekrutacyjne[[#This Row],[Mat]]=4,6,IF(punkty_rekrutacyjne[[#This Row],[Mat]]=5,8,10))))</f>
        <v>0</v>
      </c>
      <c r="P408">
        <f>IF(punkty_rekrutacyjne[[#This Row],[Biol]]=2,0,IF(punkty_rekrutacyjne[[#This Row],[Biol]]=3,4,IF(punkty_rekrutacyjne[[#This Row],[Biol]]=4,6,IF(punkty_rekrutacyjne[[#This Row],[Biol]]=5,8,10))))</f>
        <v>10</v>
      </c>
      <c r="Q408">
        <f>IF(punkty_rekrutacyjne[[#This Row],[Geog]]=2,0,IF(punkty_rekrutacyjne[[#This Row],[Geog]]=3,4,IF(punkty_rekrutacyjne[[#This Row],[Geog]]=4,6,IF(punkty_rekrutacyjne[[#This Row],[Geog]]=5,8,10))))</f>
        <v>10</v>
      </c>
      <c r="R408">
        <f>C408+IF(punkty_rekrutacyjne[[#This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59.7</v>
      </c>
      <c r="S408">
        <f>(punkty_rekrutacyjne[[#This Row],[JP]]+punkty_rekrutacyjne[[#This Row],[Mat]]+punkty_rekrutacyjne[[#This Row],[Biol]]+punkty_rekrutacyjne[[#This Row],[Geog]])/4</f>
        <v>4.75</v>
      </c>
      <c r="T408">
        <f>IF(punkty_rekrutacyjne[[#This Row],[Zachowanie]]&gt;4,IF(punkty_rekrutacyjne[[#This Row],[srednia z przedmiotow]]&gt;4,IF(punkty_rekrutacyjne[[#This Row],[Osiagniecia]]=0,1,0),0),0)</f>
        <v>0</v>
      </c>
      <c r="U408" s="2" t="str">
        <f>IF(punkty_rekrutacyjne[[#This Row],[dobry uczen]],punkty_rekrutacyjne[[#This Row],[Nazwisko]],"")</f>
        <v/>
      </c>
      <c r="V408" s="2" t="str">
        <f>IF(punkty_rekrutacyjne[[#This Row],[dobry uczen]],punkty_rekrutacyjne[[#This Row],[Imie]],"")</f>
        <v/>
      </c>
      <c r="W408" s="1">
        <f>IF(punkty_rekrutacyjne[[#This Row],[GHP]]=100,1,0)</f>
        <v>0</v>
      </c>
      <c r="X408" s="1">
        <f>IF(punkty_rekrutacyjne[[#This Row],[GHH]]=100,1,0)</f>
        <v>0</v>
      </c>
      <c r="Y408" s="1">
        <f>IF(punkty_rekrutacyjne[[#This Row],[GMM]]=100,1,0)</f>
        <v>0</v>
      </c>
      <c r="Z408" s="1">
        <f>IF(punkty_rekrutacyjne[[#This Row],[GMP]]=100,1,0)</f>
        <v>0</v>
      </c>
      <c r="AA408" s="1">
        <f>IF(punkty_rekrutacyjne[[#This Row],[GJP]]=100,1,0)</f>
        <v>0</v>
      </c>
      <c r="AB408" s="1">
        <f>IF(SUM(W408:AA408)&gt;2,1,0)</f>
        <v>0</v>
      </c>
      <c r="AC408" s="1">
        <f>C408+IF(punkty_rekrutacyjne[[#This Row],[Zachowanie]]=6,2,0)+SUM(punkty_rekrutacyjne[[#This Row],[p1]:[p4]])</f>
        <v>29</v>
      </c>
      <c r="AD408" s="1">
        <f>+(punkty_rekrutacyjne[[#This Row],[GHP]]+punkty_rekrutacyjne[[#This Row],[GHH]]+punkty_rekrutacyjne[[#This Row],[GMM]]+punkty_rekrutacyjne[[#This Row],[GMP]]+punkty_rekrutacyjne[[#This Row],[GJP]])/10</f>
        <v>30.7</v>
      </c>
      <c r="AE408" s="1">
        <f>IF(punkty_rekrutacyjne[[#This Row],[pkt 1]]&gt;punkty_rekrutacyjne[[#This Row],[pkt 2]],1,0)</f>
        <v>0</v>
      </c>
      <c r="AF408" s="1">
        <f>COUNTIF(punkty_rekrutacyjne[[#This Row],[GHP]:[GJP]],100)</f>
        <v>0</v>
      </c>
    </row>
    <row r="409" spans="1:32" x14ac:dyDescent="0.25">
      <c r="A409" s="1" t="s">
        <v>294</v>
      </c>
      <c r="B409" s="1" t="s">
        <v>28</v>
      </c>
      <c r="C409">
        <v>8</v>
      </c>
      <c r="D409">
        <v>3</v>
      </c>
      <c r="E409">
        <v>3</v>
      </c>
      <c r="F409">
        <v>4</v>
      </c>
      <c r="G409">
        <v>3</v>
      </c>
      <c r="H409">
        <v>5</v>
      </c>
      <c r="I409">
        <v>96</v>
      </c>
      <c r="J409">
        <v>17</v>
      </c>
      <c r="K409">
        <v>94</v>
      </c>
      <c r="L409">
        <v>90</v>
      </c>
      <c r="M409">
        <v>1</v>
      </c>
      <c r="N409">
        <f>IF(punkty_rekrutacyjne[[#This Row],[JP]]=2,0,IF(punkty_rekrutacyjne[[#This Row],[JP]]=3,4,IF(punkty_rekrutacyjne[[#This Row],[JP]]=4,6,IF(punkty_rekrutacyjne[[#This Row],[JP]]=5,8,10))))</f>
        <v>4</v>
      </c>
      <c r="O409">
        <f>IF(punkty_rekrutacyjne[[#This Row],[Mat]]=2,0,IF(punkty_rekrutacyjne[[#This Row],[Mat]]=3,4,IF(punkty_rekrutacyjne[[#This Row],[Mat]]=4,6,IF(punkty_rekrutacyjne[[#This Row],[Mat]]=5,8,10))))</f>
        <v>6</v>
      </c>
      <c r="P409">
        <f>IF(punkty_rekrutacyjne[[#This Row],[Biol]]=2,0,IF(punkty_rekrutacyjne[[#This Row],[Biol]]=3,4,IF(punkty_rekrutacyjne[[#This Row],[Biol]]=4,6,IF(punkty_rekrutacyjne[[#This Row],[Biol]]=5,8,10))))</f>
        <v>4</v>
      </c>
      <c r="Q409">
        <f>IF(punkty_rekrutacyjne[[#This Row],[Geog]]=2,0,IF(punkty_rekrutacyjne[[#This Row],[Geog]]=3,4,IF(punkty_rekrutacyjne[[#This Row],[Geog]]=4,6,IF(punkty_rekrutacyjne[[#This Row],[Geog]]=5,8,10))))</f>
        <v>8</v>
      </c>
      <c r="R409">
        <f>C409+IF(punkty_rekrutacyjne[[#This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59.8</v>
      </c>
      <c r="S409">
        <f>(punkty_rekrutacyjne[[#This Row],[JP]]+punkty_rekrutacyjne[[#This Row],[Mat]]+punkty_rekrutacyjne[[#This Row],[Biol]]+punkty_rekrutacyjne[[#This Row],[Geog]])/4</f>
        <v>3.75</v>
      </c>
      <c r="T409">
        <f>IF(punkty_rekrutacyjne[[#This Row],[Zachowanie]]&gt;4,IF(punkty_rekrutacyjne[[#This Row],[srednia z przedmiotow]]&gt;4,IF(punkty_rekrutacyjne[[#This Row],[Osiagniecia]]=0,1,0),0),0)</f>
        <v>0</v>
      </c>
      <c r="U409" s="2" t="str">
        <f>IF(punkty_rekrutacyjne[[#This Row],[dobry uczen]],punkty_rekrutacyjne[[#This Row],[Nazwisko]],"")</f>
        <v/>
      </c>
      <c r="V409" s="2" t="str">
        <f>IF(punkty_rekrutacyjne[[#This Row],[dobry uczen]],punkty_rekrutacyjne[[#This Row],[Imie]],"")</f>
        <v/>
      </c>
      <c r="W409" s="1">
        <f>IF(punkty_rekrutacyjne[[#This Row],[GHP]]=100,1,0)</f>
        <v>0</v>
      </c>
      <c r="X409" s="1">
        <f>IF(punkty_rekrutacyjne[[#This Row],[GHH]]=100,1,0)</f>
        <v>0</v>
      </c>
      <c r="Y409" s="1">
        <f>IF(punkty_rekrutacyjne[[#This Row],[GMM]]=100,1,0)</f>
        <v>0</v>
      </c>
      <c r="Z409" s="1">
        <f>IF(punkty_rekrutacyjne[[#This Row],[GMP]]=100,1,0)</f>
        <v>0</v>
      </c>
      <c r="AA409" s="1">
        <f>IF(punkty_rekrutacyjne[[#This Row],[GJP]]=100,1,0)</f>
        <v>0</v>
      </c>
      <c r="AB409" s="1">
        <f>IF(SUM(W409:AA409)&gt;2,1,0)</f>
        <v>0</v>
      </c>
      <c r="AC409" s="1">
        <f>C409+IF(punkty_rekrutacyjne[[#This Row],[Zachowanie]]=6,2,0)+SUM(punkty_rekrutacyjne[[#This Row],[p1]:[p4]])</f>
        <v>30</v>
      </c>
      <c r="AD409" s="1">
        <f>+(punkty_rekrutacyjne[[#This Row],[GHP]]+punkty_rekrutacyjne[[#This Row],[GHH]]+punkty_rekrutacyjne[[#This Row],[GMM]]+punkty_rekrutacyjne[[#This Row],[GMP]]+punkty_rekrutacyjne[[#This Row],[GJP]])/10</f>
        <v>29.8</v>
      </c>
      <c r="AE409" s="1">
        <f>IF(punkty_rekrutacyjne[[#This Row],[pkt 1]]&gt;punkty_rekrutacyjne[[#This Row],[pkt 2]],1,0)</f>
        <v>1</v>
      </c>
      <c r="AF409" s="1">
        <f>COUNTIF(punkty_rekrutacyjne[[#This Row],[GHP]:[GJP]],100)</f>
        <v>0</v>
      </c>
    </row>
    <row r="410" spans="1:32" x14ac:dyDescent="0.25">
      <c r="A410" s="1" t="s">
        <v>131</v>
      </c>
      <c r="B410" s="1" t="s">
        <v>171</v>
      </c>
      <c r="C410">
        <v>8</v>
      </c>
      <c r="D410">
        <v>4</v>
      </c>
      <c r="E410">
        <v>3</v>
      </c>
      <c r="F410">
        <v>2</v>
      </c>
      <c r="G410">
        <v>6</v>
      </c>
      <c r="H410">
        <v>5</v>
      </c>
      <c r="I410">
        <v>67</v>
      </c>
      <c r="J410">
        <v>34</v>
      </c>
      <c r="K410">
        <v>96</v>
      </c>
      <c r="L410">
        <v>61</v>
      </c>
      <c r="M410">
        <v>40</v>
      </c>
      <c r="N410">
        <f>IF(punkty_rekrutacyjne[[#This Row],[JP]]=2,0,IF(punkty_rekrutacyjne[[#This Row],[JP]]=3,4,IF(punkty_rekrutacyjne[[#This Row],[JP]]=4,6,IF(punkty_rekrutacyjne[[#This Row],[JP]]=5,8,10))))</f>
        <v>4</v>
      </c>
      <c r="O410">
        <f>IF(punkty_rekrutacyjne[[#This Row],[Mat]]=2,0,IF(punkty_rekrutacyjne[[#This Row],[Mat]]=3,4,IF(punkty_rekrutacyjne[[#This Row],[Mat]]=4,6,IF(punkty_rekrutacyjne[[#This Row],[Mat]]=5,8,10))))</f>
        <v>0</v>
      </c>
      <c r="P410">
        <f>IF(punkty_rekrutacyjne[[#This Row],[Biol]]=2,0,IF(punkty_rekrutacyjne[[#This Row],[Biol]]=3,4,IF(punkty_rekrutacyjne[[#This Row],[Biol]]=4,6,IF(punkty_rekrutacyjne[[#This Row],[Biol]]=5,8,10))))</f>
        <v>10</v>
      </c>
      <c r="Q410">
        <f>IF(punkty_rekrutacyjne[[#This Row],[Geog]]=2,0,IF(punkty_rekrutacyjne[[#This Row],[Geog]]=3,4,IF(punkty_rekrutacyjne[[#This Row],[Geog]]=4,6,IF(punkty_rekrutacyjne[[#This Row],[Geog]]=5,8,10))))</f>
        <v>8</v>
      </c>
      <c r="R410">
        <f>C410+IF(punkty_rekrutacyjne[[#This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59.8</v>
      </c>
      <c r="S410">
        <f>(punkty_rekrutacyjne[[#This Row],[JP]]+punkty_rekrutacyjne[[#This Row],[Mat]]+punkty_rekrutacyjne[[#This Row],[Biol]]+punkty_rekrutacyjne[[#This Row],[Geog]])/4</f>
        <v>4</v>
      </c>
      <c r="T410">
        <f>IF(punkty_rekrutacyjne[[#This Row],[Zachowanie]]&gt;4,IF(punkty_rekrutacyjne[[#This Row],[srednia z przedmiotow]]&gt;4,IF(punkty_rekrutacyjne[[#This Row],[Osiagniecia]]=0,1,0),0),0)</f>
        <v>0</v>
      </c>
      <c r="U410" s="2" t="str">
        <f>IF(punkty_rekrutacyjne[[#This Row],[dobry uczen]],punkty_rekrutacyjne[[#This Row],[Nazwisko]],"")</f>
        <v/>
      </c>
      <c r="V410" s="2" t="str">
        <f>IF(punkty_rekrutacyjne[[#This Row],[dobry uczen]],punkty_rekrutacyjne[[#This Row],[Imie]],"")</f>
        <v/>
      </c>
      <c r="W410" s="1">
        <f>IF(punkty_rekrutacyjne[[#This Row],[GHP]]=100,1,0)</f>
        <v>0</v>
      </c>
      <c r="X410" s="1">
        <f>IF(punkty_rekrutacyjne[[#This Row],[GHH]]=100,1,0)</f>
        <v>0</v>
      </c>
      <c r="Y410" s="1">
        <f>IF(punkty_rekrutacyjne[[#This Row],[GMM]]=100,1,0)</f>
        <v>0</v>
      </c>
      <c r="Z410" s="1">
        <f>IF(punkty_rekrutacyjne[[#This Row],[GMP]]=100,1,0)</f>
        <v>0</v>
      </c>
      <c r="AA410" s="1">
        <f>IF(punkty_rekrutacyjne[[#This Row],[GJP]]=100,1,0)</f>
        <v>0</v>
      </c>
      <c r="AB410" s="1">
        <f>IF(SUM(W410:AA410)&gt;2,1,0)</f>
        <v>0</v>
      </c>
      <c r="AC410" s="1">
        <f>C410+IF(punkty_rekrutacyjne[[#This Row],[Zachowanie]]=6,2,0)+SUM(punkty_rekrutacyjne[[#This Row],[p1]:[p4]])</f>
        <v>30</v>
      </c>
      <c r="AD410" s="1">
        <f>+(punkty_rekrutacyjne[[#This Row],[GHP]]+punkty_rekrutacyjne[[#This Row],[GHH]]+punkty_rekrutacyjne[[#This Row],[GMM]]+punkty_rekrutacyjne[[#This Row],[GMP]]+punkty_rekrutacyjne[[#This Row],[GJP]])/10</f>
        <v>29.8</v>
      </c>
      <c r="AE410" s="1">
        <f>IF(punkty_rekrutacyjne[[#This Row],[pkt 1]]&gt;punkty_rekrutacyjne[[#This Row],[pkt 2]],1,0)</f>
        <v>1</v>
      </c>
      <c r="AF410" s="1">
        <f>COUNTIF(punkty_rekrutacyjne[[#This Row],[GHP]:[GJP]],100)</f>
        <v>0</v>
      </c>
    </row>
    <row r="411" spans="1:32" x14ac:dyDescent="0.25">
      <c r="A411" s="1" t="s">
        <v>165</v>
      </c>
      <c r="B411" s="1" t="s">
        <v>166</v>
      </c>
      <c r="C411">
        <v>7</v>
      </c>
      <c r="D411">
        <v>3</v>
      </c>
      <c r="E411">
        <v>3</v>
      </c>
      <c r="F411">
        <v>6</v>
      </c>
      <c r="G411">
        <v>5</v>
      </c>
      <c r="H411">
        <v>5</v>
      </c>
      <c r="I411">
        <v>57</v>
      </c>
      <c r="J411">
        <v>31</v>
      </c>
      <c r="K411">
        <v>22</v>
      </c>
      <c r="L411">
        <v>59</v>
      </c>
      <c r="M411">
        <v>61</v>
      </c>
      <c r="N411">
        <f>IF(punkty_rekrutacyjne[[#This Row],[JP]]=2,0,IF(punkty_rekrutacyjne[[#This Row],[JP]]=3,4,IF(punkty_rekrutacyjne[[#This Row],[JP]]=4,6,IF(punkty_rekrutacyjne[[#This Row],[JP]]=5,8,10))))</f>
        <v>4</v>
      </c>
      <c r="O411">
        <f>IF(punkty_rekrutacyjne[[#This Row],[Mat]]=2,0,IF(punkty_rekrutacyjne[[#This Row],[Mat]]=3,4,IF(punkty_rekrutacyjne[[#This Row],[Mat]]=4,6,IF(punkty_rekrutacyjne[[#This Row],[Mat]]=5,8,10))))</f>
        <v>10</v>
      </c>
      <c r="P411">
        <f>IF(punkty_rekrutacyjne[[#This Row],[Biol]]=2,0,IF(punkty_rekrutacyjne[[#This Row],[Biol]]=3,4,IF(punkty_rekrutacyjne[[#This Row],[Biol]]=4,6,IF(punkty_rekrutacyjne[[#This Row],[Biol]]=5,8,10))))</f>
        <v>8</v>
      </c>
      <c r="Q411">
        <f>IF(punkty_rekrutacyjne[[#This Row],[Geog]]=2,0,IF(punkty_rekrutacyjne[[#This Row],[Geog]]=3,4,IF(punkty_rekrutacyjne[[#This Row],[Geog]]=4,6,IF(punkty_rekrutacyjne[[#This Row],[Geog]]=5,8,10))))</f>
        <v>8</v>
      </c>
      <c r="R411">
        <f>C411+IF(punkty_rekrutacyjne[[#This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</v>
      </c>
      <c r="S411">
        <f>(punkty_rekrutacyjne[[#This Row],[JP]]+punkty_rekrutacyjne[[#This Row],[Mat]]+punkty_rekrutacyjne[[#This Row],[Biol]]+punkty_rekrutacyjne[[#This Row],[Geog]])/4</f>
        <v>4.75</v>
      </c>
      <c r="T411">
        <f>IF(punkty_rekrutacyjne[[#This Row],[Zachowanie]]&gt;4,IF(punkty_rekrutacyjne[[#This Row],[srednia z przedmiotow]]&gt;4,IF(punkty_rekrutacyjne[[#This Row],[Osiagniecia]]=0,1,0),0),0)</f>
        <v>0</v>
      </c>
      <c r="U411" s="2" t="str">
        <f>IF(punkty_rekrutacyjne[[#This Row],[dobry uczen]],punkty_rekrutacyjne[[#This Row],[Nazwisko]],"")</f>
        <v/>
      </c>
      <c r="V411" s="2" t="str">
        <f>IF(punkty_rekrutacyjne[[#This Row],[dobry uczen]],punkty_rekrutacyjne[[#This Row],[Imie]],"")</f>
        <v/>
      </c>
      <c r="W411" s="1">
        <f>IF(punkty_rekrutacyjne[[#This Row],[GHP]]=100,1,0)</f>
        <v>0</v>
      </c>
      <c r="X411" s="1">
        <f>IF(punkty_rekrutacyjne[[#This Row],[GHH]]=100,1,0)</f>
        <v>0</v>
      </c>
      <c r="Y411" s="1">
        <f>IF(punkty_rekrutacyjne[[#This Row],[GMM]]=100,1,0)</f>
        <v>0</v>
      </c>
      <c r="Z411" s="1">
        <f>IF(punkty_rekrutacyjne[[#This Row],[GMP]]=100,1,0)</f>
        <v>0</v>
      </c>
      <c r="AA411" s="1">
        <f>IF(punkty_rekrutacyjne[[#This Row],[GJP]]=100,1,0)</f>
        <v>0</v>
      </c>
      <c r="AB411" s="1">
        <f>IF(SUM(W411:AA411)&gt;2,1,0)</f>
        <v>0</v>
      </c>
      <c r="AC411" s="1">
        <f>C411+IF(punkty_rekrutacyjne[[#This Row],[Zachowanie]]=6,2,0)+SUM(punkty_rekrutacyjne[[#This Row],[p1]:[p4]])</f>
        <v>37</v>
      </c>
      <c r="AD411" s="1">
        <f>+(punkty_rekrutacyjne[[#This Row],[GHP]]+punkty_rekrutacyjne[[#This Row],[GHH]]+punkty_rekrutacyjne[[#This Row],[GMM]]+punkty_rekrutacyjne[[#This Row],[GMP]]+punkty_rekrutacyjne[[#This Row],[GJP]])/10</f>
        <v>23</v>
      </c>
      <c r="AE411" s="1">
        <f>IF(punkty_rekrutacyjne[[#This Row],[pkt 1]]&gt;punkty_rekrutacyjne[[#This Row],[pkt 2]],1,0)</f>
        <v>1</v>
      </c>
      <c r="AF411" s="1">
        <f>COUNTIF(punkty_rekrutacyjne[[#This Row],[GHP]:[GJP]],100)</f>
        <v>0</v>
      </c>
    </row>
    <row r="412" spans="1:32" x14ac:dyDescent="0.25">
      <c r="A412" s="1" t="s">
        <v>428</v>
      </c>
      <c r="B412" s="1" t="s">
        <v>430</v>
      </c>
      <c r="C412">
        <v>3</v>
      </c>
      <c r="D412">
        <v>6</v>
      </c>
      <c r="E412">
        <v>2</v>
      </c>
      <c r="F412">
        <v>5</v>
      </c>
      <c r="G412">
        <v>6</v>
      </c>
      <c r="H412">
        <v>4</v>
      </c>
      <c r="I412">
        <v>36</v>
      </c>
      <c r="J412">
        <v>63</v>
      </c>
      <c r="K412">
        <v>40</v>
      </c>
      <c r="L412">
        <v>82</v>
      </c>
      <c r="M412">
        <v>89</v>
      </c>
      <c r="N412">
        <f>IF(punkty_rekrutacyjne[[#This Row],[JP]]=2,0,IF(punkty_rekrutacyjne[[#This Row],[JP]]=3,4,IF(punkty_rekrutacyjne[[#This Row],[JP]]=4,6,IF(punkty_rekrutacyjne[[#This Row],[JP]]=5,8,10))))</f>
        <v>0</v>
      </c>
      <c r="O412">
        <f>IF(punkty_rekrutacyjne[[#This Row],[Mat]]=2,0,IF(punkty_rekrutacyjne[[#This Row],[Mat]]=3,4,IF(punkty_rekrutacyjne[[#This Row],[Mat]]=4,6,IF(punkty_rekrutacyjne[[#This Row],[Mat]]=5,8,10))))</f>
        <v>8</v>
      </c>
      <c r="P412">
        <f>IF(punkty_rekrutacyjne[[#This Row],[Biol]]=2,0,IF(punkty_rekrutacyjne[[#This Row],[Biol]]=3,4,IF(punkty_rekrutacyjne[[#This Row],[Biol]]=4,6,IF(punkty_rekrutacyjne[[#This Row],[Biol]]=5,8,10))))</f>
        <v>10</v>
      </c>
      <c r="Q412">
        <f>IF(punkty_rekrutacyjne[[#This Row],[Geog]]=2,0,IF(punkty_rekrutacyjne[[#This Row],[Geog]]=3,4,IF(punkty_rekrutacyjne[[#This Row],[Geog]]=4,6,IF(punkty_rekrutacyjne[[#This Row],[Geog]]=5,8,10))))</f>
        <v>6</v>
      </c>
      <c r="R412">
        <f>C412+IF(punkty_rekrutacyjne[[#This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</v>
      </c>
      <c r="S412">
        <f>(punkty_rekrutacyjne[[#This Row],[JP]]+punkty_rekrutacyjne[[#This Row],[Mat]]+punkty_rekrutacyjne[[#This Row],[Biol]]+punkty_rekrutacyjne[[#This Row],[Geog]])/4</f>
        <v>4.25</v>
      </c>
      <c r="T412">
        <f>IF(punkty_rekrutacyjne[[#This Row],[Zachowanie]]&gt;4,IF(punkty_rekrutacyjne[[#This Row],[srednia z przedmiotow]]&gt;4,IF(punkty_rekrutacyjne[[#This Row],[Osiagniecia]]=0,1,0),0),0)</f>
        <v>0</v>
      </c>
      <c r="U412" s="2" t="str">
        <f>IF(punkty_rekrutacyjne[[#This Row],[dobry uczen]],punkty_rekrutacyjne[[#This Row],[Nazwisko]],"")</f>
        <v/>
      </c>
      <c r="V412" s="2" t="str">
        <f>IF(punkty_rekrutacyjne[[#This Row],[dobry uczen]],punkty_rekrutacyjne[[#This Row],[Imie]],"")</f>
        <v/>
      </c>
      <c r="W412" s="1">
        <f>IF(punkty_rekrutacyjne[[#This Row],[GHP]]=100,1,0)</f>
        <v>0</v>
      </c>
      <c r="X412" s="1">
        <f>IF(punkty_rekrutacyjne[[#This Row],[GHH]]=100,1,0)</f>
        <v>0</v>
      </c>
      <c r="Y412" s="1">
        <f>IF(punkty_rekrutacyjne[[#This Row],[GMM]]=100,1,0)</f>
        <v>0</v>
      </c>
      <c r="Z412" s="1">
        <f>IF(punkty_rekrutacyjne[[#This Row],[GMP]]=100,1,0)</f>
        <v>0</v>
      </c>
      <c r="AA412" s="1">
        <f>IF(punkty_rekrutacyjne[[#This Row],[GJP]]=100,1,0)</f>
        <v>0</v>
      </c>
      <c r="AB412" s="1">
        <f>IF(SUM(W412:AA412)&gt;2,1,0)</f>
        <v>0</v>
      </c>
      <c r="AC412" s="1">
        <f>C412+IF(punkty_rekrutacyjne[[#This Row],[Zachowanie]]=6,2,0)+SUM(punkty_rekrutacyjne[[#This Row],[p1]:[p4]])</f>
        <v>29</v>
      </c>
      <c r="AD412" s="1">
        <f>+(punkty_rekrutacyjne[[#This Row],[GHP]]+punkty_rekrutacyjne[[#This Row],[GHH]]+punkty_rekrutacyjne[[#This Row],[GMM]]+punkty_rekrutacyjne[[#This Row],[GMP]]+punkty_rekrutacyjne[[#This Row],[GJP]])/10</f>
        <v>31</v>
      </c>
      <c r="AE412" s="1">
        <f>IF(punkty_rekrutacyjne[[#This Row],[pkt 1]]&gt;punkty_rekrutacyjne[[#This Row],[pkt 2]],1,0)</f>
        <v>0</v>
      </c>
      <c r="AF412" s="1">
        <f>COUNTIF(punkty_rekrutacyjne[[#This Row],[GHP]:[GJP]],100)</f>
        <v>0</v>
      </c>
    </row>
    <row r="413" spans="1:32" x14ac:dyDescent="0.25">
      <c r="A413" s="1" t="s">
        <v>544</v>
      </c>
      <c r="B413" s="1" t="s">
        <v>324</v>
      </c>
      <c r="C413">
        <v>3</v>
      </c>
      <c r="D413">
        <v>3</v>
      </c>
      <c r="E413">
        <v>5</v>
      </c>
      <c r="F413">
        <v>6</v>
      </c>
      <c r="G413">
        <v>4</v>
      </c>
      <c r="H413">
        <v>3</v>
      </c>
      <c r="I413">
        <v>68</v>
      </c>
      <c r="J413">
        <v>76</v>
      </c>
      <c r="K413">
        <v>21</v>
      </c>
      <c r="L413">
        <v>59</v>
      </c>
      <c r="M413">
        <v>66</v>
      </c>
      <c r="N413">
        <f>IF(punkty_rekrutacyjne[[#This Row],[JP]]=2,0,IF(punkty_rekrutacyjne[[#This Row],[JP]]=3,4,IF(punkty_rekrutacyjne[[#This Row],[JP]]=4,6,IF(punkty_rekrutacyjne[[#This Row],[JP]]=5,8,10))))</f>
        <v>8</v>
      </c>
      <c r="O413">
        <f>IF(punkty_rekrutacyjne[[#This Row],[Mat]]=2,0,IF(punkty_rekrutacyjne[[#This Row],[Mat]]=3,4,IF(punkty_rekrutacyjne[[#This Row],[Mat]]=4,6,IF(punkty_rekrutacyjne[[#This Row],[Mat]]=5,8,10))))</f>
        <v>10</v>
      </c>
      <c r="P413">
        <f>IF(punkty_rekrutacyjne[[#This Row],[Biol]]=2,0,IF(punkty_rekrutacyjne[[#This Row],[Biol]]=3,4,IF(punkty_rekrutacyjne[[#This Row],[Biol]]=4,6,IF(punkty_rekrutacyjne[[#This Row],[Biol]]=5,8,10))))</f>
        <v>6</v>
      </c>
      <c r="Q413">
        <f>IF(punkty_rekrutacyjne[[#This Row],[Geog]]=2,0,IF(punkty_rekrutacyjne[[#This Row],[Geog]]=3,4,IF(punkty_rekrutacyjne[[#This Row],[Geog]]=4,6,IF(punkty_rekrutacyjne[[#This Row],[Geog]]=5,8,10))))</f>
        <v>4</v>
      </c>
      <c r="R413">
        <f>C413+IF(punkty_rekrutacyjne[[#This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</v>
      </c>
      <c r="S413">
        <f>(punkty_rekrutacyjne[[#This Row],[JP]]+punkty_rekrutacyjne[[#This Row],[Mat]]+punkty_rekrutacyjne[[#This Row],[Biol]]+punkty_rekrutacyjne[[#This Row],[Geog]])/4</f>
        <v>4.5</v>
      </c>
      <c r="T413">
        <f>IF(punkty_rekrutacyjne[[#This Row],[Zachowanie]]&gt;4,IF(punkty_rekrutacyjne[[#This Row],[srednia z przedmiotow]]&gt;4,IF(punkty_rekrutacyjne[[#This Row],[Osiagniecia]]=0,1,0),0),0)</f>
        <v>0</v>
      </c>
      <c r="U413" s="2" t="str">
        <f>IF(punkty_rekrutacyjne[[#This Row],[dobry uczen]],punkty_rekrutacyjne[[#This Row],[Nazwisko]],"")</f>
        <v/>
      </c>
      <c r="V413" s="2" t="str">
        <f>IF(punkty_rekrutacyjne[[#This Row],[dobry uczen]],punkty_rekrutacyjne[[#This Row],[Imie]],"")</f>
        <v/>
      </c>
      <c r="W413" s="1">
        <f>IF(punkty_rekrutacyjne[[#This Row],[GHP]]=100,1,0)</f>
        <v>0</v>
      </c>
      <c r="X413" s="1">
        <f>IF(punkty_rekrutacyjne[[#This Row],[GHH]]=100,1,0)</f>
        <v>0</v>
      </c>
      <c r="Y413" s="1">
        <f>IF(punkty_rekrutacyjne[[#This Row],[GMM]]=100,1,0)</f>
        <v>0</v>
      </c>
      <c r="Z413" s="1">
        <f>IF(punkty_rekrutacyjne[[#This Row],[GMP]]=100,1,0)</f>
        <v>0</v>
      </c>
      <c r="AA413" s="1">
        <f>IF(punkty_rekrutacyjne[[#This Row],[GJP]]=100,1,0)</f>
        <v>0</v>
      </c>
      <c r="AB413" s="1">
        <f>IF(SUM(W413:AA413)&gt;2,1,0)</f>
        <v>0</v>
      </c>
      <c r="AC413" s="1">
        <f>C413+IF(punkty_rekrutacyjne[[#This Row],[Zachowanie]]=6,2,0)+SUM(punkty_rekrutacyjne[[#This Row],[p1]:[p4]])</f>
        <v>31</v>
      </c>
      <c r="AD413" s="1">
        <f>+(punkty_rekrutacyjne[[#This Row],[GHP]]+punkty_rekrutacyjne[[#This Row],[GHH]]+punkty_rekrutacyjne[[#This Row],[GMM]]+punkty_rekrutacyjne[[#This Row],[GMP]]+punkty_rekrutacyjne[[#This Row],[GJP]])/10</f>
        <v>29</v>
      </c>
      <c r="AE413" s="1">
        <f>IF(punkty_rekrutacyjne[[#This Row],[pkt 1]]&gt;punkty_rekrutacyjne[[#This Row],[pkt 2]],1,0)</f>
        <v>1</v>
      </c>
      <c r="AF413" s="1">
        <f>COUNTIF(punkty_rekrutacyjne[[#This Row],[GHP]:[GJP]],100)</f>
        <v>0</v>
      </c>
    </row>
    <row r="414" spans="1:32" x14ac:dyDescent="0.25">
      <c r="A414" s="1" t="s">
        <v>567</v>
      </c>
      <c r="B414" s="1" t="s">
        <v>568</v>
      </c>
      <c r="C414">
        <v>1</v>
      </c>
      <c r="D414">
        <v>3</v>
      </c>
      <c r="E414">
        <v>4</v>
      </c>
      <c r="F414">
        <v>6</v>
      </c>
      <c r="G414">
        <v>6</v>
      </c>
      <c r="H414">
        <v>3</v>
      </c>
      <c r="I414">
        <v>52</v>
      </c>
      <c r="J414">
        <v>36</v>
      </c>
      <c r="K414">
        <v>41</v>
      </c>
      <c r="L414">
        <v>96</v>
      </c>
      <c r="M414">
        <v>66</v>
      </c>
      <c r="N414">
        <f>IF(punkty_rekrutacyjne[[#This Row],[JP]]=2,0,IF(punkty_rekrutacyjne[[#This Row],[JP]]=3,4,IF(punkty_rekrutacyjne[[#This Row],[JP]]=4,6,IF(punkty_rekrutacyjne[[#This Row],[JP]]=5,8,10))))</f>
        <v>6</v>
      </c>
      <c r="O414">
        <f>IF(punkty_rekrutacyjne[[#This Row],[Mat]]=2,0,IF(punkty_rekrutacyjne[[#This Row],[Mat]]=3,4,IF(punkty_rekrutacyjne[[#This Row],[Mat]]=4,6,IF(punkty_rekrutacyjne[[#This Row],[Mat]]=5,8,10))))</f>
        <v>10</v>
      </c>
      <c r="P414">
        <f>IF(punkty_rekrutacyjne[[#This Row],[Biol]]=2,0,IF(punkty_rekrutacyjne[[#This Row],[Biol]]=3,4,IF(punkty_rekrutacyjne[[#This Row],[Biol]]=4,6,IF(punkty_rekrutacyjne[[#This Row],[Biol]]=5,8,10))))</f>
        <v>10</v>
      </c>
      <c r="Q414">
        <f>IF(punkty_rekrutacyjne[[#This Row],[Geog]]=2,0,IF(punkty_rekrutacyjne[[#This Row],[Geog]]=3,4,IF(punkty_rekrutacyjne[[#This Row],[Geog]]=4,6,IF(punkty_rekrutacyjne[[#This Row],[Geog]]=5,8,10))))</f>
        <v>4</v>
      </c>
      <c r="R414">
        <f>C414+IF(punkty_rekrutacyjne[[#This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60.1</v>
      </c>
      <c r="S414">
        <f>(punkty_rekrutacyjne[[#This Row],[JP]]+punkty_rekrutacyjne[[#This Row],[Mat]]+punkty_rekrutacyjne[[#This Row],[Biol]]+punkty_rekrutacyjne[[#This Row],[Geog]])/4</f>
        <v>4.75</v>
      </c>
      <c r="T414">
        <f>IF(punkty_rekrutacyjne[[#This Row],[Zachowanie]]&gt;4,IF(punkty_rekrutacyjne[[#This Row],[srednia z przedmiotow]]&gt;4,IF(punkty_rekrutacyjne[[#This Row],[Osiagniecia]]=0,1,0),0),0)</f>
        <v>0</v>
      </c>
      <c r="U414" s="2" t="str">
        <f>IF(punkty_rekrutacyjne[[#This Row],[dobry uczen]],punkty_rekrutacyjne[[#This Row],[Nazwisko]],"")</f>
        <v/>
      </c>
      <c r="V414" s="2" t="str">
        <f>IF(punkty_rekrutacyjne[[#This Row],[dobry uczen]],punkty_rekrutacyjne[[#This Row],[Imie]],"")</f>
        <v/>
      </c>
      <c r="W414" s="1">
        <f>IF(punkty_rekrutacyjne[[#This Row],[GHP]]=100,1,0)</f>
        <v>0</v>
      </c>
      <c r="X414" s="1">
        <f>IF(punkty_rekrutacyjne[[#This Row],[GHH]]=100,1,0)</f>
        <v>0</v>
      </c>
      <c r="Y414" s="1">
        <f>IF(punkty_rekrutacyjne[[#This Row],[GMM]]=100,1,0)</f>
        <v>0</v>
      </c>
      <c r="Z414" s="1">
        <f>IF(punkty_rekrutacyjne[[#This Row],[GMP]]=100,1,0)</f>
        <v>0</v>
      </c>
      <c r="AA414" s="1">
        <f>IF(punkty_rekrutacyjne[[#This Row],[GJP]]=100,1,0)</f>
        <v>0</v>
      </c>
      <c r="AB414" s="1">
        <f>IF(SUM(W414:AA414)&gt;2,1,0)</f>
        <v>0</v>
      </c>
      <c r="AC414" s="1">
        <f>C414+IF(punkty_rekrutacyjne[[#This Row],[Zachowanie]]=6,2,0)+SUM(punkty_rekrutacyjne[[#This Row],[p1]:[p4]])</f>
        <v>31</v>
      </c>
      <c r="AD414" s="1">
        <f>+(punkty_rekrutacyjne[[#This Row],[GHP]]+punkty_rekrutacyjne[[#This Row],[GHH]]+punkty_rekrutacyjne[[#This Row],[GMM]]+punkty_rekrutacyjne[[#This Row],[GMP]]+punkty_rekrutacyjne[[#This Row],[GJP]])/10</f>
        <v>29.1</v>
      </c>
      <c r="AE414" s="1">
        <f>IF(punkty_rekrutacyjne[[#This Row],[pkt 1]]&gt;punkty_rekrutacyjne[[#This Row],[pkt 2]],1,0)</f>
        <v>1</v>
      </c>
      <c r="AF414" s="1">
        <f>COUNTIF(punkty_rekrutacyjne[[#This Row],[GHP]:[GJP]],100)</f>
        <v>0</v>
      </c>
    </row>
    <row r="415" spans="1:32" x14ac:dyDescent="0.25">
      <c r="A415" s="1" t="s">
        <v>666</v>
      </c>
      <c r="B415" s="1" t="s">
        <v>34</v>
      </c>
      <c r="C415">
        <v>4</v>
      </c>
      <c r="D415">
        <v>5</v>
      </c>
      <c r="E415">
        <v>3</v>
      </c>
      <c r="F415">
        <v>6</v>
      </c>
      <c r="G415">
        <v>6</v>
      </c>
      <c r="H415">
        <v>3</v>
      </c>
      <c r="I415">
        <v>23</v>
      </c>
      <c r="J415">
        <v>16</v>
      </c>
      <c r="K415">
        <v>85</v>
      </c>
      <c r="L415">
        <v>82</v>
      </c>
      <c r="M415">
        <v>75</v>
      </c>
      <c r="N415">
        <f>IF(punkty_rekrutacyjne[[#This Row],[JP]]=2,0,IF(punkty_rekrutacyjne[[#This Row],[JP]]=3,4,IF(punkty_rekrutacyjne[[#This Row],[JP]]=4,6,IF(punkty_rekrutacyjne[[#This Row],[JP]]=5,8,10))))</f>
        <v>4</v>
      </c>
      <c r="O415">
        <f>IF(punkty_rekrutacyjne[[#This Row],[Mat]]=2,0,IF(punkty_rekrutacyjne[[#This Row],[Mat]]=3,4,IF(punkty_rekrutacyjne[[#This Row],[Mat]]=4,6,IF(punkty_rekrutacyjne[[#This Row],[Mat]]=5,8,10))))</f>
        <v>10</v>
      </c>
      <c r="P415">
        <f>IF(punkty_rekrutacyjne[[#This Row],[Biol]]=2,0,IF(punkty_rekrutacyjne[[#This Row],[Biol]]=3,4,IF(punkty_rekrutacyjne[[#This Row],[Biol]]=4,6,IF(punkty_rekrutacyjne[[#This Row],[Biol]]=5,8,10))))</f>
        <v>10</v>
      </c>
      <c r="Q415">
        <f>IF(punkty_rekrutacyjne[[#This Row],[Geog]]=2,0,IF(punkty_rekrutacyjne[[#This Row],[Geog]]=3,4,IF(punkty_rekrutacyjne[[#This Row],[Geog]]=4,6,IF(punkty_rekrutacyjne[[#This Row],[Geog]]=5,8,10))))</f>
        <v>4</v>
      </c>
      <c r="R415">
        <f>C415+IF(punkty_rekrutacyjne[[#This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60.1</v>
      </c>
      <c r="S415">
        <f>(punkty_rekrutacyjne[[#This Row],[JP]]+punkty_rekrutacyjne[[#This Row],[Mat]]+punkty_rekrutacyjne[[#This Row],[Biol]]+punkty_rekrutacyjne[[#This Row],[Geog]])/4</f>
        <v>4.5</v>
      </c>
      <c r="T415">
        <f>IF(punkty_rekrutacyjne[[#This Row],[Zachowanie]]&gt;4,IF(punkty_rekrutacyjne[[#This Row],[srednia z przedmiotow]]&gt;4,IF(punkty_rekrutacyjne[[#This Row],[Osiagniecia]]=0,1,0),0),0)</f>
        <v>0</v>
      </c>
      <c r="U415" s="2" t="str">
        <f>IF(punkty_rekrutacyjne[[#This Row],[dobry uczen]],punkty_rekrutacyjne[[#This Row],[Nazwisko]],"")</f>
        <v/>
      </c>
      <c r="V415" s="2" t="str">
        <f>IF(punkty_rekrutacyjne[[#This Row],[dobry uczen]],punkty_rekrutacyjne[[#This Row],[Imie]],"")</f>
        <v/>
      </c>
      <c r="W415" s="1">
        <f>IF(punkty_rekrutacyjne[[#This Row],[GHP]]=100,1,0)</f>
        <v>0</v>
      </c>
      <c r="X415" s="1">
        <f>IF(punkty_rekrutacyjne[[#This Row],[GHH]]=100,1,0)</f>
        <v>0</v>
      </c>
      <c r="Y415" s="1">
        <f>IF(punkty_rekrutacyjne[[#This Row],[GMM]]=100,1,0)</f>
        <v>0</v>
      </c>
      <c r="Z415" s="1">
        <f>IF(punkty_rekrutacyjne[[#This Row],[GMP]]=100,1,0)</f>
        <v>0</v>
      </c>
      <c r="AA415" s="1">
        <f>IF(punkty_rekrutacyjne[[#This Row],[GJP]]=100,1,0)</f>
        <v>0</v>
      </c>
      <c r="AB415" s="1">
        <f>IF(SUM(W415:AA415)&gt;2,1,0)</f>
        <v>0</v>
      </c>
      <c r="AC415" s="1">
        <f>C415+IF(punkty_rekrutacyjne[[#This Row],[Zachowanie]]=6,2,0)+SUM(punkty_rekrutacyjne[[#This Row],[p1]:[p4]])</f>
        <v>32</v>
      </c>
      <c r="AD415" s="1">
        <f>+(punkty_rekrutacyjne[[#This Row],[GHP]]+punkty_rekrutacyjne[[#This Row],[GHH]]+punkty_rekrutacyjne[[#This Row],[GMM]]+punkty_rekrutacyjne[[#This Row],[GMP]]+punkty_rekrutacyjne[[#This Row],[GJP]])/10</f>
        <v>28.1</v>
      </c>
      <c r="AE415" s="1">
        <f>IF(punkty_rekrutacyjne[[#This Row],[pkt 1]]&gt;punkty_rekrutacyjne[[#This Row],[pkt 2]],1,0)</f>
        <v>1</v>
      </c>
      <c r="AF415" s="1">
        <f>COUNTIF(punkty_rekrutacyjne[[#This Row],[GHP]:[GJP]],100)</f>
        <v>0</v>
      </c>
    </row>
    <row r="416" spans="1:32" x14ac:dyDescent="0.25">
      <c r="A416" s="1" t="s">
        <v>559</v>
      </c>
      <c r="B416" s="1" t="s">
        <v>145</v>
      </c>
      <c r="C416">
        <v>8</v>
      </c>
      <c r="D416">
        <v>2</v>
      </c>
      <c r="E416">
        <v>5</v>
      </c>
      <c r="F416">
        <v>2</v>
      </c>
      <c r="G416">
        <v>2</v>
      </c>
      <c r="H416">
        <v>6</v>
      </c>
      <c r="I416">
        <v>52</v>
      </c>
      <c r="J416">
        <v>90</v>
      </c>
      <c r="K416">
        <v>95</v>
      </c>
      <c r="L416">
        <v>83</v>
      </c>
      <c r="M416">
        <v>23</v>
      </c>
      <c r="N416">
        <f>IF(punkty_rekrutacyjne[[#This Row],[JP]]=2,0,IF(punkty_rekrutacyjne[[#This Row],[JP]]=3,4,IF(punkty_rekrutacyjne[[#This Row],[JP]]=4,6,IF(punkty_rekrutacyjne[[#This Row],[JP]]=5,8,10))))</f>
        <v>8</v>
      </c>
      <c r="O416">
        <f>IF(punkty_rekrutacyjne[[#This Row],[Mat]]=2,0,IF(punkty_rekrutacyjne[[#This Row],[Mat]]=3,4,IF(punkty_rekrutacyjne[[#This Row],[Mat]]=4,6,IF(punkty_rekrutacyjne[[#This Row],[Mat]]=5,8,10))))</f>
        <v>0</v>
      </c>
      <c r="P416">
        <f>IF(punkty_rekrutacyjne[[#This Row],[Biol]]=2,0,IF(punkty_rekrutacyjne[[#This Row],[Biol]]=3,4,IF(punkty_rekrutacyjne[[#This Row],[Biol]]=4,6,IF(punkty_rekrutacyjne[[#This Row],[Biol]]=5,8,10))))</f>
        <v>0</v>
      </c>
      <c r="Q416">
        <f>IF(punkty_rekrutacyjne[[#This Row],[Geog]]=2,0,IF(punkty_rekrutacyjne[[#This Row],[Geog]]=3,4,IF(punkty_rekrutacyjne[[#This Row],[Geog]]=4,6,IF(punkty_rekrutacyjne[[#This Row],[Geog]]=5,8,10))))</f>
        <v>10</v>
      </c>
      <c r="R416">
        <f>C416+IF(punkty_rekrutacyjne[[#This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60.3</v>
      </c>
      <c r="S416">
        <f>(punkty_rekrutacyjne[[#This Row],[JP]]+punkty_rekrutacyjne[[#This Row],[Mat]]+punkty_rekrutacyjne[[#This Row],[Biol]]+punkty_rekrutacyjne[[#This Row],[Geog]])/4</f>
        <v>3.75</v>
      </c>
      <c r="T416">
        <f>IF(punkty_rekrutacyjne[[#This Row],[Zachowanie]]&gt;4,IF(punkty_rekrutacyjne[[#This Row],[srednia z przedmiotow]]&gt;4,IF(punkty_rekrutacyjne[[#This Row],[Osiagniecia]]=0,1,0),0),0)</f>
        <v>0</v>
      </c>
      <c r="U416" s="2" t="str">
        <f>IF(punkty_rekrutacyjne[[#This Row],[dobry uczen]],punkty_rekrutacyjne[[#This Row],[Nazwisko]],"")</f>
        <v/>
      </c>
      <c r="V416" s="2" t="str">
        <f>IF(punkty_rekrutacyjne[[#This Row],[dobry uczen]],punkty_rekrutacyjne[[#This Row],[Imie]],"")</f>
        <v/>
      </c>
      <c r="W416" s="1">
        <f>IF(punkty_rekrutacyjne[[#This Row],[GHP]]=100,1,0)</f>
        <v>0</v>
      </c>
      <c r="X416" s="1">
        <f>IF(punkty_rekrutacyjne[[#This Row],[GHH]]=100,1,0)</f>
        <v>0</v>
      </c>
      <c r="Y416" s="1">
        <f>IF(punkty_rekrutacyjne[[#This Row],[GMM]]=100,1,0)</f>
        <v>0</v>
      </c>
      <c r="Z416" s="1">
        <f>IF(punkty_rekrutacyjne[[#This Row],[GMP]]=100,1,0)</f>
        <v>0</v>
      </c>
      <c r="AA416" s="1">
        <f>IF(punkty_rekrutacyjne[[#This Row],[GJP]]=100,1,0)</f>
        <v>0</v>
      </c>
      <c r="AB416" s="1">
        <f>IF(SUM(W416:AA416)&gt;2,1,0)</f>
        <v>0</v>
      </c>
      <c r="AC416" s="1">
        <f>C416+IF(punkty_rekrutacyjne[[#This Row],[Zachowanie]]=6,2,0)+SUM(punkty_rekrutacyjne[[#This Row],[p1]:[p4]])</f>
        <v>26</v>
      </c>
      <c r="AD416" s="1">
        <f>+(punkty_rekrutacyjne[[#This Row],[GHP]]+punkty_rekrutacyjne[[#This Row],[GHH]]+punkty_rekrutacyjne[[#This Row],[GMM]]+punkty_rekrutacyjne[[#This Row],[GMP]]+punkty_rekrutacyjne[[#This Row],[GJP]])/10</f>
        <v>34.299999999999997</v>
      </c>
      <c r="AE416" s="1">
        <f>IF(punkty_rekrutacyjne[[#This Row],[pkt 1]]&gt;punkty_rekrutacyjne[[#This Row],[pkt 2]],1,0)</f>
        <v>0</v>
      </c>
      <c r="AF416" s="1">
        <f>COUNTIF(punkty_rekrutacyjne[[#This Row],[GHP]:[GJP]],100)</f>
        <v>0</v>
      </c>
    </row>
    <row r="417" spans="1:32" x14ac:dyDescent="0.25">
      <c r="A417" s="1" t="s">
        <v>499</v>
      </c>
      <c r="B417" s="1" t="s">
        <v>498</v>
      </c>
      <c r="C417">
        <v>4</v>
      </c>
      <c r="D417">
        <v>6</v>
      </c>
      <c r="E417">
        <v>2</v>
      </c>
      <c r="F417">
        <v>6</v>
      </c>
      <c r="G417">
        <v>4</v>
      </c>
      <c r="H417">
        <v>5</v>
      </c>
      <c r="I417">
        <v>98</v>
      </c>
      <c r="J417">
        <v>42</v>
      </c>
      <c r="K417">
        <v>49</v>
      </c>
      <c r="L417">
        <v>83</v>
      </c>
      <c r="M417">
        <v>32</v>
      </c>
      <c r="N417">
        <f>IF(punkty_rekrutacyjne[[#This Row],[JP]]=2,0,IF(punkty_rekrutacyjne[[#This Row],[JP]]=3,4,IF(punkty_rekrutacyjne[[#This Row],[JP]]=4,6,IF(punkty_rekrutacyjne[[#This Row],[JP]]=5,8,10))))</f>
        <v>0</v>
      </c>
      <c r="O417">
        <f>IF(punkty_rekrutacyjne[[#This Row],[Mat]]=2,0,IF(punkty_rekrutacyjne[[#This Row],[Mat]]=3,4,IF(punkty_rekrutacyjne[[#This Row],[Mat]]=4,6,IF(punkty_rekrutacyjne[[#This Row],[Mat]]=5,8,10))))</f>
        <v>10</v>
      </c>
      <c r="P417">
        <f>IF(punkty_rekrutacyjne[[#This Row],[Biol]]=2,0,IF(punkty_rekrutacyjne[[#This Row],[Biol]]=3,4,IF(punkty_rekrutacyjne[[#This Row],[Biol]]=4,6,IF(punkty_rekrutacyjne[[#This Row],[Biol]]=5,8,10))))</f>
        <v>6</v>
      </c>
      <c r="Q417">
        <f>IF(punkty_rekrutacyjne[[#This Row],[Geog]]=2,0,IF(punkty_rekrutacyjne[[#This Row],[Geog]]=3,4,IF(punkty_rekrutacyjne[[#This Row],[Geog]]=4,6,IF(punkty_rekrutacyjne[[#This Row],[Geog]]=5,8,10))))</f>
        <v>8</v>
      </c>
      <c r="R417">
        <f>C417+IF(punkty_rekrutacyjne[[#This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60.4</v>
      </c>
      <c r="S417">
        <f>(punkty_rekrutacyjne[[#This Row],[JP]]+punkty_rekrutacyjne[[#This Row],[Mat]]+punkty_rekrutacyjne[[#This Row],[Biol]]+punkty_rekrutacyjne[[#This Row],[Geog]])/4</f>
        <v>4.25</v>
      </c>
      <c r="T417">
        <f>IF(punkty_rekrutacyjne[[#This Row],[Zachowanie]]&gt;4,IF(punkty_rekrutacyjne[[#This Row],[srednia z przedmiotow]]&gt;4,IF(punkty_rekrutacyjne[[#This Row],[Osiagniecia]]=0,1,0),0),0)</f>
        <v>0</v>
      </c>
      <c r="U417" s="2" t="str">
        <f>IF(punkty_rekrutacyjne[[#This Row],[dobry uczen]],punkty_rekrutacyjne[[#This Row],[Nazwisko]],"")</f>
        <v/>
      </c>
      <c r="V417" s="2" t="str">
        <f>IF(punkty_rekrutacyjne[[#This Row],[dobry uczen]],punkty_rekrutacyjne[[#This Row],[Imie]],"")</f>
        <v/>
      </c>
      <c r="W417" s="1">
        <f>IF(punkty_rekrutacyjne[[#This Row],[GHP]]=100,1,0)</f>
        <v>0</v>
      </c>
      <c r="X417" s="1">
        <f>IF(punkty_rekrutacyjne[[#This Row],[GHH]]=100,1,0)</f>
        <v>0</v>
      </c>
      <c r="Y417" s="1">
        <f>IF(punkty_rekrutacyjne[[#This Row],[GMM]]=100,1,0)</f>
        <v>0</v>
      </c>
      <c r="Z417" s="1">
        <f>IF(punkty_rekrutacyjne[[#This Row],[GMP]]=100,1,0)</f>
        <v>0</v>
      </c>
      <c r="AA417" s="1">
        <f>IF(punkty_rekrutacyjne[[#This Row],[GJP]]=100,1,0)</f>
        <v>0</v>
      </c>
      <c r="AB417" s="1">
        <f>IF(SUM(W417:AA417)&gt;2,1,0)</f>
        <v>0</v>
      </c>
      <c r="AC417" s="1">
        <f>C417+IF(punkty_rekrutacyjne[[#This Row],[Zachowanie]]=6,2,0)+SUM(punkty_rekrutacyjne[[#This Row],[p1]:[p4]])</f>
        <v>30</v>
      </c>
      <c r="AD417" s="1">
        <f>+(punkty_rekrutacyjne[[#This Row],[GHP]]+punkty_rekrutacyjne[[#This Row],[GHH]]+punkty_rekrutacyjne[[#This Row],[GMM]]+punkty_rekrutacyjne[[#This Row],[GMP]]+punkty_rekrutacyjne[[#This Row],[GJP]])/10</f>
        <v>30.4</v>
      </c>
      <c r="AE417" s="1">
        <f>IF(punkty_rekrutacyjne[[#This Row],[pkt 1]]&gt;punkty_rekrutacyjne[[#This Row],[pkt 2]],1,0)</f>
        <v>0</v>
      </c>
      <c r="AF417" s="1">
        <f>COUNTIF(punkty_rekrutacyjne[[#This Row],[GHP]:[GJP]],100)</f>
        <v>0</v>
      </c>
    </row>
    <row r="418" spans="1:32" x14ac:dyDescent="0.25">
      <c r="A418" s="1" t="s">
        <v>488</v>
      </c>
      <c r="B418" s="1" t="s">
        <v>489</v>
      </c>
      <c r="C418">
        <v>6</v>
      </c>
      <c r="D418">
        <v>6</v>
      </c>
      <c r="E418">
        <v>6</v>
      </c>
      <c r="F418">
        <v>4</v>
      </c>
      <c r="G418">
        <v>6</v>
      </c>
      <c r="H418">
        <v>4</v>
      </c>
      <c r="I418">
        <v>64</v>
      </c>
      <c r="J418">
        <v>18</v>
      </c>
      <c r="K418">
        <v>23</v>
      </c>
      <c r="L418">
        <v>81</v>
      </c>
      <c r="M418">
        <v>18</v>
      </c>
      <c r="N418">
        <f>IF(punkty_rekrutacyjne[[#This Row],[JP]]=2,0,IF(punkty_rekrutacyjne[[#This Row],[JP]]=3,4,IF(punkty_rekrutacyjne[[#This Row],[JP]]=4,6,IF(punkty_rekrutacyjne[[#This Row],[JP]]=5,8,10))))</f>
        <v>10</v>
      </c>
      <c r="O418">
        <f>IF(punkty_rekrutacyjne[[#This Row],[Mat]]=2,0,IF(punkty_rekrutacyjne[[#This Row],[Mat]]=3,4,IF(punkty_rekrutacyjne[[#This Row],[Mat]]=4,6,IF(punkty_rekrutacyjne[[#This Row],[Mat]]=5,8,10))))</f>
        <v>6</v>
      </c>
      <c r="P418">
        <f>IF(punkty_rekrutacyjne[[#This Row],[Biol]]=2,0,IF(punkty_rekrutacyjne[[#This Row],[Biol]]=3,4,IF(punkty_rekrutacyjne[[#This Row],[Biol]]=4,6,IF(punkty_rekrutacyjne[[#This Row],[Biol]]=5,8,10))))</f>
        <v>10</v>
      </c>
      <c r="Q418">
        <f>IF(punkty_rekrutacyjne[[#This Row],[Geog]]=2,0,IF(punkty_rekrutacyjne[[#This Row],[Geog]]=3,4,IF(punkty_rekrutacyjne[[#This Row],[Geog]]=4,6,IF(punkty_rekrutacyjne[[#This Row],[Geog]]=5,8,10))))</f>
        <v>6</v>
      </c>
      <c r="R418">
        <f>C418+IF(punkty_rekrutacyjne[[#This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60.4</v>
      </c>
      <c r="S418">
        <f>(punkty_rekrutacyjne[[#This Row],[JP]]+punkty_rekrutacyjne[[#This Row],[Mat]]+punkty_rekrutacyjne[[#This Row],[Biol]]+punkty_rekrutacyjne[[#This Row],[Geog]])/4</f>
        <v>5</v>
      </c>
      <c r="T418">
        <f>IF(punkty_rekrutacyjne[[#This Row],[Zachowanie]]&gt;4,IF(punkty_rekrutacyjne[[#This Row],[srednia z przedmiotow]]&gt;4,IF(punkty_rekrutacyjne[[#This Row],[Osiagniecia]]=0,1,0),0),0)</f>
        <v>0</v>
      </c>
      <c r="U418" s="2" t="str">
        <f>IF(punkty_rekrutacyjne[[#This Row],[dobry uczen]],punkty_rekrutacyjne[[#This Row],[Nazwisko]],"")</f>
        <v/>
      </c>
      <c r="V418" s="2" t="str">
        <f>IF(punkty_rekrutacyjne[[#This Row],[dobry uczen]],punkty_rekrutacyjne[[#This Row],[Imie]],"")</f>
        <v/>
      </c>
      <c r="W418" s="1">
        <f>IF(punkty_rekrutacyjne[[#This Row],[GHP]]=100,1,0)</f>
        <v>0</v>
      </c>
      <c r="X418" s="1">
        <f>IF(punkty_rekrutacyjne[[#This Row],[GHH]]=100,1,0)</f>
        <v>0</v>
      </c>
      <c r="Y418" s="1">
        <f>IF(punkty_rekrutacyjne[[#This Row],[GMM]]=100,1,0)</f>
        <v>0</v>
      </c>
      <c r="Z418" s="1">
        <f>IF(punkty_rekrutacyjne[[#This Row],[GMP]]=100,1,0)</f>
        <v>0</v>
      </c>
      <c r="AA418" s="1">
        <f>IF(punkty_rekrutacyjne[[#This Row],[GJP]]=100,1,0)</f>
        <v>0</v>
      </c>
      <c r="AB418" s="1">
        <f>IF(SUM(W418:AA418)&gt;2,1,0)</f>
        <v>0</v>
      </c>
      <c r="AC418" s="1">
        <f>C418+IF(punkty_rekrutacyjne[[#This Row],[Zachowanie]]=6,2,0)+SUM(punkty_rekrutacyjne[[#This Row],[p1]:[p4]])</f>
        <v>40</v>
      </c>
      <c r="AD418" s="1">
        <f>+(punkty_rekrutacyjne[[#This Row],[GHP]]+punkty_rekrutacyjne[[#This Row],[GHH]]+punkty_rekrutacyjne[[#This Row],[GMM]]+punkty_rekrutacyjne[[#This Row],[GMP]]+punkty_rekrutacyjne[[#This Row],[GJP]])/10</f>
        <v>20.399999999999999</v>
      </c>
      <c r="AE418" s="1">
        <f>IF(punkty_rekrutacyjne[[#This Row],[pkt 1]]&gt;punkty_rekrutacyjne[[#This Row],[pkt 2]],1,0)</f>
        <v>1</v>
      </c>
      <c r="AF418" s="1">
        <f>COUNTIF(punkty_rekrutacyjne[[#This Row],[GHP]:[GJP]],100)</f>
        <v>0</v>
      </c>
    </row>
    <row r="419" spans="1:32" x14ac:dyDescent="0.25">
      <c r="A419" s="1" t="s">
        <v>358</v>
      </c>
      <c r="B419" s="1" t="s">
        <v>174</v>
      </c>
      <c r="C419">
        <v>8</v>
      </c>
      <c r="D419">
        <v>3</v>
      </c>
      <c r="E419">
        <v>6</v>
      </c>
      <c r="F419">
        <v>3</v>
      </c>
      <c r="G419">
        <v>6</v>
      </c>
      <c r="H419">
        <v>3</v>
      </c>
      <c r="I419">
        <v>85</v>
      </c>
      <c r="J419">
        <v>68</v>
      </c>
      <c r="K419">
        <v>59</v>
      </c>
      <c r="L419">
        <v>5</v>
      </c>
      <c r="M419">
        <v>29</v>
      </c>
      <c r="N419">
        <f>IF(punkty_rekrutacyjne[[#This Row],[JP]]=2,0,IF(punkty_rekrutacyjne[[#This Row],[JP]]=3,4,IF(punkty_rekrutacyjne[[#This Row],[JP]]=4,6,IF(punkty_rekrutacyjne[[#This Row],[JP]]=5,8,10))))</f>
        <v>10</v>
      </c>
      <c r="O419">
        <f>IF(punkty_rekrutacyjne[[#This Row],[Mat]]=2,0,IF(punkty_rekrutacyjne[[#This Row],[Mat]]=3,4,IF(punkty_rekrutacyjne[[#This Row],[Mat]]=4,6,IF(punkty_rekrutacyjne[[#This Row],[Mat]]=5,8,10))))</f>
        <v>4</v>
      </c>
      <c r="P419">
        <f>IF(punkty_rekrutacyjne[[#This Row],[Biol]]=2,0,IF(punkty_rekrutacyjne[[#This Row],[Biol]]=3,4,IF(punkty_rekrutacyjne[[#This Row],[Biol]]=4,6,IF(punkty_rekrutacyjne[[#This Row],[Biol]]=5,8,10))))</f>
        <v>10</v>
      </c>
      <c r="Q419">
        <f>IF(punkty_rekrutacyjne[[#This Row],[Geog]]=2,0,IF(punkty_rekrutacyjne[[#This Row],[Geog]]=3,4,IF(punkty_rekrutacyjne[[#This Row],[Geog]]=4,6,IF(punkty_rekrutacyjne[[#This Row],[Geog]]=5,8,10))))</f>
        <v>4</v>
      </c>
      <c r="R419">
        <f>C419+IF(punkty_rekrutacyjne[[#This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60.6</v>
      </c>
      <c r="S419">
        <f>(punkty_rekrutacyjne[[#This Row],[JP]]+punkty_rekrutacyjne[[#This Row],[Mat]]+punkty_rekrutacyjne[[#This Row],[Biol]]+punkty_rekrutacyjne[[#This Row],[Geog]])/4</f>
        <v>4.5</v>
      </c>
      <c r="T419">
        <f>IF(punkty_rekrutacyjne[[#This Row],[Zachowanie]]&gt;4,IF(punkty_rekrutacyjne[[#This Row],[srednia z przedmiotow]]&gt;4,IF(punkty_rekrutacyjne[[#This Row],[Osiagniecia]]=0,1,0),0),0)</f>
        <v>0</v>
      </c>
      <c r="U419" s="2" t="str">
        <f>IF(punkty_rekrutacyjne[[#This Row],[dobry uczen]],punkty_rekrutacyjne[[#This Row],[Nazwisko]],"")</f>
        <v/>
      </c>
      <c r="V419" s="2" t="str">
        <f>IF(punkty_rekrutacyjne[[#This Row],[dobry uczen]],punkty_rekrutacyjne[[#This Row],[Imie]],"")</f>
        <v/>
      </c>
      <c r="W419" s="1">
        <f>IF(punkty_rekrutacyjne[[#This Row],[GHP]]=100,1,0)</f>
        <v>0</v>
      </c>
      <c r="X419" s="1">
        <f>IF(punkty_rekrutacyjne[[#This Row],[GHH]]=100,1,0)</f>
        <v>0</v>
      </c>
      <c r="Y419" s="1">
        <f>IF(punkty_rekrutacyjne[[#This Row],[GMM]]=100,1,0)</f>
        <v>0</v>
      </c>
      <c r="Z419" s="1">
        <f>IF(punkty_rekrutacyjne[[#This Row],[GMP]]=100,1,0)</f>
        <v>0</v>
      </c>
      <c r="AA419" s="1">
        <f>IF(punkty_rekrutacyjne[[#This Row],[GJP]]=100,1,0)</f>
        <v>0</v>
      </c>
      <c r="AB419" s="1">
        <f>IF(SUM(W419:AA419)&gt;2,1,0)</f>
        <v>0</v>
      </c>
      <c r="AC419" s="1">
        <f>C419+IF(punkty_rekrutacyjne[[#This Row],[Zachowanie]]=6,2,0)+SUM(punkty_rekrutacyjne[[#This Row],[p1]:[p4]])</f>
        <v>36</v>
      </c>
      <c r="AD419" s="1">
        <f>+(punkty_rekrutacyjne[[#This Row],[GHP]]+punkty_rekrutacyjne[[#This Row],[GHH]]+punkty_rekrutacyjne[[#This Row],[GMM]]+punkty_rekrutacyjne[[#This Row],[GMP]]+punkty_rekrutacyjne[[#This Row],[GJP]])/10</f>
        <v>24.6</v>
      </c>
      <c r="AE419" s="1">
        <f>IF(punkty_rekrutacyjne[[#This Row],[pkt 1]]&gt;punkty_rekrutacyjne[[#This Row],[pkt 2]],1,0)</f>
        <v>1</v>
      </c>
      <c r="AF419" s="1">
        <f>COUNTIF(punkty_rekrutacyjne[[#This Row],[GHP]:[GJP]],100)</f>
        <v>0</v>
      </c>
    </row>
    <row r="420" spans="1:32" x14ac:dyDescent="0.25">
      <c r="A420" s="1" t="s">
        <v>105</v>
      </c>
      <c r="B420" s="1" t="s">
        <v>70</v>
      </c>
      <c r="C420">
        <v>3</v>
      </c>
      <c r="D420">
        <v>6</v>
      </c>
      <c r="E420">
        <v>3</v>
      </c>
      <c r="F420">
        <v>5</v>
      </c>
      <c r="G420">
        <v>5</v>
      </c>
      <c r="H420">
        <v>2</v>
      </c>
      <c r="I420">
        <v>49</v>
      </c>
      <c r="J420">
        <v>99</v>
      </c>
      <c r="K420">
        <v>78</v>
      </c>
      <c r="L420">
        <v>70</v>
      </c>
      <c r="M420">
        <v>60</v>
      </c>
      <c r="N420">
        <f>IF(punkty_rekrutacyjne[[#This Row],[JP]]=2,0,IF(punkty_rekrutacyjne[[#This Row],[JP]]=3,4,IF(punkty_rekrutacyjne[[#This Row],[JP]]=4,6,IF(punkty_rekrutacyjne[[#This Row],[JP]]=5,8,10))))</f>
        <v>4</v>
      </c>
      <c r="O420">
        <f>IF(punkty_rekrutacyjne[[#This Row],[Mat]]=2,0,IF(punkty_rekrutacyjne[[#This Row],[Mat]]=3,4,IF(punkty_rekrutacyjne[[#This Row],[Mat]]=4,6,IF(punkty_rekrutacyjne[[#This Row],[Mat]]=5,8,10))))</f>
        <v>8</v>
      </c>
      <c r="P420">
        <f>IF(punkty_rekrutacyjne[[#This Row],[Biol]]=2,0,IF(punkty_rekrutacyjne[[#This Row],[Biol]]=3,4,IF(punkty_rekrutacyjne[[#This Row],[Biol]]=4,6,IF(punkty_rekrutacyjne[[#This Row],[Biol]]=5,8,10))))</f>
        <v>8</v>
      </c>
      <c r="Q420">
        <f>IF(punkty_rekrutacyjne[[#This Row],[Geog]]=2,0,IF(punkty_rekrutacyjne[[#This Row],[Geog]]=3,4,IF(punkty_rekrutacyjne[[#This Row],[Geog]]=4,6,IF(punkty_rekrutacyjne[[#This Row],[Geog]]=5,8,10))))</f>
        <v>0</v>
      </c>
      <c r="R420">
        <f>C420+IF(punkty_rekrutacyjne[[#This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60.6</v>
      </c>
      <c r="S420">
        <f>(punkty_rekrutacyjne[[#This Row],[JP]]+punkty_rekrutacyjne[[#This Row],[Mat]]+punkty_rekrutacyjne[[#This Row],[Biol]]+punkty_rekrutacyjne[[#This Row],[Geog]])/4</f>
        <v>3.75</v>
      </c>
      <c r="T420">
        <f>IF(punkty_rekrutacyjne[[#This Row],[Zachowanie]]&gt;4,IF(punkty_rekrutacyjne[[#This Row],[srednia z przedmiotow]]&gt;4,IF(punkty_rekrutacyjne[[#This Row],[Osiagniecia]]=0,1,0),0),0)</f>
        <v>0</v>
      </c>
      <c r="U420" s="2" t="str">
        <f>IF(punkty_rekrutacyjne[[#This Row],[dobry uczen]],punkty_rekrutacyjne[[#This Row],[Nazwisko]],"")</f>
        <v/>
      </c>
      <c r="V420" s="2" t="str">
        <f>IF(punkty_rekrutacyjne[[#This Row],[dobry uczen]],punkty_rekrutacyjne[[#This Row],[Imie]],"")</f>
        <v/>
      </c>
      <c r="W420" s="1">
        <f>IF(punkty_rekrutacyjne[[#This Row],[GHP]]=100,1,0)</f>
        <v>0</v>
      </c>
      <c r="X420" s="1">
        <f>IF(punkty_rekrutacyjne[[#This Row],[GHH]]=100,1,0)</f>
        <v>0</v>
      </c>
      <c r="Y420" s="1">
        <f>IF(punkty_rekrutacyjne[[#This Row],[GMM]]=100,1,0)</f>
        <v>0</v>
      </c>
      <c r="Z420" s="1">
        <f>IF(punkty_rekrutacyjne[[#This Row],[GMP]]=100,1,0)</f>
        <v>0</v>
      </c>
      <c r="AA420" s="1">
        <f>IF(punkty_rekrutacyjne[[#This Row],[GJP]]=100,1,0)</f>
        <v>0</v>
      </c>
      <c r="AB420" s="1">
        <f>IF(SUM(W420:AA420)&gt;2,1,0)</f>
        <v>0</v>
      </c>
      <c r="AC420" s="1">
        <f>C420+IF(punkty_rekrutacyjne[[#This Row],[Zachowanie]]=6,2,0)+SUM(punkty_rekrutacyjne[[#This Row],[p1]:[p4]])</f>
        <v>25</v>
      </c>
      <c r="AD420" s="1">
        <f>+(punkty_rekrutacyjne[[#This Row],[GHP]]+punkty_rekrutacyjne[[#This Row],[GHH]]+punkty_rekrutacyjne[[#This Row],[GMM]]+punkty_rekrutacyjne[[#This Row],[GMP]]+punkty_rekrutacyjne[[#This Row],[GJP]])/10</f>
        <v>35.6</v>
      </c>
      <c r="AE420" s="1">
        <f>IF(punkty_rekrutacyjne[[#This Row],[pkt 1]]&gt;punkty_rekrutacyjne[[#This Row],[pkt 2]],1,0)</f>
        <v>0</v>
      </c>
      <c r="AF420" s="1">
        <f>COUNTIF(punkty_rekrutacyjne[[#This Row],[GHP]:[GJP]],100)</f>
        <v>0</v>
      </c>
    </row>
    <row r="421" spans="1:32" x14ac:dyDescent="0.25">
      <c r="A421" s="1" t="s">
        <v>94</v>
      </c>
      <c r="B421" s="1" t="s">
        <v>48</v>
      </c>
      <c r="C421">
        <v>6</v>
      </c>
      <c r="D421">
        <v>3</v>
      </c>
      <c r="E421">
        <v>3</v>
      </c>
      <c r="F421">
        <v>6</v>
      </c>
      <c r="G421">
        <v>4</v>
      </c>
      <c r="H421">
        <v>5</v>
      </c>
      <c r="I421">
        <v>25</v>
      </c>
      <c r="J421">
        <v>73</v>
      </c>
      <c r="K421">
        <v>78</v>
      </c>
      <c r="L421">
        <v>61</v>
      </c>
      <c r="M421">
        <v>29</v>
      </c>
      <c r="N421">
        <f>IF(punkty_rekrutacyjne[[#This Row],[JP]]=2,0,IF(punkty_rekrutacyjne[[#This Row],[JP]]=3,4,IF(punkty_rekrutacyjne[[#This Row],[JP]]=4,6,IF(punkty_rekrutacyjne[[#This Row],[JP]]=5,8,10))))</f>
        <v>4</v>
      </c>
      <c r="O421">
        <f>IF(punkty_rekrutacyjne[[#This Row],[Mat]]=2,0,IF(punkty_rekrutacyjne[[#This Row],[Mat]]=3,4,IF(punkty_rekrutacyjne[[#This Row],[Mat]]=4,6,IF(punkty_rekrutacyjne[[#This Row],[Mat]]=5,8,10))))</f>
        <v>10</v>
      </c>
      <c r="P421">
        <f>IF(punkty_rekrutacyjne[[#This Row],[Biol]]=2,0,IF(punkty_rekrutacyjne[[#This Row],[Biol]]=3,4,IF(punkty_rekrutacyjne[[#This Row],[Biol]]=4,6,IF(punkty_rekrutacyjne[[#This Row],[Biol]]=5,8,10))))</f>
        <v>6</v>
      </c>
      <c r="Q421">
        <f>IF(punkty_rekrutacyjne[[#This Row],[Geog]]=2,0,IF(punkty_rekrutacyjne[[#This Row],[Geog]]=3,4,IF(punkty_rekrutacyjne[[#This Row],[Geog]]=4,6,IF(punkty_rekrutacyjne[[#This Row],[Geog]]=5,8,10))))</f>
        <v>8</v>
      </c>
      <c r="R421">
        <f>C421+IF(punkty_rekrutacyjne[[#This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60.6</v>
      </c>
      <c r="S421">
        <f>(punkty_rekrutacyjne[[#This Row],[JP]]+punkty_rekrutacyjne[[#This Row],[Mat]]+punkty_rekrutacyjne[[#This Row],[Biol]]+punkty_rekrutacyjne[[#This Row],[Geog]])/4</f>
        <v>4.5</v>
      </c>
      <c r="T421">
        <f>IF(punkty_rekrutacyjne[[#This Row],[Zachowanie]]&gt;4,IF(punkty_rekrutacyjne[[#This Row],[srednia z przedmiotow]]&gt;4,IF(punkty_rekrutacyjne[[#This Row],[Osiagniecia]]=0,1,0),0),0)</f>
        <v>0</v>
      </c>
      <c r="U421" s="2" t="str">
        <f>IF(punkty_rekrutacyjne[[#This Row],[dobry uczen]],punkty_rekrutacyjne[[#This Row],[Nazwisko]],"")</f>
        <v/>
      </c>
      <c r="V421" s="2" t="str">
        <f>IF(punkty_rekrutacyjne[[#This Row],[dobry uczen]],punkty_rekrutacyjne[[#This Row],[Imie]],"")</f>
        <v/>
      </c>
      <c r="W421" s="1">
        <f>IF(punkty_rekrutacyjne[[#This Row],[GHP]]=100,1,0)</f>
        <v>0</v>
      </c>
      <c r="X421" s="1">
        <f>IF(punkty_rekrutacyjne[[#This Row],[GHH]]=100,1,0)</f>
        <v>0</v>
      </c>
      <c r="Y421" s="1">
        <f>IF(punkty_rekrutacyjne[[#This Row],[GMM]]=100,1,0)</f>
        <v>0</v>
      </c>
      <c r="Z421" s="1">
        <f>IF(punkty_rekrutacyjne[[#This Row],[GMP]]=100,1,0)</f>
        <v>0</v>
      </c>
      <c r="AA421" s="1">
        <f>IF(punkty_rekrutacyjne[[#This Row],[GJP]]=100,1,0)</f>
        <v>0</v>
      </c>
      <c r="AB421" s="1">
        <f>IF(SUM(W421:AA421)&gt;2,1,0)</f>
        <v>0</v>
      </c>
      <c r="AC421" s="1">
        <f>C421+IF(punkty_rekrutacyjne[[#This Row],[Zachowanie]]=6,2,0)+SUM(punkty_rekrutacyjne[[#This Row],[p1]:[p4]])</f>
        <v>34</v>
      </c>
      <c r="AD421" s="1">
        <f>+(punkty_rekrutacyjne[[#This Row],[GHP]]+punkty_rekrutacyjne[[#This Row],[GHH]]+punkty_rekrutacyjne[[#This Row],[GMM]]+punkty_rekrutacyjne[[#This Row],[GMP]]+punkty_rekrutacyjne[[#This Row],[GJP]])/10</f>
        <v>26.6</v>
      </c>
      <c r="AE421" s="1">
        <f>IF(punkty_rekrutacyjne[[#This Row],[pkt 1]]&gt;punkty_rekrutacyjne[[#This Row],[pkt 2]],1,0)</f>
        <v>1</v>
      </c>
      <c r="AF421" s="1">
        <f>COUNTIF(punkty_rekrutacyjne[[#This Row],[GHP]:[GJP]],100)</f>
        <v>0</v>
      </c>
    </row>
    <row r="422" spans="1:32" x14ac:dyDescent="0.25">
      <c r="A422" s="1" t="s">
        <v>387</v>
      </c>
      <c r="B422" s="1" t="s">
        <v>388</v>
      </c>
      <c r="C422">
        <v>8</v>
      </c>
      <c r="D422">
        <v>2</v>
      </c>
      <c r="E422">
        <v>6</v>
      </c>
      <c r="F422">
        <v>4</v>
      </c>
      <c r="G422">
        <v>3</v>
      </c>
      <c r="H422">
        <v>2</v>
      </c>
      <c r="I422">
        <v>77</v>
      </c>
      <c r="J422">
        <v>98</v>
      </c>
      <c r="K422">
        <v>4</v>
      </c>
      <c r="L422">
        <v>85</v>
      </c>
      <c r="M422">
        <v>63</v>
      </c>
      <c r="N422">
        <f>IF(punkty_rekrutacyjne[[#This Row],[JP]]=2,0,IF(punkty_rekrutacyjne[[#This Row],[JP]]=3,4,IF(punkty_rekrutacyjne[[#This Row],[JP]]=4,6,IF(punkty_rekrutacyjne[[#This Row],[JP]]=5,8,10))))</f>
        <v>10</v>
      </c>
      <c r="O422">
        <f>IF(punkty_rekrutacyjne[[#This Row],[Mat]]=2,0,IF(punkty_rekrutacyjne[[#This Row],[Mat]]=3,4,IF(punkty_rekrutacyjne[[#This Row],[Mat]]=4,6,IF(punkty_rekrutacyjne[[#This Row],[Mat]]=5,8,10))))</f>
        <v>6</v>
      </c>
      <c r="P422">
        <f>IF(punkty_rekrutacyjne[[#This Row],[Biol]]=2,0,IF(punkty_rekrutacyjne[[#This Row],[Biol]]=3,4,IF(punkty_rekrutacyjne[[#This Row],[Biol]]=4,6,IF(punkty_rekrutacyjne[[#This Row],[Biol]]=5,8,10))))</f>
        <v>4</v>
      </c>
      <c r="Q422">
        <f>IF(punkty_rekrutacyjne[[#This Row],[Geog]]=2,0,IF(punkty_rekrutacyjne[[#This Row],[Geog]]=3,4,IF(punkty_rekrutacyjne[[#This Row],[Geog]]=4,6,IF(punkty_rekrutacyjne[[#This Row],[Geog]]=5,8,10))))</f>
        <v>0</v>
      </c>
      <c r="R422">
        <f>C422+IF(punkty_rekrutacyjne[[#This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60.7</v>
      </c>
      <c r="S422">
        <f>(punkty_rekrutacyjne[[#This Row],[JP]]+punkty_rekrutacyjne[[#This Row],[Mat]]+punkty_rekrutacyjne[[#This Row],[Biol]]+punkty_rekrutacyjne[[#This Row],[Geog]])/4</f>
        <v>3.75</v>
      </c>
      <c r="T422">
        <f>IF(punkty_rekrutacyjne[[#This Row],[Zachowanie]]&gt;4,IF(punkty_rekrutacyjne[[#This Row],[srednia z przedmiotow]]&gt;4,IF(punkty_rekrutacyjne[[#This Row],[Osiagniecia]]=0,1,0),0),0)</f>
        <v>0</v>
      </c>
      <c r="U422" s="2" t="str">
        <f>IF(punkty_rekrutacyjne[[#This Row],[dobry uczen]],punkty_rekrutacyjne[[#This Row],[Nazwisko]],"")</f>
        <v/>
      </c>
      <c r="V422" s="2" t="str">
        <f>IF(punkty_rekrutacyjne[[#This Row],[dobry uczen]],punkty_rekrutacyjne[[#This Row],[Imie]],"")</f>
        <v/>
      </c>
      <c r="W422" s="1">
        <f>IF(punkty_rekrutacyjne[[#This Row],[GHP]]=100,1,0)</f>
        <v>0</v>
      </c>
      <c r="X422" s="1">
        <f>IF(punkty_rekrutacyjne[[#This Row],[GHH]]=100,1,0)</f>
        <v>0</v>
      </c>
      <c r="Y422" s="1">
        <f>IF(punkty_rekrutacyjne[[#This Row],[GMM]]=100,1,0)</f>
        <v>0</v>
      </c>
      <c r="Z422" s="1">
        <f>IF(punkty_rekrutacyjne[[#This Row],[GMP]]=100,1,0)</f>
        <v>0</v>
      </c>
      <c r="AA422" s="1">
        <f>IF(punkty_rekrutacyjne[[#This Row],[GJP]]=100,1,0)</f>
        <v>0</v>
      </c>
      <c r="AB422" s="1">
        <f>IF(SUM(W422:AA422)&gt;2,1,0)</f>
        <v>0</v>
      </c>
      <c r="AC422" s="1">
        <f>C422+IF(punkty_rekrutacyjne[[#This Row],[Zachowanie]]=6,2,0)+SUM(punkty_rekrutacyjne[[#This Row],[p1]:[p4]])</f>
        <v>28</v>
      </c>
      <c r="AD422" s="1">
        <f>+(punkty_rekrutacyjne[[#This Row],[GHP]]+punkty_rekrutacyjne[[#This Row],[GHH]]+punkty_rekrutacyjne[[#This Row],[GMM]]+punkty_rekrutacyjne[[#This Row],[GMP]]+punkty_rekrutacyjne[[#This Row],[GJP]])/10</f>
        <v>32.700000000000003</v>
      </c>
      <c r="AE422" s="1">
        <f>IF(punkty_rekrutacyjne[[#This Row],[pkt 1]]&gt;punkty_rekrutacyjne[[#This Row],[pkt 2]],1,0)</f>
        <v>0</v>
      </c>
      <c r="AF422" s="1">
        <f>COUNTIF(punkty_rekrutacyjne[[#This Row],[GHP]:[GJP]],100)</f>
        <v>0</v>
      </c>
    </row>
    <row r="423" spans="1:32" x14ac:dyDescent="0.25">
      <c r="A423" s="1" t="s">
        <v>191</v>
      </c>
      <c r="B423" s="1" t="s">
        <v>16</v>
      </c>
      <c r="C423">
        <v>2</v>
      </c>
      <c r="D423">
        <v>4</v>
      </c>
      <c r="E423">
        <v>6</v>
      </c>
      <c r="F423">
        <v>3</v>
      </c>
      <c r="G423">
        <v>6</v>
      </c>
      <c r="H423">
        <v>6</v>
      </c>
      <c r="I423">
        <v>72</v>
      </c>
      <c r="J423">
        <v>51</v>
      </c>
      <c r="K423">
        <v>1</v>
      </c>
      <c r="L423">
        <v>33</v>
      </c>
      <c r="M423">
        <v>91</v>
      </c>
      <c r="N423">
        <f>IF(punkty_rekrutacyjne[[#This Row],[JP]]=2,0,IF(punkty_rekrutacyjne[[#This Row],[JP]]=3,4,IF(punkty_rekrutacyjne[[#This Row],[JP]]=4,6,IF(punkty_rekrutacyjne[[#This Row],[JP]]=5,8,10))))</f>
        <v>10</v>
      </c>
      <c r="O423">
        <f>IF(punkty_rekrutacyjne[[#This Row],[Mat]]=2,0,IF(punkty_rekrutacyjne[[#This Row],[Mat]]=3,4,IF(punkty_rekrutacyjne[[#This Row],[Mat]]=4,6,IF(punkty_rekrutacyjne[[#This Row],[Mat]]=5,8,10))))</f>
        <v>4</v>
      </c>
      <c r="P423">
        <f>IF(punkty_rekrutacyjne[[#This Row],[Biol]]=2,0,IF(punkty_rekrutacyjne[[#This Row],[Biol]]=3,4,IF(punkty_rekrutacyjne[[#This Row],[Biol]]=4,6,IF(punkty_rekrutacyjne[[#This Row],[Biol]]=5,8,10))))</f>
        <v>10</v>
      </c>
      <c r="Q423">
        <f>IF(punkty_rekrutacyjne[[#This Row],[Geog]]=2,0,IF(punkty_rekrutacyjne[[#This Row],[Geog]]=3,4,IF(punkty_rekrutacyjne[[#This Row],[Geog]]=4,6,IF(punkty_rekrutacyjne[[#This Row],[Geog]]=5,8,10))))</f>
        <v>10</v>
      </c>
      <c r="R423">
        <f>C423+IF(punkty_rekrutacyjne[[#This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60.8</v>
      </c>
      <c r="S423">
        <f>(punkty_rekrutacyjne[[#This Row],[JP]]+punkty_rekrutacyjne[[#This Row],[Mat]]+punkty_rekrutacyjne[[#This Row],[Biol]]+punkty_rekrutacyjne[[#This Row],[Geog]])/4</f>
        <v>5.25</v>
      </c>
      <c r="T423">
        <f>IF(punkty_rekrutacyjne[[#This Row],[Zachowanie]]&gt;4,IF(punkty_rekrutacyjne[[#This Row],[srednia z przedmiotow]]&gt;4,IF(punkty_rekrutacyjne[[#This Row],[Osiagniecia]]=0,1,0),0),0)</f>
        <v>0</v>
      </c>
      <c r="U423" s="2" t="str">
        <f>IF(punkty_rekrutacyjne[[#This Row],[dobry uczen]],punkty_rekrutacyjne[[#This Row],[Nazwisko]],"")</f>
        <v/>
      </c>
      <c r="V423" s="2" t="str">
        <f>IF(punkty_rekrutacyjne[[#This Row],[dobry uczen]],punkty_rekrutacyjne[[#This Row],[Imie]],"")</f>
        <v/>
      </c>
      <c r="W423" s="1">
        <f>IF(punkty_rekrutacyjne[[#This Row],[GHP]]=100,1,0)</f>
        <v>0</v>
      </c>
      <c r="X423" s="1">
        <f>IF(punkty_rekrutacyjne[[#This Row],[GHH]]=100,1,0)</f>
        <v>0</v>
      </c>
      <c r="Y423" s="1">
        <f>IF(punkty_rekrutacyjne[[#This Row],[GMM]]=100,1,0)</f>
        <v>0</v>
      </c>
      <c r="Z423" s="1">
        <f>IF(punkty_rekrutacyjne[[#This Row],[GMP]]=100,1,0)</f>
        <v>0</v>
      </c>
      <c r="AA423" s="1">
        <f>IF(punkty_rekrutacyjne[[#This Row],[GJP]]=100,1,0)</f>
        <v>0</v>
      </c>
      <c r="AB423" s="1">
        <f>IF(SUM(W423:AA423)&gt;2,1,0)</f>
        <v>0</v>
      </c>
      <c r="AC423" s="1">
        <f>C423+IF(punkty_rekrutacyjne[[#This Row],[Zachowanie]]=6,2,0)+SUM(punkty_rekrutacyjne[[#This Row],[p1]:[p4]])</f>
        <v>36</v>
      </c>
      <c r="AD423" s="1">
        <f>+(punkty_rekrutacyjne[[#This Row],[GHP]]+punkty_rekrutacyjne[[#This Row],[GHH]]+punkty_rekrutacyjne[[#This Row],[GMM]]+punkty_rekrutacyjne[[#This Row],[GMP]]+punkty_rekrutacyjne[[#This Row],[GJP]])/10</f>
        <v>24.8</v>
      </c>
      <c r="AE423" s="1">
        <f>IF(punkty_rekrutacyjne[[#This Row],[pkt 1]]&gt;punkty_rekrutacyjne[[#This Row],[pkt 2]],1,0)</f>
        <v>1</v>
      </c>
      <c r="AF423" s="1">
        <f>COUNTIF(punkty_rekrutacyjne[[#This Row],[GHP]:[GJP]],100)</f>
        <v>0</v>
      </c>
    </row>
    <row r="424" spans="1:32" x14ac:dyDescent="0.25">
      <c r="A424" s="1" t="s">
        <v>93</v>
      </c>
      <c r="B424" s="1" t="s">
        <v>32</v>
      </c>
      <c r="C424">
        <v>6</v>
      </c>
      <c r="D424">
        <v>5</v>
      </c>
      <c r="E424">
        <v>6</v>
      </c>
      <c r="F424">
        <v>5</v>
      </c>
      <c r="G424">
        <v>6</v>
      </c>
      <c r="H424">
        <v>3</v>
      </c>
      <c r="I424">
        <v>78</v>
      </c>
      <c r="J424">
        <v>22</v>
      </c>
      <c r="K424">
        <v>95</v>
      </c>
      <c r="L424">
        <v>18</v>
      </c>
      <c r="M424">
        <v>15</v>
      </c>
      <c r="N424">
        <f>IF(punkty_rekrutacyjne[[#This Row],[JP]]=2,0,IF(punkty_rekrutacyjne[[#This Row],[JP]]=3,4,IF(punkty_rekrutacyjne[[#This Row],[JP]]=4,6,IF(punkty_rekrutacyjne[[#This Row],[JP]]=5,8,10))))</f>
        <v>10</v>
      </c>
      <c r="O424">
        <f>IF(punkty_rekrutacyjne[[#This Row],[Mat]]=2,0,IF(punkty_rekrutacyjne[[#This Row],[Mat]]=3,4,IF(punkty_rekrutacyjne[[#This Row],[Mat]]=4,6,IF(punkty_rekrutacyjne[[#This Row],[Mat]]=5,8,10))))</f>
        <v>8</v>
      </c>
      <c r="P424">
        <f>IF(punkty_rekrutacyjne[[#This Row],[Biol]]=2,0,IF(punkty_rekrutacyjne[[#This Row],[Biol]]=3,4,IF(punkty_rekrutacyjne[[#This Row],[Biol]]=4,6,IF(punkty_rekrutacyjne[[#This Row],[Biol]]=5,8,10))))</f>
        <v>10</v>
      </c>
      <c r="Q424">
        <f>IF(punkty_rekrutacyjne[[#This Row],[Geog]]=2,0,IF(punkty_rekrutacyjne[[#This Row],[Geog]]=3,4,IF(punkty_rekrutacyjne[[#This Row],[Geog]]=4,6,IF(punkty_rekrutacyjne[[#This Row],[Geog]]=5,8,10))))</f>
        <v>4</v>
      </c>
      <c r="R424">
        <f>C424+IF(punkty_rekrutacyjne[[#This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60.8</v>
      </c>
      <c r="S424">
        <f>(punkty_rekrutacyjne[[#This Row],[JP]]+punkty_rekrutacyjne[[#This Row],[Mat]]+punkty_rekrutacyjne[[#This Row],[Biol]]+punkty_rekrutacyjne[[#This Row],[Geog]])/4</f>
        <v>5</v>
      </c>
      <c r="T424">
        <f>IF(punkty_rekrutacyjne[[#This Row],[Zachowanie]]&gt;4,IF(punkty_rekrutacyjne[[#This Row],[srednia z przedmiotow]]&gt;4,IF(punkty_rekrutacyjne[[#This Row],[Osiagniecia]]=0,1,0),0),0)</f>
        <v>0</v>
      </c>
      <c r="U424" s="2" t="str">
        <f>IF(punkty_rekrutacyjne[[#This Row],[dobry uczen]],punkty_rekrutacyjne[[#This Row],[Nazwisko]],"")</f>
        <v/>
      </c>
      <c r="V424" s="2" t="str">
        <f>IF(punkty_rekrutacyjne[[#This Row],[dobry uczen]],punkty_rekrutacyjne[[#This Row],[Imie]],"")</f>
        <v/>
      </c>
      <c r="W424" s="1">
        <f>IF(punkty_rekrutacyjne[[#This Row],[GHP]]=100,1,0)</f>
        <v>0</v>
      </c>
      <c r="X424" s="1">
        <f>IF(punkty_rekrutacyjne[[#This Row],[GHH]]=100,1,0)</f>
        <v>0</v>
      </c>
      <c r="Y424" s="1">
        <f>IF(punkty_rekrutacyjne[[#This Row],[GMM]]=100,1,0)</f>
        <v>0</v>
      </c>
      <c r="Z424" s="1">
        <f>IF(punkty_rekrutacyjne[[#This Row],[GMP]]=100,1,0)</f>
        <v>0</v>
      </c>
      <c r="AA424" s="1">
        <f>IF(punkty_rekrutacyjne[[#This Row],[GJP]]=100,1,0)</f>
        <v>0</v>
      </c>
      <c r="AB424" s="1">
        <f>IF(SUM(W424:AA424)&gt;2,1,0)</f>
        <v>0</v>
      </c>
      <c r="AC424" s="1">
        <f>C424+IF(punkty_rekrutacyjne[[#This Row],[Zachowanie]]=6,2,0)+SUM(punkty_rekrutacyjne[[#This Row],[p1]:[p4]])</f>
        <v>38</v>
      </c>
      <c r="AD424" s="1">
        <f>+(punkty_rekrutacyjne[[#This Row],[GHP]]+punkty_rekrutacyjne[[#This Row],[GHH]]+punkty_rekrutacyjne[[#This Row],[GMM]]+punkty_rekrutacyjne[[#This Row],[GMP]]+punkty_rekrutacyjne[[#This Row],[GJP]])/10</f>
        <v>22.8</v>
      </c>
      <c r="AE424" s="1">
        <f>IF(punkty_rekrutacyjne[[#This Row],[pkt 1]]&gt;punkty_rekrutacyjne[[#This Row],[pkt 2]],1,0)</f>
        <v>1</v>
      </c>
      <c r="AF424" s="1">
        <f>COUNTIF(punkty_rekrutacyjne[[#This Row],[GHP]:[GJP]],100)</f>
        <v>0</v>
      </c>
    </row>
    <row r="425" spans="1:32" x14ac:dyDescent="0.25">
      <c r="A425" s="1" t="s">
        <v>496</v>
      </c>
      <c r="B425" s="1" t="s">
        <v>369</v>
      </c>
      <c r="C425">
        <v>7</v>
      </c>
      <c r="D425">
        <v>3</v>
      </c>
      <c r="E425">
        <v>6</v>
      </c>
      <c r="F425">
        <v>2</v>
      </c>
      <c r="G425">
        <v>6</v>
      </c>
      <c r="H425">
        <v>5</v>
      </c>
      <c r="I425">
        <v>20</v>
      </c>
      <c r="J425">
        <v>58</v>
      </c>
      <c r="K425">
        <v>93</v>
      </c>
      <c r="L425">
        <v>53</v>
      </c>
      <c r="M425">
        <v>35</v>
      </c>
      <c r="N425">
        <f>IF(punkty_rekrutacyjne[[#This Row],[JP]]=2,0,IF(punkty_rekrutacyjne[[#This Row],[JP]]=3,4,IF(punkty_rekrutacyjne[[#This Row],[JP]]=4,6,IF(punkty_rekrutacyjne[[#This Row],[JP]]=5,8,10))))</f>
        <v>10</v>
      </c>
      <c r="O425">
        <f>IF(punkty_rekrutacyjne[[#This Row],[Mat]]=2,0,IF(punkty_rekrutacyjne[[#This Row],[Mat]]=3,4,IF(punkty_rekrutacyjne[[#This Row],[Mat]]=4,6,IF(punkty_rekrutacyjne[[#This Row],[Mat]]=5,8,10))))</f>
        <v>0</v>
      </c>
      <c r="P425">
        <f>IF(punkty_rekrutacyjne[[#This Row],[Biol]]=2,0,IF(punkty_rekrutacyjne[[#This Row],[Biol]]=3,4,IF(punkty_rekrutacyjne[[#This Row],[Biol]]=4,6,IF(punkty_rekrutacyjne[[#This Row],[Biol]]=5,8,10))))</f>
        <v>10</v>
      </c>
      <c r="Q425">
        <f>IF(punkty_rekrutacyjne[[#This Row],[Geog]]=2,0,IF(punkty_rekrutacyjne[[#This Row],[Geog]]=3,4,IF(punkty_rekrutacyjne[[#This Row],[Geog]]=4,6,IF(punkty_rekrutacyjne[[#This Row],[Geog]]=5,8,10))))</f>
        <v>8</v>
      </c>
      <c r="R425">
        <f>C425+IF(punkty_rekrutacyjne[[#This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60.9</v>
      </c>
      <c r="S425">
        <f>(punkty_rekrutacyjne[[#This Row],[JP]]+punkty_rekrutacyjne[[#This Row],[Mat]]+punkty_rekrutacyjne[[#This Row],[Biol]]+punkty_rekrutacyjne[[#This Row],[Geog]])/4</f>
        <v>4.75</v>
      </c>
      <c r="T425">
        <f>IF(punkty_rekrutacyjne[[#This Row],[Zachowanie]]&gt;4,IF(punkty_rekrutacyjne[[#This Row],[srednia z przedmiotow]]&gt;4,IF(punkty_rekrutacyjne[[#This Row],[Osiagniecia]]=0,1,0),0),0)</f>
        <v>0</v>
      </c>
      <c r="U425" s="2" t="str">
        <f>IF(punkty_rekrutacyjne[[#This Row],[dobry uczen]],punkty_rekrutacyjne[[#This Row],[Nazwisko]],"")</f>
        <v/>
      </c>
      <c r="V425" s="2" t="str">
        <f>IF(punkty_rekrutacyjne[[#This Row],[dobry uczen]],punkty_rekrutacyjne[[#This Row],[Imie]],"")</f>
        <v/>
      </c>
      <c r="W425" s="1">
        <f>IF(punkty_rekrutacyjne[[#This Row],[GHP]]=100,1,0)</f>
        <v>0</v>
      </c>
      <c r="X425" s="1">
        <f>IF(punkty_rekrutacyjne[[#This Row],[GHH]]=100,1,0)</f>
        <v>0</v>
      </c>
      <c r="Y425" s="1">
        <f>IF(punkty_rekrutacyjne[[#This Row],[GMM]]=100,1,0)</f>
        <v>0</v>
      </c>
      <c r="Z425" s="1">
        <f>IF(punkty_rekrutacyjne[[#This Row],[GMP]]=100,1,0)</f>
        <v>0</v>
      </c>
      <c r="AA425" s="1">
        <f>IF(punkty_rekrutacyjne[[#This Row],[GJP]]=100,1,0)</f>
        <v>0</v>
      </c>
      <c r="AB425" s="1">
        <f>IF(SUM(W425:AA425)&gt;2,1,0)</f>
        <v>0</v>
      </c>
      <c r="AC425" s="1">
        <f>C425+IF(punkty_rekrutacyjne[[#This Row],[Zachowanie]]=6,2,0)+SUM(punkty_rekrutacyjne[[#This Row],[p1]:[p4]])</f>
        <v>35</v>
      </c>
      <c r="AD425" s="1">
        <f>+(punkty_rekrutacyjne[[#This Row],[GHP]]+punkty_rekrutacyjne[[#This Row],[GHH]]+punkty_rekrutacyjne[[#This Row],[GMM]]+punkty_rekrutacyjne[[#This Row],[GMP]]+punkty_rekrutacyjne[[#This Row],[GJP]])/10</f>
        <v>25.9</v>
      </c>
      <c r="AE425" s="1">
        <f>IF(punkty_rekrutacyjne[[#This Row],[pkt 1]]&gt;punkty_rekrutacyjne[[#This Row],[pkt 2]],1,0)</f>
        <v>1</v>
      </c>
      <c r="AF425" s="1">
        <f>COUNTIF(punkty_rekrutacyjne[[#This Row],[GHP]:[GJP]],100)</f>
        <v>0</v>
      </c>
    </row>
    <row r="426" spans="1:32" x14ac:dyDescent="0.25">
      <c r="A426" s="1" t="s">
        <v>564</v>
      </c>
      <c r="B426" s="1" t="s">
        <v>145</v>
      </c>
      <c r="C426">
        <v>6</v>
      </c>
      <c r="D426">
        <v>4</v>
      </c>
      <c r="E426">
        <v>5</v>
      </c>
      <c r="F426">
        <v>6</v>
      </c>
      <c r="G426">
        <v>2</v>
      </c>
      <c r="H426">
        <v>5</v>
      </c>
      <c r="I426">
        <v>56</v>
      </c>
      <c r="J426">
        <v>47</v>
      </c>
      <c r="K426">
        <v>34</v>
      </c>
      <c r="L426">
        <v>65</v>
      </c>
      <c r="M426">
        <v>87</v>
      </c>
      <c r="N426">
        <f>IF(punkty_rekrutacyjne[[#This Row],[JP]]=2,0,IF(punkty_rekrutacyjne[[#This Row],[JP]]=3,4,IF(punkty_rekrutacyjne[[#This Row],[JP]]=4,6,IF(punkty_rekrutacyjne[[#This Row],[JP]]=5,8,10))))</f>
        <v>8</v>
      </c>
      <c r="O426">
        <f>IF(punkty_rekrutacyjne[[#This Row],[Mat]]=2,0,IF(punkty_rekrutacyjne[[#This Row],[Mat]]=3,4,IF(punkty_rekrutacyjne[[#This Row],[Mat]]=4,6,IF(punkty_rekrutacyjne[[#This Row],[Mat]]=5,8,10))))</f>
        <v>10</v>
      </c>
      <c r="P426">
        <f>IF(punkty_rekrutacyjne[[#This Row],[Biol]]=2,0,IF(punkty_rekrutacyjne[[#This Row],[Biol]]=3,4,IF(punkty_rekrutacyjne[[#This Row],[Biol]]=4,6,IF(punkty_rekrutacyjne[[#This Row],[Biol]]=5,8,10))))</f>
        <v>0</v>
      </c>
      <c r="Q426">
        <f>IF(punkty_rekrutacyjne[[#This Row],[Geog]]=2,0,IF(punkty_rekrutacyjne[[#This Row],[Geog]]=3,4,IF(punkty_rekrutacyjne[[#This Row],[Geog]]=4,6,IF(punkty_rekrutacyjne[[#This Row],[Geog]]=5,8,10))))</f>
        <v>8</v>
      </c>
      <c r="R426">
        <f>C426+IF(punkty_rekrutacyjne[[#This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60.9</v>
      </c>
      <c r="S426">
        <f>(punkty_rekrutacyjne[[#This Row],[JP]]+punkty_rekrutacyjne[[#This Row],[Mat]]+punkty_rekrutacyjne[[#This Row],[Biol]]+punkty_rekrutacyjne[[#This Row],[Geog]])/4</f>
        <v>4.5</v>
      </c>
      <c r="T426">
        <f>IF(punkty_rekrutacyjne[[#This Row],[Zachowanie]]&gt;4,IF(punkty_rekrutacyjne[[#This Row],[srednia z przedmiotow]]&gt;4,IF(punkty_rekrutacyjne[[#This Row],[Osiagniecia]]=0,1,0),0),0)</f>
        <v>0</v>
      </c>
      <c r="U426" s="2" t="str">
        <f>IF(punkty_rekrutacyjne[[#This Row],[dobry uczen]],punkty_rekrutacyjne[[#This Row],[Nazwisko]],"")</f>
        <v/>
      </c>
      <c r="V426" s="2" t="str">
        <f>IF(punkty_rekrutacyjne[[#This Row],[dobry uczen]],punkty_rekrutacyjne[[#This Row],[Imie]],"")</f>
        <v/>
      </c>
      <c r="W426" s="1">
        <f>IF(punkty_rekrutacyjne[[#This Row],[GHP]]=100,1,0)</f>
        <v>0</v>
      </c>
      <c r="X426" s="1">
        <f>IF(punkty_rekrutacyjne[[#This Row],[GHH]]=100,1,0)</f>
        <v>0</v>
      </c>
      <c r="Y426" s="1">
        <f>IF(punkty_rekrutacyjne[[#This Row],[GMM]]=100,1,0)</f>
        <v>0</v>
      </c>
      <c r="Z426" s="1">
        <f>IF(punkty_rekrutacyjne[[#This Row],[GMP]]=100,1,0)</f>
        <v>0</v>
      </c>
      <c r="AA426" s="1">
        <f>IF(punkty_rekrutacyjne[[#This Row],[GJP]]=100,1,0)</f>
        <v>0</v>
      </c>
      <c r="AB426" s="1">
        <f>IF(SUM(W426:AA426)&gt;2,1,0)</f>
        <v>0</v>
      </c>
      <c r="AC426" s="1">
        <f>C426+IF(punkty_rekrutacyjne[[#This Row],[Zachowanie]]=6,2,0)+SUM(punkty_rekrutacyjne[[#This Row],[p1]:[p4]])</f>
        <v>32</v>
      </c>
      <c r="AD426" s="1">
        <f>+(punkty_rekrutacyjne[[#This Row],[GHP]]+punkty_rekrutacyjne[[#This Row],[GHH]]+punkty_rekrutacyjne[[#This Row],[GMM]]+punkty_rekrutacyjne[[#This Row],[GMP]]+punkty_rekrutacyjne[[#This Row],[GJP]])/10</f>
        <v>28.9</v>
      </c>
      <c r="AE426" s="1">
        <f>IF(punkty_rekrutacyjne[[#This Row],[pkt 1]]&gt;punkty_rekrutacyjne[[#This Row],[pkt 2]],1,0)</f>
        <v>1</v>
      </c>
      <c r="AF426" s="1">
        <f>COUNTIF(punkty_rekrutacyjne[[#This Row],[GHP]:[GJP]],100)</f>
        <v>0</v>
      </c>
    </row>
    <row r="427" spans="1:32" x14ac:dyDescent="0.25">
      <c r="A427" s="1" t="s">
        <v>298</v>
      </c>
      <c r="B427" s="1" t="s">
        <v>299</v>
      </c>
      <c r="C427">
        <v>4</v>
      </c>
      <c r="D427">
        <v>3</v>
      </c>
      <c r="E427">
        <v>6</v>
      </c>
      <c r="F427">
        <v>4</v>
      </c>
      <c r="G427">
        <v>4</v>
      </c>
      <c r="H427">
        <v>3</v>
      </c>
      <c r="I427">
        <v>48</v>
      </c>
      <c r="J427">
        <v>71</v>
      </c>
      <c r="K427">
        <v>40</v>
      </c>
      <c r="L427">
        <v>67</v>
      </c>
      <c r="M427">
        <v>83</v>
      </c>
      <c r="N427">
        <f>IF(punkty_rekrutacyjne[[#This Row],[JP]]=2,0,IF(punkty_rekrutacyjne[[#This Row],[JP]]=3,4,IF(punkty_rekrutacyjne[[#This Row],[JP]]=4,6,IF(punkty_rekrutacyjne[[#This Row],[JP]]=5,8,10))))</f>
        <v>10</v>
      </c>
      <c r="O427">
        <f>IF(punkty_rekrutacyjne[[#This Row],[Mat]]=2,0,IF(punkty_rekrutacyjne[[#This Row],[Mat]]=3,4,IF(punkty_rekrutacyjne[[#This Row],[Mat]]=4,6,IF(punkty_rekrutacyjne[[#This Row],[Mat]]=5,8,10))))</f>
        <v>6</v>
      </c>
      <c r="P427">
        <f>IF(punkty_rekrutacyjne[[#This Row],[Biol]]=2,0,IF(punkty_rekrutacyjne[[#This Row],[Biol]]=3,4,IF(punkty_rekrutacyjne[[#This Row],[Biol]]=4,6,IF(punkty_rekrutacyjne[[#This Row],[Biol]]=5,8,10))))</f>
        <v>6</v>
      </c>
      <c r="Q427">
        <f>IF(punkty_rekrutacyjne[[#This Row],[Geog]]=2,0,IF(punkty_rekrutacyjne[[#This Row],[Geog]]=3,4,IF(punkty_rekrutacyjne[[#This Row],[Geog]]=4,6,IF(punkty_rekrutacyjne[[#This Row],[Geog]]=5,8,10))))</f>
        <v>4</v>
      </c>
      <c r="R427">
        <f>C427+IF(punkty_rekrutacyjne[[#This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60.9</v>
      </c>
      <c r="S427">
        <f>(punkty_rekrutacyjne[[#This Row],[JP]]+punkty_rekrutacyjne[[#This Row],[Mat]]+punkty_rekrutacyjne[[#This Row],[Biol]]+punkty_rekrutacyjne[[#This Row],[Geog]])/4</f>
        <v>4.25</v>
      </c>
      <c r="T427">
        <f>IF(punkty_rekrutacyjne[[#This Row],[Zachowanie]]&gt;4,IF(punkty_rekrutacyjne[[#This Row],[srednia z przedmiotow]]&gt;4,IF(punkty_rekrutacyjne[[#This Row],[Osiagniecia]]=0,1,0),0),0)</f>
        <v>0</v>
      </c>
      <c r="U427" s="2" t="str">
        <f>IF(punkty_rekrutacyjne[[#This Row],[dobry uczen]],punkty_rekrutacyjne[[#This Row],[Nazwisko]],"")</f>
        <v/>
      </c>
      <c r="V427" s="2" t="str">
        <f>IF(punkty_rekrutacyjne[[#This Row],[dobry uczen]],punkty_rekrutacyjne[[#This Row],[Imie]],"")</f>
        <v/>
      </c>
      <c r="W427" s="1">
        <f>IF(punkty_rekrutacyjne[[#This Row],[GHP]]=100,1,0)</f>
        <v>0</v>
      </c>
      <c r="X427" s="1">
        <f>IF(punkty_rekrutacyjne[[#This Row],[GHH]]=100,1,0)</f>
        <v>0</v>
      </c>
      <c r="Y427" s="1">
        <f>IF(punkty_rekrutacyjne[[#This Row],[GMM]]=100,1,0)</f>
        <v>0</v>
      </c>
      <c r="Z427" s="1">
        <f>IF(punkty_rekrutacyjne[[#This Row],[GMP]]=100,1,0)</f>
        <v>0</v>
      </c>
      <c r="AA427" s="1">
        <f>IF(punkty_rekrutacyjne[[#This Row],[GJP]]=100,1,0)</f>
        <v>0</v>
      </c>
      <c r="AB427" s="1">
        <f>IF(SUM(W427:AA427)&gt;2,1,0)</f>
        <v>0</v>
      </c>
      <c r="AC427" s="1">
        <f>C427+IF(punkty_rekrutacyjne[[#This Row],[Zachowanie]]=6,2,0)+SUM(punkty_rekrutacyjne[[#This Row],[p1]:[p4]])</f>
        <v>30</v>
      </c>
      <c r="AD427" s="1">
        <f>+(punkty_rekrutacyjne[[#This Row],[GHP]]+punkty_rekrutacyjne[[#This Row],[GHH]]+punkty_rekrutacyjne[[#This Row],[GMM]]+punkty_rekrutacyjne[[#This Row],[GMP]]+punkty_rekrutacyjne[[#This Row],[GJP]])/10</f>
        <v>30.9</v>
      </c>
      <c r="AE427" s="1">
        <f>IF(punkty_rekrutacyjne[[#This Row],[pkt 1]]&gt;punkty_rekrutacyjne[[#This Row],[pkt 2]],1,0)</f>
        <v>0</v>
      </c>
      <c r="AF427" s="1">
        <f>COUNTIF(punkty_rekrutacyjne[[#This Row],[GHP]:[GJP]],100)</f>
        <v>0</v>
      </c>
    </row>
    <row r="428" spans="1:32" x14ac:dyDescent="0.25">
      <c r="A428" s="1" t="s">
        <v>504</v>
      </c>
      <c r="B428" s="1" t="s">
        <v>367</v>
      </c>
      <c r="C428">
        <v>0</v>
      </c>
      <c r="D428">
        <v>2</v>
      </c>
      <c r="E428">
        <v>5</v>
      </c>
      <c r="F428">
        <v>6</v>
      </c>
      <c r="G428">
        <v>6</v>
      </c>
      <c r="H428">
        <v>3</v>
      </c>
      <c r="I428">
        <v>36</v>
      </c>
      <c r="J428">
        <v>94</v>
      </c>
      <c r="K428">
        <v>52</v>
      </c>
      <c r="L428">
        <v>50</v>
      </c>
      <c r="M428">
        <v>57</v>
      </c>
      <c r="N428">
        <f>IF(punkty_rekrutacyjne[[#This Row],[JP]]=2,0,IF(punkty_rekrutacyjne[[#This Row],[JP]]=3,4,IF(punkty_rekrutacyjne[[#This Row],[JP]]=4,6,IF(punkty_rekrutacyjne[[#This Row],[JP]]=5,8,10))))</f>
        <v>8</v>
      </c>
      <c r="O428">
        <f>IF(punkty_rekrutacyjne[[#This Row],[Mat]]=2,0,IF(punkty_rekrutacyjne[[#This Row],[Mat]]=3,4,IF(punkty_rekrutacyjne[[#This Row],[Mat]]=4,6,IF(punkty_rekrutacyjne[[#This Row],[Mat]]=5,8,10))))</f>
        <v>10</v>
      </c>
      <c r="P428">
        <f>IF(punkty_rekrutacyjne[[#This Row],[Biol]]=2,0,IF(punkty_rekrutacyjne[[#This Row],[Biol]]=3,4,IF(punkty_rekrutacyjne[[#This Row],[Biol]]=4,6,IF(punkty_rekrutacyjne[[#This Row],[Biol]]=5,8,10))))</f>
        <v>10</v>
      </c>
      <c r="Q428">
        <f>IF(punkty_rekrutacyjne[[#This Row],[Geog]]=2,0,IF(punkty_rekrutacyjne[[#This Row],[Geog]]=3,4,IF(punkty_rekrutacyjne[[#This Row],[Geog]]=4,6,IF(punkty_rekrutacyjne[[#This Row],[Geog]]=5,8,10))))</f>
        <v>4</v>
      </c>
      <c r="R428">
        <f>C428+IF(punkty_rekrutacyjne[[#This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60.9</v>
      </c>
      <c r="S428">
        <f>(punkty_rekrutacyjne[[#This Row],[JP]]+punkty_rekrutacyjne[[#This Row],[Mat]]+punkty_rekrutacyjne[[#This Row],[Biol]]+punkty_rekrutacyjne[[#This Row],[Geog]])/4</f>
        <v>5</v>
      </c>
      <c r="T428">
        <f>IF(punkty_rekrutacyjne[[#This Row],[Zachowanie]]&gt;4,IF(punkty_rekrutacyjne[[#This Row],[srednia z przedmiotow]]&gt;4,IF(punkty_rekrutacyjne[[#This Row],[Osiagniecia]]=0,1,0),0),0)</f>
        <v>0</v>
      </c>
      <c r="U428" s="2" t="str">
        <f>IF(punkty_rekrutacyjne[[#This Row],[dobry uczen]],punkty_rekrutacyjne[[#This Row],[Nazwisko]],"")</f>
        <v/>
      </c>
      <c r="V428" s="2" t="str">
        <f>IF(punkty_rekrutacyjne[[#This Row],[dobry uczen]],punkty_rekrutacyjne[[#This Row],[Imie]],"")</f>
        <v/>
      </c>
      <c r="W428" s="1">
        <f>IF(punkty_rekrutacyjne[[#This Row],[GHP]]=100,1,0)</f>
        <v>0</v>
      </c>
      <c r="X428" s="1">
        <f>IF(punkty_rekrutacyjne[[#This Row],[GHH]]=100,1,0)</f>
        <v>0</v>
      </c>
      <c r="Y428" s="1">
        <f>IF(punkty_rekrutacyjne[[#This Row],[GMM]]=100,1,0)</f>
        <v>0</v>
      </c>
      <c r="Z428" s="1">
        <f>IF(punkty_rekrutacyjne[[#This Row],[GMP]]=100,1,0)</f>
        <v>0</v>
      </c>
      <c r="AA428" s="1">
        <f>IF(punkty_rekrutacyjne[[#This Row],[GJP]]=100,1,0)</f>
        <v>0</v>
      </c>
      <c r="AB428" s="1">
        <f>IF(SUM(W428:AA428)&gt;2,1,0)</f>
        <v>0</v>
      </c>
      <c r="AC428" s="1">
        <f>C428+IF(punkty_rekrutacyjne[[#This Row],[Zachowanie]]=6,2,0)+SUM(punkty_rekrutacyjne[[#This Row],[p1]:[p4]])</f>
        <v>32</v>
      </c>
      <c r="AD428" s="1">
        <f>+(punkty_rekrutacyjne[[#This Row],[GHP]]+punkty_rekrutacyjne[[#This Row],[GHH]]+punkty_rekrutacyjne[[#This Row],[GMM]]+punkty_rekrutacyjne[[#This Row],[GMP]]+punkty_rekrutacyjne[[#This Row],[GJP]])/10</f>
        <v>28.9</v>
      </c>
      <c r="AE428" s="1">
        <f>IF(punkty_rekrutacyjne[[#This Row],[pkt 1]]&gt;punkty_rekrutacyjne[[#This Row],[pkt 2]],1,0)</f>
        <v>1</v>
      </c>
      <c r="AF428" s="1">
        <f>COUNTIF(punkty_rekrutacyjne[[#This Row],[GHP]:[GJP]],100)</f>
        <v>0</v>
      </c>
    </row>
    <row r="429" spans="1:32" x14ac:dyDescent="0.25">
      <c r="A429" s="1" t="s">
        <v>181</v>
      </c>
      <c r="B429" s="1" t="s">
        <v>182</v>
      </c>
      <c r="C429">
        <v>7</v>
      </c>
      <c r="D429">
        <v>4</v>
      </c>
      <c r="E429">
        <v>6</v>
      </c>
      <c r="F429">
        <v>2</v>
      </c>
      <c r="G429">
        <v>5</v>
      </c>
      <c r="H429">
        <v>5</v>
      </c>
      <c r="I429">
        <v>90</v>
      </c>
      <c r="J429">
        <v>9</v>
      </c>
      <c r="K429">
        <v>61</v>
      </c>
      <c r="L429">
        <v>28</v>
      </c>
      <c r="M429">
        <v>92</v>
      </c>
      <c r="N429">
        <f>IF(punkty_rekrutacyjne[[#This Row],[JP]]=2,0,IF(punkty_rekrutacyjne[[#This Row],[JP]]=3,4,IF(punkty_rekrutacyjne[[#This Row],[JP]]=4,6,IF(punkty_rekrutacyjne[[#This Row],[JP]]=5,8,10))))</f>
        <v>10</v>
      </c>
      <c r="O429">
        <f>IF(punkty_rekrutacyjne[[#This Row],[Mat]]=2,0,IF(punkty_rekrutacyjne[[#This Row],[Mat]]=3,4,IF(punkty_rekrutacyjne[[#This Row],[Mat]]=4,6,IF(punkty_rekrutacyjne[[#This Row],[Mat]]=5,8,10))))</f>
        <v>0</v>
      </c>
      <c r="P429">
        <f>IF(punkty_rekrutacyjne[[#This Row],[Biol]]=2,0,IF(punkty_rekrutacyjne[[#This Row],[Biol]]=3,4,IF(punkty_rekrutacyjne[[#This Row],[Biol]]=4,6,IF(punkty_rekrutacyjne[[#This Row],[Biol]]=5,8,10))))</f>
        <v>8</v>
      </c>
      <c r="Q429">
        <f>IF(punkty_rekrutacyjne[[#This Row],[Geog]]=2,0,IF(punkty_rekrutacyjne[[#This Row],[Geog]]=3,4,IF(punkty_rekrutacyjne[[#This Row],[Geog]]=4,6,IF(punkty_rekrutacyjne[[#This Row],[Geog]]=5,8,10))))</f>
        <v>8</v>
      </c>
      <c r="R429">
        <f>C429+IF(punkty_rekrutacyjne[[#This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</v>
      </c>
      <c r="S429">
        <f>(punkty_rekrutacyjne[[#This Row],[JP]]+punkty_rekrutacyjne[[#This Row],[Mat]]+punkty_rekrutacyjne[[#This Row],[Biol]]+punkty_rekrutacyjne[[#This Row],[Geog]])/4</f>
        <v>4.5</v>
      </c>
      <c r="T429">
        <f>IF(punkty_rekrutacyjne[[#This Row],[Zachowanie]]&gt;4,IF(punkty_rekrutacyjne[[#This Row],[srednia z przedmiotow]]&gt;4,IF(punkty_rekrutacyjne[[#This Row],[Osiagniecia]]=0,1,0),0),0)</f>
        <v>0</v>
      </c>
      <c r="U429" s="2" t="str">
        <f>IF(punkty_rekrutacyjne[[#This Row],[dobry uczen]],punkty_rekrutacyjne[[#This Row],[Nazwisko]],"")</f>
        <v/>
      </c>
      <c r="V429" s="2" t="str">
        <f>IF(punkty_rekrutacyjne[[#This Row],[dobry uczen]],punkty_rekrutacyjne[[#This Row],[Imie]],"")</f>
        <v/>
      </c>
      <c r="W429" s="1">
        <f>IF(punkty_rekrutacyjne[[#This Row],[GHP]]=100,1,0)</f>
        <v>0</v>
      </c>
      <c r="X429" s="1">
        <f>IF(punkty_rekrutacyjne[[#This Row],[GHH]]=100,1,0)</f>
        <v>0</v>
      </c>
      <c r="Y429" s="1">
        <f>IF(punkty_rekrutacyjne[[#This Row],[GMM]]=100,1,0)</f>
        <v>0</v>
      </c>
      <c r="Z429" s="1">
        <f>IF(punkty_rekrutacyjne[[#This Row],[GMP]]=100,1,0)</f>
        <v>0</v>
      </c>
      <c r="AA429" s="1">
        <f>IF(punkty_rekrutacyjne[[#This Row],[GJP]]=100,1,0)</f>
        <v>0</v>
      </c>
      <c r="AB429" s="1">
        <f>IF(SUM(W429:AA429)&gt;2,1,0)</f>
        <v>0</v>
      </c>
      <c r="AC429" s="1">
        <f>C429+IF(punkty_rekrutacyjne[[#This Row],[Zachowanie]]=6,2,0)+SUM(punkty_rekrutacyjne[[#This Row],[p1]:[p4]])</f>
        <v>33</v>
      </c>
      <c r="AD429" s="1">
        <f>+(punkty_rekrutacyjne[[#This Row],[GHP]]+punkty_rekrutacyjne[[#This Row],[GHH]]+punkty_rekrutacyjne[[#This Row],[GMM]]+punkty_rekrutacyjne[[#This Row],[GMP]]+punkty_rekrutacyjne[[#This Row],[GJP]])/10</f>
        <v>28</v>
      </c>
      <c r="AE429" s="1">
        <f>IF(punkty_rekrutacyjne[[#This Row],[pkt 1]]&gt;punkty_rekrutacyjne[[#This Row],[pkt 2]],1,0)</f>
        <v>1</v>
      </c>
      <c r="AF429" s="1">
        <f>COUNTIF(punkty_rekrutacyjne[[#This Row],[GHP]:[GJP]],100)</f>
        <v>0</v>
      </c>
    </row>
    <row r="430" spans="1:32" x14ac:dyDescent="0.25">
      <c r="A430" s="1" t="s">
        <v>522</v>
      </c>
      <c r="B430" s="1" t="s">
        <v>288</v>
      </c>
      <c r="C430">
        <v>8</v>
      </c>
      <c r="D430">
        <v>2</v>
      </c>
      <c r="E430">
        <v>6</v>
      </c>
      <c r="F430">
        <v>2</v>
      </c>
      <c r="G430">
        <v>6</v>
      </c>
      <c r="H430">
        <v>5</v>
      </c>
      <c r="I430">
        <v>62</v>
      </c>
      <c r="J430">
        <v>49</v>
      </c>
      <c r="K430">
        <v>45</v>
      </c>
      <c r="L430">
        <v>42</v>
      </c>
      <c r="M430">
        <v>53</v>
      </c>
      <c r="N430">
        <f>IF(punkty_rekrutacyjne[[#This Row],[JP]]=2,0,IF(punkty_rekrutacyjne[[#This Row],[JP]]=3,4,IF(punkty_rekrutacyjne[[#This Row],[JP]]=4,6,IF(punkty_rekrutacyjne[[#This Row],[JP]]=5,8,10))))</f>
        <v>10</v>
      </c>
      <c r="O430">
        <f>IF(punkty_rekrutacyjne[[#This Row],[Mat]]=2,0,IF(punkty_rekrutacyjne[[#This Row],[Mat]]=3,4,IF(punkty_rekrutacyjne[[#This Row],[Mat]]=4,6,IF(punkty_rekrutacyjne[[#This Row],[Mat]]=5,8,10))))</f>
        <v>0</v>
      </c>
      <c r="P430">
        <f>IF(punkty_rekrutacyjne[[#This Row],[Biol]]=2,0,IF(punkty_rekrutacyjne[[#This Row],[Biol]]=3,4,IF(punkty_rekrutacyjne[[#This Row],[Biol]]=4,6,IF(punkty_rekrutacyjne[[#This Row],[Biol]]=5,8,10))))</f>
        <v>10</v>
      </c>
      <c r="Q430">
        <f>IF(punkty_rekrutacyjne[[#This Row],[Geog]]=2,0,IF(punkty_rekrutacyjne[[#This Row],[Geog]]=3,4,IF(punkty_rekrutacyjne[[#This Row],[Geog]]=4,6,IF(punkty_rekrutacyjne[[#This Row],[Geog]]=5,8,10))))</f>
        <v>8</v>
      </c>
      <c r="R430">
        <f>C430+IF(punkty_rekrutacyjne[[#This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61.1</v>
      </c>
      <c r="S430">
        <f>(punkty_rekrutacyjne[[#This Row],[JP]]+punkty_rekrutacyjne[[#This Row],[Mat]]+punkty_rekrutacyjne[[#This Row],[Biol]]+punkty_rekrutacyjne[[#This Row],[Geog]])/4</f>
        <v>4.75</v>
      </c>
      <c r="T430">
        <f>IF(punkty_rekrutacyjne[[#This Row],[Zachowanie]]&gt;4,IF(punkty_rekrutacyjne[[#This Row],[srednia z przedmiotow]]&gt;4,IF(punkty_rekrutacyjne[[#This Row],[Osiagniecia]]=0,1,0),0),0)</f>
        <v>0</v>
      </c>
      <c r="U430" s="2" t="str">
        <f>IF(punkty_rekrutacyjne[[#This Row],[dobry uczen]],punkty_rekrutacyjne[[#This Row],[Nazwisko]],"")</f>
        <v/>
      </c>
      <c r="V430" s="2" t="str">
        <f>IF(punkty_rekrutacyjne[[#This Row],[dobry uczen]],punkty_rekrutacyjne[[#This Row],[Imie]],"")</f>
        <v/>
      </c>
      <c r="W430" s="1">
        <f>IF(punkty_rekrutacyjne[[#This Row],[GHP]]=100,1,0)</f>
        <v>0</v>
      </c>
      <c r="X430" s="1">
        <f>IF(punkty_rekrutacyjne[[#This Row],[GHH]]=100,1,0)</f>
        <v>0</v>
      </c>
      <c r="Y430" s="1">
        <f>IF(punkty_rekrutacyjne[[#This Row],[GMM]]=100,1,0)</f>
        <v>0</v>
      </c>
      <c r="Z430" s="1">
        <f>IF(punkty_rekrutacyjne[[#This Row],[GMP]]=100,1,0)</f>
        <v>0</v>
      </c>
      <c r="AA430" s="1">
        <f>IF(punkty_rekrutacyjne[[#This Row],[GJP]]=100,1,0)</f>
        <v>0</v>
      </c>
      <c r="AB430" s="1">
        <f>IF(SUM(W430:AA430)&gt;2,1,0)</f>
        <v>0</v>
      </c>
      <c r="AC430" s="1">
        <f>C430+IF(punkty_rekrutacyjne[[#This Row],[Zachowanie]]=6,2,0)+SUM(punkty_rekrutacyjne[[#This Row],[p1]:[p4]])</f>
        <v>36</v>
      </c>
      <c r="AD430" s="1">
        <f>+(punkty_rekrutacyjne[[#This Row],[GHP]]+punkty_rekrutacyjne[[#This Row],[GHH]]+punkty_rekrutacyjne[[#This Row],[GMM]]+punkty_rekrutacyjne[[#This Row],[GMP]]+punkty_rekrutacyjne[[#This Row],[GJP]])/10</f>
        <v>25.1</v>
      </c>
      <c r="AE430" s="1">
        <f>IF(punkty_rekrutacyjne[[#This Row],[pkt 1]]&gt;punkty_rekrutacyjne[[#This Row],[pkt 2]],1,0)</f>
        <v>1</v>
      </c>
      <c r="AF430" s="1">
        <f>COUNTIF(punkty_rekrutacyjne[[#This Row],[GHP]:[GJP]],100)</f>
        <v>0</v>
      </c>
    </row>
    <row r="431" spans="1:32" x14ac:dyDescent="0.25">
      <c r="A431" s="1" t="s">
        <v>483</v>
      </c>
      <c r="B431" s="1" t="s">
        <v>133</v>
      </c>
      <c r="C431">
        <v>2</v>
      </c>
      <c r="D431">
        <v>4</v>
      </c>
      <c r="E431">
        <v>4</v>
      </c>
      <c r="F431">
        <v>3</v>
      </c>
      <c r="G431">
        <v>3</v>
      </c>
      <c r="H431">
        <v>6</v>
      </c>
      <c r="I431">
        <v>97</v>
      </c>
      <c r="J431">
        <v>80</v>
      </c>
      <c r="K431">
        <v>54</v>
      </c>
      <c r="L431">
        <v>78</v>
      </c>
      <c r="M431">
        <v>43</v>
      </c>
      <c r="N431">
        <f>IF(punkty_rekrutacyjne[[#This Row],[JP]]=2,0,IF(punkty_rekrutacyjne[[#This Row],[JP]]=3,4,IF(punkty_rekrutacyjne[[#This Row],[JP]]=4,6,IF(punkty_rekrutacyjne[[#This Row],[JP]]=5,8,10))))</f>
        <v>6</v>
      </c>
      <c r="O431">
        <f>IF(punkty_rekrutacyjne[[#This Row],[Mat]]=2,0,IF(punkty_rekrutacyjne[[#This Row],[Mat]]=3,4,IF(punkty_rekrutacyjne[[#This Row],[Mat]]=4,6,IF(punkty_rekrutacyjne[[#This Row],[Mat]]=5,8,10))))</f>
        <v>4</v>
      </c>
      <c r="P431">
        <f>IF(punkty_rekrutacyjne[[#This Row],[Biol]]=2,0,IF(punkty_rekrutacyjne[[#This Row],[Biol]]=3,4,IF(punkty_rekrutacyjne[[#This Row],[Biol]]=4,6,IF(punkty_rekrutacyjne[[#This Row],[Biol]]=5,8,10))))</f>
        <v>4</v>
      </c>
      <c r="Q431">
        <f>IF(punkty_rekrutacyjne[[#This Row],[Geog]]=2,0,IF(punkty_rekrutacyjne[[#This Row],[Geog]]=3,4,IF(punkty_rekrutacyjne[[#This Row],[Geog]]=4,6,IF(punkty_rekrutacyjne[[#This Row],[Geog]]=5,8,10))))</f>
        <v>10</v>
      </c>
      <c r="R431">
        <f>C431+IF(punkty_rekrutacyjne[[#This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61.2</v>
      </c>
      <c r="S431">
        <f>(punkty_rekrutacyjne[[#This Row],[JP]]+punkty_rekrutacyjne[[#This Row],[Mat]]+punkty_rekrutacyjne[[#This Row],[Biol]]+punkty_rekrutacyjne[[#This Row],[Geog]])/4</f>
        <v>4</v>
      </c>
      <c r="T431">
        <f>IF(punkty_rekrutacyjne[[#This Row],[Zachowanie]]&gt;4,IF(punkty_rekrutacyjne[[#This Row],[srednia z przedmiotow]]&gt;4,IF(punkty_rekrutacyjne[[#This Row],[Osiagniecia]]=0,1,0),0),0)</f>
        <v>0</v>
      </c>
      <c r="U431" s="2" t="str">
        <f>IF(punkty_rekrutacyjne[[#This Row],[dobry uczen]],punkty_rekrutacyjne[[#This Row],[Nazwisko]],"")</f>
        <v/>
      </c>
      <c r="V431" s="2" t="str">
        <f>IF(punkty_rekrutacyjne[[#This Row],[dobry uczen]],punkty_rekrutacyjne[[#This Row],[Imie]],"")</f>
        <v/>
      </c>
      <c r="W431" s="1">
        <f>IF(punkty_rekrutacyjne[[#This Row],[GHP]]=100,1,0)</f>
        <v>0</v>
      </c>
      <c r="X431" s="1">
        <f>IF(punkty_rekrutacyjne[[#This Row],[GHH]]=100,1,0)</f>
        <v>0</v>
      </c>
      <c r="Y431" s="1">
        <f>IF(punkty_rekrutacyjne[[#This Row],[GMM]]=100,1,0)</f>
        <v>0</v>
      </c>
      <c r="Z431" s="1">
        <f>IF(punkty_rekrutacyjne[[#This Row],[GMP]]=100,1,0)</f>
        <v>0</v>
      </c>
      <c r="AA431" s="1">
        <f>IF(punkty_rekrutacyjne[[#This Row],[GJP]]=100,1,0)</f>
        <v>0</v>
      </c>
      <c r="AB431" s="1">
        <f>IF(SUM(W431:AA431)&gt;2,1,0)</f>
        <v>0</v>
      </c>
      <c r="AC431" s="1">
        <f>C431+IF(punkty_rekrutacyjne[[#This Row],[Zachowanie]]=6,2,0)+SUM(punkty_rekrutacyjne[[#This Row],[p1]:[p4]])</f>
        <v>26</v>
      </c>
      <c r="AD431" s="1">
        <f>+(punkty_rekrutacyjne[[#This Row],[GHP]]+punkty_rekrutacyjne[[#This Row],[GHH]]+punkty_rekrutacyjne[[#This Row],[GMM]]+punkty_rekrutacyjne[[#This Row],[GMP]]+punkty_rekrutacyjne[[#This Row],[GJP]])/10</f>
        <v>35.200000000000003</v>
      </c>
      <c r="AE431" s="1">
        <f>IF(punkty_rekrutacyjne[[#This Row],[pkt 1]]&gt;punkty_rekrutacyjne[[#This Row],[pkt 2]],1,0)</f>
        <v>0</v>
      </c>
      <c r="AF431" s="1">
        <f>COUNTIF(punkty_rekrutacyjne[[#This Row],[GHP]:[GJP]],100)</f>
        <v>0</v>
      </c>
    </row>
    <row r="432" spans="1:32" x14ac:dyDescent="0.25">
      <c r="A432" s="1" t="s">
        <v>554</v>
      </c>
      <c r="B432" s="1" t="s">
        <v>16</v>
      </c>
      <c r="C432">
        <v>4</v>
      </c>
      <c r="D432">
        <v>4</v>
      </c>
      <c r="E432">
        <v>3</v>
      </c>
      <c r="F432">
        <v>2</v>
      </c>
      <c r="G432">
        <v>5</v>
      </c>
      <c r="H432">
        <v>4</v>
      </c>
      <c r="I432">
        <v>65</v>
      </c>
      <c r="J432">
        <v>42</v>
      </c>
      <c r="K432">
        <v>95</v>
      </c>
      <c r="L432">
        <v>95</v>
      </c>
      <c r="M432">
        <v>95</v>
      </c>
      <c r="N432">
        <f>IF(punkty_rekrutacyjne[[#This Row],[JP]]=2,0,IF(punkty_rekrutacyjne[[#This Row],[JP]]=3,4,IF(punkty_rekrutacyjne[[#This Row],[JP]]=4,6,IF(punkty_rekrutacyjne[[#This Row],[JP]]=5,8,10))))</f>
        <v>4</v>
      </c>
      <c r="O432">
        <f>IF(punkty_rekrutacyjne[[#This Row],[Mat]]=2,0,IF(punkty_rekrutacyjne[[#This Row],[Mat]]=3,4,IF(punkty_rekrutacyjne[[#This Row],[Mat]]=4,6,IF(punkty_rekrutacyjne[[#This Row],[Mat]]=5,8,10))))</f>
        <v>0</v>
      </c>
      <c r="P432">
        <f>IF(punkty_rekrutacyjne[[#This Row],[Biol]]=2,0,IF(punkty_rekrutacyjne[[#This Row],[Biol]]=3,4,IF(punkty_rekrutacyjne[[#This Row],[Biol]]=4,6,IF(punkty_rekrutacyjne[[#This Row],[Biol]]=5,8,10))))</f>
        <v>8</v>
      </c>
      <c r="Q432">
        <f>IF(punkty_rekrutacyjne[[#This Row],[Geog]]=2,0,IF(punkty_rekrutacyjne[[#This Row],[Geog]]=3,4,IF(punkty_rekrutacyjne[[#This Row],[Geog]]=4,6,IF(punkty_rekrutacyjne[[#This Row],[Geog]]=5,8,10))))</f>
        <v>6</v>
      </c>
      <c r="R432">
        <f>C432+IF(punkty_rekrutacyjne[[#This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61.2</v>
      </c>
      <c r="S432">
        <f>(punkty_rekrutacyjne[[#This Row],[JP]]+punkty_rekrutacyjne[[#This Row],[Mat]]+punkty_rekrutacyjne[[#This Row],[Biol]]+punkty_rekrutacyjne[[#This Row],[Geog]])/4</f>
        <v>3.5</v>
      </c>
      <c r="T432">
        <f>IF(punkty_rekrutacyjne[[#This Row],[Zachowanie]]&gt;4,IF(punkty_rekrutacyjne[[#This Row],[srednia z przedmiotow]]&gt;4,IF(punkty_rekrutacyjne[[#This Row],[Osiagniecia]]=0,1,0),0),0)</f>
        <v>0</v>
      </c>
      <c r="U432" s="2" t="str">
        <f>IF(punkty_rekrutacyjne[[#This Row],[dobry uczen]],punkty_rekrutacyjne[[#This Row],[Nazwisko]],"")</f>
        <v/>
      </c>
      <c r="V432" s="2" t="str">
        <f>IF(punkty_rekrutacyjne[[#This Row],[dobry uczen]],punkty_rekrutacyjne[[#This Row],[Imie]],"")</f>
        <v/>
      </c>
      <c r="W432" s="1">
        <f>IF(punkty_rekrutacyjne[[#This Row],[GHP]]=100,1,0)</f>
        <v>0</v>
      </c>
      <c r="X432" s="1">
        <f>IF(punkty_rekrutacyjne[[#This Row],[GHH]]=100,1,0)</f>
        <v>0</v>
      </c>
      <c r="Y432" s="1">
        <f>IF(punkty_rekrutacyjne[[#This Row],[GMM]]=100,1,0)</f>
        <v>0</v>
      </c>
      <c r="Z432" s="1">
        <f>IF(punkty_rekrutacyjne[[#This Row],[GMP]]=100,1,0)</f>
        <v>0</v>
      </c>
      <c r="AA432" s="1">
        <f>IF(punkty_rekrutacyjne[[#This Row],[GJP]]=100,1,0)</f>
        <v>0</v>
      </c>
      <c r="AB432" s="1">
        <f>IF(SUM(W432:AA432)&gt;2,1,0)</f>
        <v>0</v>
      </c>
      <c r="AC432" s="1">
        <f>C432+IF(punkty_rekrutacyjne[[#This Row],[Zachowanie]]=6,2,0)+SUM(punkty_rekrutacyjne[[#This Row],[p1]:[p4]])</f>
        <v>22</v>
      </c>
      <c r="AD432" s="1">
        <f>+(punkty_rekrutacyjne[[#This Row],[GHP]]+punkty_rekrutacyjne[[#This Row],[GHH]]+punkty_rekrutacyjne[[#This Row],[GMM]]+punkty_rekrutacyjne[[#This Row],[GMP]]+punkty_rekrutacyjne[[#This Row],[GJP]])/10</f>
        <v>39.200000000000003</v>
      </c>
      <c r="AE432" s="1">
        <f>IF(punkty_rekrutacyjne[[#This Row],[pkt 1]]&gt;punkty_rekrutacyjne[[#This Row],[pkt 2]],1,0)</f>
        <v>0</v>
      </c>
      <c r="AF432" s="1">
        <f>COUNTIF(punkty_rekrutacyjne[[#This Row],[GHP]:[GJP]],100)</f>
        <v>0</v>
      </c>
    </row>
    <row r="433" spans="1:32" x14ac:dyDescent="0.25">
      <c r="A433" s="1" t="s">
        <v>81</v>
      </c>
      <c r="B433" s="1" t="s">
        <v>38</v>
      </c>
      <c r="C433">
        <v>5</v>
      </c>
      <c r="D433">
        <v>6</v>
      </c>
      <c r="E433">
        <v>6</v>
      </c>
      <c r="F433">
        <v>6</v>
      </c>
      <c r="G433">
        <v>5</v>
      </c>
      <c r="H433">
        <v>5</v>
      </c>
      <c r="I433">
        <v>57</v>
      </c>
      <c r="J433">
        <v>22</v>
      </c>
      <c r="K433">
        <v>16</v>
      </c>
      <c r="L433">
        <v>20</v>
      </c>
      <c r="M433">
        <v>67</v>
      </c>
      <c r="N433">
        <f>IF(punkty_rekrutacyjne[[#This Row],[JP]]=2,0,IF(punkty_rekrutacyjne[[#This Row],[JP]]=3,4,IF(punkty_rekrutacyjne[[#This Row],[JP]]=4,6,IF(punkty_rekrutacyjne[[#This Row],[JP]]=5,8,10))))</f>
        <v>10</v>
      </c>
      <c r="O433">
        <f>IF(punkty_rekrutacyjne[[#This Row],[Mat]]=2,0,IF(punkty_rekrutacyjne[[#This Row],[Mat]]=3,4,IF(punkty_rekrutacyjne[[#This Row],[Mat]]=4,6,IF(punkty_rekrutacyjne[[#This Row],[Mat]]=5,8,10))))</f>
        <v>10</v>
      </c>
      <c r="P433">
        <f>IF(punkty_rekrutacyjne[[#This Row],[Biol]]=2,0,IF(punkty_rekrutacyjne[[#This Row],[Biol]]=3,4,IF(punkty_rekrutacyjne[[#This Row],[Biol]]=4,6,IF(punkty_rekrutacyjne[[#This Row],[Biol]]=5,8,10))))</f>
        <v>8</v>
      </c>
      <c r="Q433">
        <f>IF(punkty_rekrutacyjne[[#This Row],[Geog]]=2,0,IF(punkty_rekrutacyjne[[#This Row],[Geog]]=3,4,IF(punkty_rekrutacyjne[[#This Row],[Geog]]=4,6,IF(punkty_rekrutacyjne[[#This Row],[Geog]]=5,8,10))))</f>
        <v>8</v>
      </c>
      <c r="R433">
        <f>C433+IF(punkty_rekrutacyjne[[#This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61.2</v>
      </c>
      <c r="S433">
        <f>(punkty_rekrutacyjne[[#This Row],[JP]]+punkty_rekrutacyjne[[#This Row],[Mat]]+punkty_rekrutacyjne[[#This Row],[Biol]]+punkty_rekrutacyjne[[#This Row],[Geog]])/4</f>
        <v>5.5</v>
      </c>
      <c r="T433">
        <f>IF(punkty_rekrutacyjne[[#This Row],[Zachowanie]]&gt;4,IF(punkty_rekrutacyjne[[#This Row],[srednia z przedmiotow]]&gt;4,IF(punkty_rekrutacyjne[[#This Row],[Osiagniecia]]=0,1,0),0),0)</f>
        <v>0</v>
      </c>
      <c r="U433" s="2" t="str">
        <f>IF(punkty_rekrutacyjne[[#This Row],[dobry uczen]],punkty_rekrutacyjne[[#This Row],[Nazwisko]],"")</f>
        <v/>
      </c>
      <c r="V433" s="2" t="str">
        <f>IF(punkty_rekrutacyjne[[#This Row],[dobry uczen]],punkty_rekrutacyjne[[#This Row],[Imie]],"")</f>
        <v/>
      </c>
      <c r="W433" s="1">
        <f>IF(punkty_rekrutacyjne[[#This Row],[GHP]]=100,1,0)</f>
        <v>0</v>
      </c>
      <c r="X433" s="1">
        <f>IF(punkty_rekrutacyjne[[#This Row],[GHH]]=100,1,0)</f>
        <v>0</v>
      </c>
      <c r="Y433" s="1">
        <f>IF(punkty_rekrutacyjne[[#This Row],[GMM]]=100,1,0)</f>
        <v>0</v>
      </c>
      <c r="Z433" s="1">
        <f>IF(punkty_rekrutacyjne[[#This Row],[GMP]]=100,1,0)</f>
        <v>0</v>
      </c>
      <c r="AA433" s="1">
        <f>IF(punkty_rekrutacyjne[[#This Row],[GJP]]=100,1,0)</f>
        <v>0</v>
      </c>
      <c r="AB433" s="1">
        <f>IF(SUM(W433:AA433)&gt;2,1,0)</f>
        <v>0</v>
      </c>
      <c r="AC433" s="1">
        <f>C433+IF(punkty_rekrutacyjne[[#This Row],[Zachowanie]]=6,2,0)+SUM(punkty_rekrutacyjne[[#This Row],[p1]:[p4]])</f>
        <v>43</v>
      </c>
      <c r="AD433" s="1">
        <f>+(punkty_rekrutacyjne[[#This Row],[GHP]]+punkty_rekrutacyjne[[#This Row],[GHH]]+punkty_rekrutacyjne[[#This Row],[GMM]]+punkty_rekrutacyjne[[#This Row],[GMP]]+punkty_rekrutacyjne[[#This Row],[GJP]])/10</f>
        <v>18.2</v>
      </c>
      <c r="AE433" s="1">
        <f>IF(punkty_rekrutacyjne[[#This Row],[pkt 1]]&gt;punkty_rekrutacyjne[[#This Row],[pkt 2]],1,0)</f>
        <v>1</v>
      </c>
      <c r="AF433" s="1">
        <f>COUNTIF(punkty_rekrutacyjne[[#This Row],[GHP]:[GJP]],100)</f>
        <v>0</v>
      </c>
    </row>
    <row r="434" spans="1:32" x14ac:dyDescent="0.25">
      <c r="A434" s="1" t="s">
        <v>295</v>
      </c>
      <c r="B434" s="1" t="s">
        <v>180</v>
      </c>
      <c r="C434">
        <v>2</v>
      </c>
      <c r="D434">
        <v>3</v>
      </c>
      <c r="E434">
        <v>6</v>
      </c>
      <c r="F434">
        <v>4</v>
      </c>
      <c r="G434">
        <v>5</v>
      </c>
      <c r="H434">
        <v>6</v>
      </c>
      <c r="I434">
        <v>68</v>
      </c>
      <c r="J434">
        <v>10</v>
      </c>
      <c r="K434">
        <v>64</v>
      </c>
      <c r="L434">
        <v>85</v>
      </c>
      <c r="M434">
        <v>26</v>
      </c>
      <c r="N434">
        <f>IF(punkty_rekrutacyjne[[#This Row],[JP]]=2,0,IF(punkty_rekrutacyjne[[#This Row],[JP]]=3,4,IF(punkty_rekrutacyjne[[#This Row],[JP]]=4,6,IF(punkty_rekrutacyjne[[#This Row],[JP]]=5,8,10))))</f>
        <v>10</v>
      </c>
      <c r="O434">
        <f>IF(punkty_rekrutacyjne[[#This Row],[Mat]]=2,0,IF(punkty_rekrutacyjne[[#This Row],[Mat]]=3,4,IF(punkty_rekrutacyjne[[#This Row],[Mat]]=4,6,IF(punkty_rekrutacyjne[[#This Row],[Mat]]=5,8,10))))</f>
        <v>6</v>
      </c>
      <c r="P434">
        <f>IF(punkty_rekrutacyjne[[#This Row],[Biol]]=2,0,IF(punkty_rekrutacyjne[[#This Row],[Biol]]=3,4,IF(punkty_rekrutacyjne[[#This Row],[Biol]]=4,6,IF(punkty_rekrutacyjne[[#This Row],[Biol]]=5,8,10))))</f>
        <v>8</v>
      </c>
      <c r="Q434">
        <f>IF(punkty_rekrutacyjne[[#This Row],[Geog]]=2,0,IF(punkty_rekrutacyjne[[#This Row],[Geog]]=3,4,IF(punkty_rekrutacyjne[[#This Row],[Geog]]=4,6,IF(punkty_rekrutacyjne[[#This Row],[Geog]]=5,8,10))))</f>
        <v>10</v>
      </c>
      <c r="R434">
        <f>C434+IF(punkty_rekrutacyjne[[#This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61.3</v>
      </c>
      <c r="S434">
        <f>(punkty_rekrutacyjne[[#This Row],[JP]]+punkty_rekrutacyjne[[#This Row],[Mat]]+punkty_rekrutacyjne[[#This Row],[Biol]]+punkty_rekrutacyjne[[#This Row],[Geog]])/4</f>
        <v>5.25</v>
      </c>
      <c r="T434">
        <f>IF(punkty_rekrutacyjne[[#This Row],[Zachowanie]]&gt;4,IF(punkty_rekrutacyjne[[#This Row],[srednia z przedmiotow]]&gt;4,IF(punkty_rekrutacyjne[[#This Row],[Osiagniecia]]=0,1,0),0),0)</f>
        <v>0</v>
      </c>
      <c r="U434" s="2" t="str">
        <f>IF(punkty_rekrutacyjne[[#This Row],[dobry uczen]],punkty_rekrutacyjne[[#This Row],[Nazwisko]],"")</f>
        <v/>
      </c>
      <c r="V434" s="2" t="str">
        <f>IF(punkty_rekrutacyjne[[#This Row],[dobry uczen]],punkty_rekrutacyjne[[#This Row],[Imie]],"")</f>
        <v/>
      </c>
      <c r="W434" s="1">
        <f>IF(punkty_rekrutacyjne[[#This Row],[GHP]]=100,1,0)</f>
        <v>0</v>
      </c>
      <c r="X434" s="1">
        <f>IF(punkty_rekrutacyjne[[#This Row],[GHH]]=100,1,0)</f>
        <v>0</v>
      </c>
      <c r="Y434" s="1">
        <f>IF(punkty_rekrutacyjne[[#This Row],[GMM]]=100,1,0)</f>
        <v>0</v>
      </c>
      <c r="Z434" s="1">
        <f>IF(punkty_rekrutacyjne[[#This Row],[GMP]]=100,1,0)</f>
        <v>0</v>
      </c>
      <c r="AA434" s="1">
        <f>IF(punkty_rekrutacyjne[[#This Row],[GJP]]=100,1,0)</f>
        <v>0</v>
      </c>
      <c r="AB434" s="1">
        <f>IF(SUM(W434:AA434)&gt;2,1,0)</f>
        <v>0</v>
      </c>
      <c r="AC434" s="1">
        <f>C434+IF(punkty_rekrutacyjne[[#This Row],[Zachowanie]]=6,2,0)+SUM(punkty_rekrutacyjne[[#This Row],[p1]:[p4]])</f>
        <v>36</v>
      </c>
      <c r="AD434" s="1">
        <f>+(punkty_rekrutacyjne[[#This Row],[GHP]]+punkty_rekrutacyjne[[#This Row],[GHH]]+punkty_rekrutacyjne[[#This Row],[GMM]]+punkty_rekrutacyjne[[#This Row],[GMP]]+punkty_rekrutacyjne[[#This Row],[GJP]])/10</f>
        <v>25.3</v>
      </c>
      <c r="AE434" s="1">
        <f>IF(punkty_rekrutacyjne[[#This Row],[pkt 1]]&gt;punkty_rekrutacyjne[[#This Row],[pkt 2]],1,0)</f>
        <v>1</v>
      </c>
      <c r="AF434" s="1">
        <f>COUNTIF(punkty_rekrutacyjne[[#This Row],[GHP]:[GJP]],100)</f>
        <v>0</v>
      </c>
    </row>
    <row r="435" spans="1:32" x14ac:dyDescent="0.25">
      <c r="A435" s="1" t="s">
        <v>562</v>
      </c>
      <c r="B435" s="1" t="s">
        <v>369</v>
      </c>
      <c r="C435">
        <v>3</v>
      </c>
      <c r="D435">
        <v>3</v>
      </c>
      <c r="E435">
        <v>4</v>
      </c>
      <c r="F435">
        <v>4</v>
      </c>
      <c r="G435">
        <v>5</v>
      </c>
      <c r="H435">
        <v>5</v>
      </c>
      <c r="I435">
        <v>44</v>
      </c>
      <c r="J435">
        <v>90</v>
      </c>
      <c r="K435">
        <v>71</v>
      </c>
      <c r="L435">
        <v>41</v>
      </c>
      <c r="M435">
        <v>60</v>
      </c>
      <c r="N435">
        <f>IF(punkty_rekrutacyjne[[#This Row],[JP]]=2,0,IF(punkty_rekrutacyjne[[#This Row],[JP]]=3,4,IF(punkty_rekrutacyjne[[#This Row],[JP]]=4,6,IF(punkty_rekrutacyjne[[#This Row],[JP]]=5,8,10))))</f>
        <v>6</v>
      </c>
      <c r="O435">
        <f>IF(punkty_rekrutacyjne[[#This Row],[Mat]]=2,0,IF(punkty_rekrutacyjne[[#This Row],[Mat]]=3,4,IF(punkty_rekrutacyjne[[#This Row],[Mat]]=4,6,IF(punkty_rekrutacyjne[[#This Row],[Mat]]=5,8,10))))</f>
        <v>6</v>
      </c>
      <c r="P435">
        <f>IF(punkty_rekrutacyjne[[#This Row],[Biol]]=2,0,IF(punkty_rekrutacyjne[[#This Row],[Biol]]=3,4,IF(punkty_rekrutacyjne[[#This Row],[Biol]]=4,6,IF(punkty_rekrutacyjne[[#This Row],[Biol]]=5,8,10))))</f>
        <v>8</v>
      </c>
      <c r="Q435">
        <f>IF(punkty_rekrutacyjne[[#This Row],[Geog]]=2,0,IF(punkty_rekrutacyjne[[#This Row],[Geog]]=3,4,IF(punkty_rekrutacyjne[[#This Row],[Geog]]=4,6,IF(punkty_rekrutacyjne[[#This Row],[Geog]]=5,8,10))))</f>
        <v>8</v>
      </c>
      <c r="R435">
        <f>C435+IF(punkty_rekrutacyjne[[#This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61.6</v>
      </c>
      <c r="S435">
        <f>(punkty_rekrutacyjne[[#This Row],[JP]]+punkty_rekrutacyjne[[#This Row],[Mat]]+punkty_rekrutacyjne[[#This Row],[Biol]]+punkty_rekrutacyjne[[#This Row],[Geog]])/4</f>
        <v>4.5</v>
      </c>
      <c r="T435">
        <f>IF(punkty_rekrutacyjne[[#This Row],[Zachowanie]]&gt;4,IF(punkty_rekrutacyjne[[#This Row],[srednia z przedmiotow]]&gt;4,IF(punkty_rekrutacyjne[[#This Row],[Osiagniecia]]=0,1,0),0),0)</f>
        <v>0</v>
      </c>
      <c r="U435" s="2" t="str">
        <f>IF(punkty_rekrutacyjne[[#This Row],[dobry uczen]],punkty_rekrutacyjne[[#This Row],[Nazwisko]],"")</f>
        <v/>
      </c>
      <c r="V435" s="2" t="str">
        <f>IF(punkty_rekrutacyjne[[#This Row],[dobry uczen]],punkty_rekrutacyjne[[#This Row],[Imie]],"")</f>
        <v/>
      </c>
      <c r="W435" s="1">
        <f>IF(punkty_rekrutacyjne[[#This Row],[GHP]]=100,1,0)</f>
        <v>0</v>
      </c>
      <c r="X435" s="1">
        <f>IF(punkty_rekrutacyjne[[#This Row],[GHH]]=100,1,0)</f>
        <v>0</v>
      </c>
      <c r="Y435" s="1">
        <f>IF(punkty_rekrutacyjne[[#This Row],[GMM]]=100,1,0)</f>
        <v>0</v>
      </c>
      <c r="Z435" s="1">
        <f>IF(punkty_rekrutacyjne[[#This Row],[GMP]]=100,1,0)</f>
        <v>0</v>
      </c>
      <c r="AA435" s="1">
        <f>IF(punkty_rekrutacyjne[[#This Row],[GJP]]=100,1,0)</f>
        <v>0</v>
      </c>
      <c r="AB435" s="1">
        <f>IF(SUM(W435:AA435)&gt;2,1,0)</f>
        <v>0</v>
      </c>
      <c r="AC435" s="1">
        <f>C435+IF(punkty_rekrutacyjne[[#This Row],[Zachowanie]]=6,2,0)+SUM(punkty_rekrutacyjne[[#This Row],[p1]:[p4]])</f>
        <v>31</v>
      </c>
      <c r="AD435" s="1">
        <f>+(punkty_rekrutacyjne[[#This Row],[GHP]]+punkty_rekrutacyjne[[#This Row],[GHH]]+punkty_rekrutacyjne[[#This Row],[GMM]]+punkty_rekrutacyjne[[#This Row],[GMP]]+punkty_rekrutacyjne[[#This Row],[GJP]])/10</f>
        <v>30.6</v>
      </c>
      <c r="AE435" s="1">
        <f>IF(punkty_rekrutacyjne[[#This Row],[pkt 1]]&gt;punkty_rekrutacyjne[[#This Row],[pkt 2]],1,0)</f>
        <v>1</v>
      </c>
      <c r="AF435" s="1">
        <f>COUNTIF(punkty_rekrutacyjne[[#This Row],[GHP]:[GJP]],100)</f>
        <v>0</v>
      </c>
    </row>
    <row r="436" spans="1:32" x14ac:dyDescent="0.25">
      <c r="A436" s="1" t="s">
        <v>317</v>
      </c>
      <c r="B436" s="1" t="s">
        <v>232</v>
      </c>
      <c r="C436">
        <v>8</v>
      </c>
      <c r="D436">
        <v>4</v>
      </c>
      <c r="E436">
        <v>5</v>
      </c>
      <c r="F436">
        <v>5</v>
      </c>
      <c r="G436">
        <v>3</v>
      </c>
      <c r="H436">
        <v>4</v>
      </c>
      <c r="I436">
        <v>92</v>
      </c>
      <c r="J436">
        <v>71</v>
      </c>
      <c r="K436">
        <v>26</v>
      </c>
      <c r="L436">
        <v>42</v>
      </c>
      <c r="M436">
        <v>46</v>
      </c>
      <c r="N436">
        <f>IF(punkty_rekrutacyjne[[#This Row],[JP]]=2,0,IF(punkty_rekrutacyjne[[#This Row],[JP]]=3,4,IF(punkty_rekrutacyjne[[#This Row],[JP]]=4,6,IF(punkty_rekrutacyjne[[#This Row],[JP]]=5,8,10))))</f>
        <v>8</v>
      </c>
      <c r="O436">
        <f>IF(punkty_rekrutacyjne[[#This Row],[Mat]]=2,0,IF(punkty_rekrutacyjne[[#This Row],[Mat]]=3,4,IF(punkty_rekrutacyjne[[#This Row],[Mat]]=4,6,IF(punkty_rekrutacyjne[[#This Row],[Mat]]=5,8,10))))</f>
        <v>8</v>
      </c>
      <c r="P436">
        <f>IF(punkty_rekrutacyjne[[#This Row],[Biol]]=2,0,IF(punkty_rekrutacyjne[[#This Row],[Biol]]=3,4,IF(punkty_rekrutacyjne[[#This Row],[Biol]]=4,6,IF(punkty_rekrutacyjne[[#This Row],[Biol]]=5,8,10))))</f>
        <v>4</v>
      </c>
      <c r="Q436">
        <f>IF(punkty_rekrutacyjne[[#This Row],[Geog]]=2,0,IF(punkty_rekrutacyjne[[#This Row],[Geog]]=3,4,IF(punkty_rekrutacyjne[[#This Row],[Geog]]=4,6,IF(punkty_rekrutacyjne[[#This Row],[Geog]]=5,8,10))))</f>
        <v>6</v>
      </c>
      <c r="R436">
        <f>C436+IF(punkty_rekrutacyjne[[#This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61.7</v>
      </c>
      <c r="S436">
        <f>(punkty_rekrutacyjne[[#This Row],[JP]]+punkty_rekrutacyjne[[#This Row],[Mat]]+punkty_rekrutacyjne[[#This Row],[Biol]]+punkty_rekrutacyjne[[#This Row],[Geog]])/4</f>
        <v>4.25</v>
      </c>
      <c r="T436">
        <f>IF(punkty_rekrutacyjne[[#This Row],[Zachowanie]]&gt;4,IF(punkty_rekrutacyjne[[#This Row],[srednia z przedmiotow]]&gt;4,IF(punkty_rekrutacyjne[[#This Row],[Osiagniecia]]=0,1,0),0),0)</f>
        <v>0</v>
      </c>
      <c r="U436" s="2" t="str">
        <f>IF(punkty_rekrutacyjne[[#This Row],[dobry uczen]],punkty_rekrutacyjne[[#This Row],[Nazwisko]],"")</f>
        <v/>
      </c>
      <c r="V436" s="2" t="str">
        <f>IF(punkty_rekrutacyjne[[#This Row],[dobry uczen]],punkty_rekrutacyjne[[#This Row],[Imie]],"")</f>
        <v/>
      </c>
      <c r="W436" s="1">
        <f>IF(punkty_rekrutacyjne[[#This Row],[GHP]]=100,1,0)</f>
        <v>0</v>
      </c>
      <c r="X436" s="1">
        <f>IF(punkty_rekrutacyjne[[#This Row],[GHH]]=100,1,0)</f>
        <v>0</v>
      </c>
      <c r="Y436" s="1">
        <f>IF(punkty_rekrutacyjne[[#This Row],[GMM]]=100,1,0)</f>
        <v>0</v>
      </c>
      <c r="Z436" s="1">
        <f>IF(punkty_rekrutacyjne[[#This Row],[GMP]]=100,1,0)</f>
        <v>0</v>
      </c>
      <c r="AA436" s="1">
        <f>IF(punkty_rekrutacyjne[[#This Row],[GJP]]=100,1,0)</f>
        <v>0</v>
      </c>
      <c r="AB436" s="1">
        <f>IF(SUM(W436:AA436)&gt;2,1,0)</f>
        <v>0</v>
      </c>
      <c r="AC436" s="1">
        <f>C436+IF(punkty_rekrutacyjne[[#This Row],[Zachowanie]]=6,2,0)+SUM(punkty_rekrutacyjne[[#This Row],[p1]:[p4]])</f>
        <v>34</v>
      </c>
      <c r="AD436" s="1">
        <f>+(punkty_rekrutacyjne[[#This Row],[GHP]]+punkty_rekrutacyjne[[#This Row],[GHH]]+punkty_rekrutacyjne[[#This Row],[GMM]]+punkty_rekrutacyjne[[#This Row],[GMP]]+punkty_rekrutacyjne[[#This Row],[GJP]])/10</f>
        <v>27.7</v>
      </c>
      <c r="AE436" s="1">
        <f>IF(punkty_rekrutacyjne[[#This Row],[pkt 1]]&gt;punkty_rekrutacyjne[[#This Row],[pkt 2]],1,0)</f>
        <v>1</v>
      </c>
      <c r="AF436" s="1">
        <f>COUNTIF(punkty_rekrutacyjne[[#This Row],[GHP]:[GJP]],100)</f>
        <v>0</v>
      </c>
    </row>
    <row r="437" spans="1:32" x14ac:dyDescent="0.25">
      <c r="A437" s="1" t="s">
        <v>464</v>
      </c>
      <c r="B437" s="1" t="s">
        <v>445</v>
      </c>
      <c r="C437">
        <v>6</v>
      </c>
      <c r="D437">
        <v>3</v>
      </c>
      <c r="E437">
        <v>5</v>
      </c>
      <c r="F437">
        <v>5</v>
      </c>
      <c r="G437">
        <v>2</v>
      </c>
      <c r="H437">
        <v>6</v>
      </c>
      <c r="I437">
        <v>56</v>
      </c>
      <c r="J437">
        <v>90</v>
      </c>
      <c r="K437">
        <v>35</v>
      </c>
      <c r="L437">
        <v>68</v>
      </c>
      <c r="M437">
        <v>48</v>
      </c>
      <c r="N437">
        <f>IF(punkty_rekrutacyjne[[#This Row],[JP]]=2,0,IF(punkty_rekrutacyjne[[#This Row],[JP]]=3,4,IF(punkty_rekrutacyjne[[#This Row],[JP]]=4,6,IF(punkty_rekrutacyjne[[#This Row],[JP]]=5,8,10))))</f>
        <v>8</v>
      </c>
      <c r="O437">
        <f>IF(punkty_rekrutacyjne[[#This Row],[Mat]]=2,0,IF(punkty_rekrutacyjne[[#This Row],[Mat]]=3,4,IF(punkty_rekrutacyjne[[#This Row],[Mat]]=4,6,IF(punkty_rekrutacyjne[[#This Row],[Mat]]=5,8,10))))</f>
        <v>8</v>
      </c>
      <c r="P437">
        <f>IF(punkty_rekrutacyjne[[#This Row],[Biol]]=2,0,IF(punkty_rekrutacyjne[[#This Row],[Biol]]=3,4,IF(punkty_rekrutacyjne[[#This Row],[Biol]]=4,6,IF(punkty_rekrutacyjne[[#This Row],[Biol]]=5,8,10))))</f>
        <v>0</v>
      </c>
      <c r="Q437">
        <f>IF(punkty_rekrutacyjne[[#This Row],[Geog]]=2,0,IF(punkty_rekrutacyjne[[#This Row],[Geog]]=3,4,IF(punkty_rekrutacyjne[[#This Row],[Geog]]=4,6,IF(punkty_rekrutacyjne[[#This Row],[Geog]]=5,8,10))))</f>
        <v>10</v>
      </c>
      <c r="R437">
        <f>C437+IF(punkty_rekrutacyjne[[#This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61.7</v>
      </c>
      <c r="S437">
        <f>(punkty_rekrutacyjne[[#This Row],[JP]]+punkty_rekrutacyjne[[#This Row],[Mat]]+punkty_rekrutacyjne[[#This Row],[Biol]]+punkty_rekrutacyjne[[#This Row],[Geog]])/4</f>
        <v>4.5</v>
      </c>
      <c r="T437">
        <f>IF(punkty_rekrutacyjne[[#This Row],[Zachowanie]]&gt;4,IF(punkty_rekrutacyjne[[#This Row],[srednia z przedmiotow]]&gt;4,IF(punkty_rekrutacyjne[[#This Row],[Osiagniecia]]=0,1,0),0),0)</f>
        <v>0</v>
      </c>
      <c r="U437" s="2" t="str">
        <f>IF(punkty_rekrutacyjne[[#This Row],[dobry uczen]],punkty_rekrutacyjne[[#This Row],[Nazwisko]],"")</f>
        <v/>
      </c>
      <c r="V437" s="2" t="str">
        <f>IF(punkty_rekrutacyjne[[#This Row],[dobry uczen]],punkty_rekrutacyjne[[#This Row],[Imie]],"")</f>
        <v/>
      </c>
      <c r="W437" s="1">
        <f>IF(punkty_rekrutacyjne[[#This Row],[GHP]]=100,1,0)</f>
        <v>0</v>
      </c>
      <c r="X437" s="1">
        <f>IF(punkty_rekrutacyjne[[#This Row],[GHH]]=100,1,0)</f>
        <v>0</v>
      </c>
      <c r="Y437" s="1">
        <f>IF(punkty_rekrutacyjne[[#This Row],[GMM]]=100,1,0)</f>
        <v>0</v>
      </c>
      <c r="Z437" s="1">
        <f>IF(punkty_rekrutacyjne[[#This Row],[GMP]]=100,1,0)</f>
        <v>0</v>
      </c>
      <c r="AA437" s="1">
        <f>IF(punkty_rekrutacyjne[[#This Row],[GJP]]=100,1,0)</f>
        <v>0</v>
      </c>
      <c r="AB437" s="1">
        <f>IF(SUM(W437:AA437)&gt;2,1,0)</f>
        <v>0</v>
      </c>
      <c r="AC437" s="1">
        <f>C437+IF(punkty_rekrutacyjne[[#This Row],[Zachowanie]]=6,2,0)+SUM(punkty_rekrutacyjne[[#This Row],[p1]:[p4]])</f>
        <v>32</v>
      </c>
      <c r="AD437" s="1">
        <f>+(punkty_rekrutacyjne[[#This Row],[GHP]]+punkty_rekrutacyjne[[#This Row],[GHH]]+punkty_rekrutacyjne[[#This Row],[GMM]]+punkty_rekrutacyjne[[#This Row],[GMP]]+punkty_rekrutacyjne[[#This Row],[GJP]])/10</f>
        <v>29.7</v>
      </c>
      <c r="AE437" s="1">
        <f>IF(punkty_rekrutacyjne[[#This Row],[pkt 1]]&gt;punkty_rekrutacyjne[[#This Row],[pkt 2]],1,0)</f>
        <v>1</v>
      </c>
      <c r="AF437" s="1">
        <f>COUNTIF(punkty_rekrutacyjne[[#This Row],[GHP]:[GJP]],100)</f>
        <v>0</v>
      </c>
    </row>
    <row r="438" spans="1:32" x14ac:dyDescent="0.25">
      <c r="A438" s="1" t="s">
        <v>69</v>
      </c>
      <c r="B438" s="1" t="s">
        <v>70</v>
      </c>
      <c r="C438">
        <v>3</v>
      </c>
      <c r="D438">
        <v>5</v>
      </c>
      <c r="E438">
        <v>4</v>
      </c>
      <c r="F438">
        <v>4</v>
      </c>
      <c r="G438">
        <v>6</v>
      </c>
      <c r="H438">
        <v>4</v>
      </c>
      <c r="I438">
        <v>77</v>
      </c>
      <c r="J438">
        <v>80</v>
      </c>
      <c r="K438">
        <v>44</v>
      </c>
      <c r="L438">
        <v>96</v>
      </c>
      <c r="M438">
        <v>10</v>
      </c>
      <c r="N438">
        <f>IF(punkty_rekrutacyjne[[#This Row],[JP]]=2,0,IF(punkty_rekrutacyjne[[#This Row],[JP]]=3,4,IF(punkty_rekrutacyjne[[#This Row],[JP]]=4,6,IF(punkty_rekrutacyjne[[#This Row],[JP]]=5,8,10))))</f>
        <v>6</v>
      </c>
      <c r="O438">
        <f>IF(punkty_rekrutacyjne[[#This Row],[Mat]]=2,0,IF(punkty_rekrutacyjne[[#This Row],[Mat]]=3,4,IF(punkty_rekrutacyjne[[#This Row],[Mat]]=4,6,IF(punkty_rekrutacyjne[[#This Row],[Mat]]=5,8,10))))</f>
        <v>6</v>
      </c>
      <c r="P438">
        <f>IF(punkty_rekrutacyjne[[#This Row],[Biol]]=2,0,IF(punkty_rekrutacyjne[[#This Row],[Biol]]=3,4,IF(punkty_rekrutacyjne[[#This Row],[Biol]]=4,6,IF(punkty_rekrutacyjne[[#This Row],[Biol]]=5,8,10))))</f>
        <v>10</v>
      </c>
      <c r="Q438">
        <f>IF(punkty_rekrutacyjne[[#This Row],[Geog]]=2,0,IF(punkty_rekrutacyjne[[#This Row],[Geog]]=3,4,IF(punkty_rekrutacyjne[[#This Row],[Geog]]=4,6,IF(punkty_rekrutacyjne[[#This Row],[Geog]]=5,8,10))))</f>
        <v>6</v>
      </c>
      <c r="R438">
        <f>C438+IF(punkty_rekrutacyjne[[#This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61.7</v>
      </c>
      <c r="S438">
        <f>(punkty_rekrutacyjne[[#This Row],[JP]]+punkty_rekrutacyjne[[#This Row],[Mat]]+punkty_rekrutacyjne[[#This Row],[Biol]]+punkty_rekrutacyjne[[#This Row],[Geog]])/4</f>
        <v>4.5</v>
      </c>
      <c r="T438">
        <f>IF(punkty_rekrutacyjne[[#This Row],[Zachowanie]]&gt;4,IF(punkty_rekrutacyjne[[#This Row],[srednia z przedmiotow]]&gt;4,IF(punkty_rekrutacyjne[[#This Row],[Osiagniecia]]=0,1,0),0),0)</f>
        <v>0</v>
      </c>
      <c r="U438" s="2" t="str">
        <f>IF(punkty_rekrutacyjne[[#This Row],[dobry uczen]],punkty_rekrutacyjne[[#This Row],[Nazwisko]],"")</f>
        <v/>
      </c>
      <c r="V438" s="2" t="str">
        <f>IF(punkty_rekrutacyjne[[#This Row],[dobry uczen]],punkty_rekrutacyjne[[#This Row],[Imie]],"")</f>
        <v/>
      </c>
      <c r="W438" s="1">
        <f>IF(punkty_rekrutacyjne[[#This Row],[GHP]]=100,1,0)</f>
        <v>0</v>
      </c>
      <c r="X438" s="1">
        <f>IF(punkty_rekrutacyjne[[#This Row],[GHH]]=100,1,0)</f>
        <v>0</v>
      </c>
      <c r="Y438" s="1">
        <f>IF(punkty_rekrutacyjne[[#This Row],[GMM]]=100,1,0)</f>
        <v>0</v>
      </c>
      <c r="Z438" s="1">
        <f>IF(punkty_rekrutacyjne[[#This Row],[GMP]]=100,1,0)</f>
        <v>0</v>
      </c>
      <c r="AA438" s="1">
        <f>IF(punkty_rekrutacyjne[[#This Row],[GJP]]=100,1,0)</f>
        <v>0</v>
      </c>
      <c r="AB438" s="1">
        <f>IF(SUM(W438:AA438)&gt;2,1,0)</f>
        <v>0</v>
      </c>
      <c r="AC438" s="1">
        <f>C438+IF(punkty_rekrutacyjne[[#This Row],[Zachowanie]]=6,2,0)+SUM(punkty_rekrutacyjne[[#This Row],[p1]:[p4]])</f>
        <v>31</v>
      </c>
      <c r="AD438" s="1">
        <f>+(punkty_rekrutacyjne[[#This Row],[GHP]]+punkty_rekrutacyjne[[#This Row],[GHH]]+punkty_rekrutacyjne[[#This Row],[GMM]]+punkty_rekrutacyjne[[#This Row],[GMP]]+punkty_rekrutacyjne[[#This Row],[GJP]])/10</f>
        <v>30.7</v>
      </c>
      <c r="AE438" s="1">
        <f>IF(punkty_rekrutacyjne[[#This Row],[pkt 1]]&gt;punkty_rekrutacyjne[[#This Row],[pkt 2]],1,0)</f>
        <v>1</v>
      </c>
      <c r="AF438" s="1">
        <f>COUNTIF(punkty_rekrutacyjne[[#This Row],[GHP]:[GJP]],100)</f>
        <v>0</v>
      </c>
    </row>
    <row r="439" spans="1:32" x14ac:dyDescent="0.25">
      <c r="A439" s="1" t="s">
        <v>77</v>
      </c>
      <c r="B439" s="1" t="s">
        <v>78</v>
      </c>
      <c r="C439">
        <v>6</v>
      </c>
      <c r="D439">
        <v>4</v>
      </c>
      <c r="E439">
        <v>5</v>
      </c>
      <c r="F439">
        <v>5</v>
      </c>
      <c r="G439">
        <v>5</v>
      </c>
      <c r="H439">
        <v>4</v>
      </c>
      <c r="I439">
        <v>70</v>
      </c>
      <c r="J439">
        <v>71</v>
      </c>
      <c r="K439">
        <v>27</v>
      </c>
      <c r="L439">
        <v>77</v>
      </c>
      <c r="M439">
        <v>13</v>
      </c>
      <c r="N439">
        <f>IF(punkty_rekrutacyjne[[#This Row],[JP]]=2,0,IF(punkty_rekrutacyjne[[#This Row],[JP]]=3,4,IF(punkty_rekrutacyjne[[#This Row],[JP]]=4,6,IF(punkty_rekrutacyjne[[#This Row],[JP]]=5,8,10))))</f>
        <v>8</v>
      </c>
      <c r="O439">
        <f>IF(punkty_rekrutacyjne[[#This Row],[Mat]]=2,0,IF(punkty_rekrutacyjne[[#This Row],[Mat]]=3,4,IF(punkty_rekrutacyjne[[#This Row],[Mat]]=4,6,IF(punkty_rekrutacyjne[[#This Row],[Mat]]=5,8,10))))</f>
        <v>8</v>
      </c>
      <c r="P439">
        <f>IF(punkty_rekrutacyjne[[#This Row],[Biol]]=2,0,IF(punkty_rekrutacyjne[[#This Row],[Biol]]=3,4,IF(punkty_rekrutacyjne[[#This Row],[Biol]]=4,6,IF(punkty_rekrutacyjne[[#This Row],[Biol]]=5,8,10))))</f>
        <v>8</v>
      </c>
      <c r="Q439">
        <f>IF(punkty_rekrutacyjne[[#This Row],[Geog]]=2,0,IF(punkty_rekrutacyjne[[#This Row],[Geog]]=3,4,IF(punkty_rekrutacyjne[[#This Row],[Geog]]=4,6,IF(punkty_rekrutacyjne[[#This Row],[Geog]]=5,8,10))))</f>
        <v>6</v>
      </c>
      <c r="R439">
        <f>C439+IF(punkty_rekrutacyjne[[#This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61.8</v>
      </c>
      <c r="S439">
        <f>(punkty_rekrutacyjne[[#This Row],[JP]]+punkty_rekrutacyjne[[#This Row],[Mat]]+punkty_rekrutacyjne[[#This Row],[Biol]]+punkty_rekrutacyjne[[#This Row],[Geog]])/4</f>
        <v>4.75</v>
      </c>
      <c r="T439">
        <f>IF(punkty_rekrutacyjne[[#This Row],[Zachowanie]]&gt;4,IF(punkty_rekrutacyjne[[#This Row],[srednia z przedmiotow]]&gt;4,IF(punkty_rekrutacyjne[[#This Row],[Osiagniecia]]=0,1,0),0),0)</f>
        <v>0</v>
      </c>
      <c r="U439" s="2" t="str">
        <f>IF(punkty_rekrutacyjne[[#This Row],[dobry uczen]],punkty_rekrutacyjne[[#This Row],[Nazwisko]],"")</f>
        <v/>
      </c>
      <c r="V439" s="2" t="str">
        <f>IF(punkty_rekrutacyjne[[#This Row],[dobry uczen]],punkty_rekrutacyjne[[#This Row],[Imie]],"")</f>
        <v/>
      </c>
      <c r="W439" s="1">
        <f>IF(punkty_rekrutacyjne[[#This Row],[GHP]]=100,1,0)</f>
        <v>0</v>
      </c>
      <c r="X439" s="1">
        <f>IF(punkty_rekrutacyjne[[#This Row],[GHH]]=100,1,0)</f>
        <v>0</v>
      </c>
      <c r="Y439" s="1">
        <f>IF(punkty_rekrutacyjne[[#This Row],[GMM]]=100,1,0)</f>
        <v>0</v>
      </c>
      <c r="Z439" s="1">
        <f>IF(punkty_rekrutacyjne[[#This Row],[GMP]]=100,1,0)</f>
        <v>0</v>
      </c>
      <c r="AA439" s="1">
        <f>IF(punkty_rekrutacyjne[[#This Row],[GJP]]=100,1,0)</f>
        <v>0</v>
      </c>
      <c r="AB439" s="1">
        <f>IF(SUM(W439:AA439)&gt;2,1,0)</f>
        <v>0</v>
      </c>
      <c r="AC439" s="1">
        <f>C439+IF(punkty_rekrutacyjne[[#This Row],[Zachowanie]]=6,2,0)+SUM(punkty_rekrutacyjne[[#This Row],[p1]:[p4]])</f>
        <v>36</v>
      </c>
      <c r="AD439" s="1">
        <f>+(punkty_rekrutacyjne[[#This Row],[GHP]]+punkty_rekrutacyjne[[#This Row],[GHH]]+punkty_rekrutacyjne[[#This Row],[GMM]]+punkty_rekrutacyjne[[#This Row],[GMP]]+punkty_rekrutacyjne[[#This Row],[GJP]])/10</f>
        <v>25.8</v>
      </c>
      <c r="AE439" s="1">
        <f>IF(punkty_rekrutacyjne[[#This Row],[pkt 1]]&gt;punkty_rekrutacyjne[[#This Row],[pkt 2]],1,0)</f>
        <v>1</v>
      </c>
      <c r="AF439" s="1">
        <f>COUNTIF(punkty_rekrutacyjne[[#This Row],[GHP]:[GJP]],100)</f>
        <v>0</v>
      </c>
    </row>
    <row r="440" spans="1:32" x14ac:dyDescent="0.25">
      <c r="A440" s="1" t="s">
        <v>407</v>
      </c>
      <c r="B440" s="1" t="s">
        <v>395</v>
      </c>
      <c r="C440">
        <v>5</v>
      </c>
      <c r="D440">
        <v>5</v>
      </c>
      <c r="E440">
        <v>5</v>
      </c>
      <c r="F440">
        <v>4</v>
      </c>
      <c r="G440">
        <v>6</v>
      </c>
      <c r="H440">
        <v>5</v>
      </c>
      <c r="I440">
        <v>73</v>
      </c>
      <c r="J440">
        <v>49</v>
      </c>
      <c r="K440">
        <v>54</v>
      </c>
      <c r="L440">
        <v>67</v>
      </c>
      <c r="M440">
        <v>5</v>
      </c>
      <c r="N440">
        <f>IF(punkty_rekrutacyjne[[#This Row],[JP]]=2,0,IF(punkty_rekrutacyjne[[#This Row],[JP]]=3,4,IF(punkty_rekrutacyjne[[#This Row],[JP]]=4,6,IF(punkty_rekrutacyjne[[#This Row],[JP]]=5,8,10))))</f>
        <v>8</v>
      </c>
      <c r="O440">
        <f>IF(punkty_rekrutacyjne[[#This Row],[Mat]]=2,0,IF(punkty_rekrutacyjne[[#This Row],[Mat]]=3,4,IF(punkty_rekrutacyjne[[#This Row],[Mat]]=4,6,IF(punkty_rekrutacyjne[[#This Row],[Mat]]=5,8,10))))</f>
        <v>6</v>
      </c>
      <c r="P440">
        <f>IF(punkty_rekrutacyjne[[#This Row],[Biol]]=2,0,IF(punkty_rekrutacyjne[[#This Row],[Biol]]=3,4,IF(punkty_rekrutacyjne[[#This Row],[Biol]]=4,6,IF(punkty_rekrutacyjne[[#This Row],[Biol]]=5,8,10))))</f>
        <v>10</v>
      </c>
      <c r="Q440">
        <f>IF(punkty_rekrutacyjne[[#This Row],[Geog]]=2,0,IF(punkty_rekrutacyjne[[#This Row],[Geog]]=3,4,IF(punkty_rekrutacyjne[[#This Row],[Geog]]=4,6,IF(punkty_rekrutacyjne[[#This Row],[Geog]]=5,8,10))))</f>
        <v>8</v>
      </c>
      <c r="R440">
        <f>C440+IF(punkty_rekrutacyjne[[#This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61.8</v>
      </c>
      <c r="S440">
        <f>(punkty_rekrutacyjne[[#This Row],[JP]]+punkty_rekrutacyjne[[#This Row],[Mat]]+punkty_rekrutacyjne[[#This Row],[Biol]]+punkty_rekrutacyjne[[#This Row],[Geog]])/4</f>
        <v>5</v>
      </c>
      <c r="T440">
        <f>IF(punkty_rekrutacyjne[[#This Row],[Zachowanie]]&gt;4,IF(punkty_rekrutacyjne[[#This Row],[srednia z przedmiotow]]&gt;4,IF(punkty_rekrutacyjne[[#This Row],[Osiagniecia]]=0,1,0),0),0)</f>
        <v>0</v>
      </c>
      <c r="U440" s="2" t="str">
        <f>IF(punkty_rekrutacyjne[[#This Row],[dobry uczen]],punkty_rekrutacyjne[[#This Row],[Nazwisko]],"")</f>
        <v/>
      </c>
      <c r="V440" s="2" t="str">
        <f>IF(punkty_rekrutacyjne[[#This Row],[dobry uczen]],punkty_rekrutacyjne[[#This Row],[Imie]],"")</f>
        <v/>
      </c>
      <c r="W440" s="1">
        <f>IF(punkty_rekrutacyjne[[#This Row],[GHP]]=100,1,0)</f>
        <v>0</v>
      </c>
      <c r="X440" s="1">
        <f>IF(punkty_rekrutacyjne[[#This Row],[GHH]]=100,1,0)</f>
        <v>0</v>
      </c>
      <c r="Y440" s="1">
        <f>IF(punkty_rekrutacyjne[[#This Row],[GMM]]=100,1,0)</f>
        <v>0</v>
      </c>
      <c r="Z440" s="1">
        <f>IF(punkty_rekrutacyjne[[#This Row],[GMP]]=100,1,0)</f>
        <v>0</v>
      </c>
      <c r="AA440" s="1">
        <f>IF(punkty_rekrutacyjne[[#This Row],[GJP]]=100,1,0)</f>
        <v>0</v>
      </c>
      <c r="AB440" s="1">
        <f>IF(SUM(W440:AA440)&gt;2,1,0)</f>
        <v>0</v>
      </c>
      <c r="AC440" s="1">
        <f>C440+IF(punkty_rekrutacyjne[[#This Row],[Zachowanie]]=6,2,0)+SUM(punkty_rekrutacyjne[[#This Row],[p1]:[p4]])</f>
        <v>37</v>
      </c>
      <c r="AD440" s="1">
        <f>+(punkty_rekrutacyjne[[#This Row],[GHP]]+punkty_rekrutacyjne[[#This Row],[GHH]]+punkty_rekrutacyjne[[#This Row],[GMM]]+punkty_rekrutacyjne[[#This Row],[GMP]]+punkty_rekrutacyjne[[#This Row],[GJP]])/10</f>
        <v>24.8</v>
      </c>
      <c r="AE440" s="1">
        <f>IF(punkty_rekrutacyjne[[#This Row],[pkt 1]]&gt;punkty_rekrutacyjne[[#This Row],[pkt 2]],1,0)</f>
        <v>1</v>
      </c>
      <c r="AF440" s="1">
        <f>COUNTIF(punkty_rekrutacyjne[[#This Row],[GHP]:[GJP]],100)</f>
        <v>0</v>
      </c>
    </row>
    <row r="441" spans="1:32" x14ac:dyDescent="0.25">
      <c r="A441" s="1" t="s">
        <v>474</v>
      </c>
      <c r="B441" s="1" t="s">
        <v>197</v>
      </c>
      <c r="C441">
        <v>7</v>
      </c>
      <c r="D441">
        <v>6</v>
      </c>
      <c r="E441">
        <v>5</v>
      </c>
      <c r="F441">
        <v>3</v>
      </c>
      <c r="G441">
        <v>3</v>
      </c>
      <c r="H441">
        <v>3</v>
      </c>
      <c r="I441">
        <v>71</v>
      </c>
      <c r="J441">
        <v>55</v>
      </c>
      <c r="K441">
        <v>33</v>
      </c>
      <c r="L441">
        <v>97</v>
      </c>
      <c r="M441">
        <v>73</v>
      </c>
      <c r="N441">
        <f>IF(punkty_rekrutacyjne[[#This Row],[JP]]=2,0,IF(punkty_rekrutacyjne[[#This Row],[JP]]=3,4,IF(punkty_rekrutacyjne[[#This Row],[JP]]=4,6,IF(punkty_rekrutacyjne[[#This Row],[JP]]=5,8,10))))</f>
        <v>8</v>
      </c>
      <c r="O441">
        <f>IF(punkty_rekrutacyjne[[#This Row],[Mat]]=2,0,IF(punkty_rekrutacyjne[[#This Row],[Mat]]=3,4,IF(punkty_rekrutacyjne[[#This Row],[Mat]]=4,6,IF(punkty_rekrutacyjne[[#This Row],[Mat]]=5,8,10))))</f>
        <v>4</v>
      </c>
      <c r="P441">
        <f>IF(punkty_rekrutacyjne[[#This Row],[Biol]]=2,0,IF(punkty_rekrutacyjne[[#This Row],[Biol]]=3,4,IF(punkty_rekrutacyjne[[#This Row],[Biol]]=4,6,IF(punkty_rekrutacyjne[[#This Row],[Biol]]=5,8,10))))</f>
        <v>4</v>
      </c>
      <c r="Q441">
        <f>IF(punkty_rekrutacyjne[[#This Row],[Geog]]=2,0,IF(punkty_rekrutacyjne[[#This Row],[Geog]]=3,4,IF(punkty_rekrutacyjne[[#This Row],[Geog]]=4,6,IF(punkty_rekrutacyjne[[#This Row],[Geog]]=5,8,10))))</f>
        <v>4</v>
      </c>
      <c r="R441">
        <f>C441+IF(punkty_rekrutacyjne[[#This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61.9</v>
      </c>
      <c r="S441">
        <f>(punkty_rekrutacyjne[[#This Row],[JP]]+punkty_rekrutacyjne[[#This Row],[Mat]]+punkty_rekrutacyjne[[#This Row],[Biol]]+punkty_rekrutacyjne[[#This Row],[Geog]])/4</f>
        <v>3.5</v>
      </c>
      <c r="T441">
        <f>IF(punkty_rekrutacyjne[[#This Row],[Zachowanie]]&gt;4,IF(punkty_rekrutacyjne[[#This Row],[srednia z przedmiotow]]&gt;4,IF(punkty_rekrutacyjne[[#This Row],[Osiagniecia]]=0,1,0),0),0)</f>
        <v>0</v>
      </c>
      <c r="U441" s="2" t="str">
        <f>IF(punkty_rekrutacyjne[[#This Row],[dobry uczen]],punkty_rekrutacyjne[[#This Row],[Nazwisko]],"")</f>
        <v/>
      </c>
      <c r="V441" s="2" t="str">
        <f>IF(punkty_rekrutacyjne[[#This Row],[dobry uczen]],punkty_rekrutacyjne[[#This Row],[Imie]],"")</f>
        <v/>
      </c>
      <c r="W441" s="1">
        <f>IF(punkty_rekrutacyjne[[#This Row],[GHP]]=100,1,0)</f>
        <v>0</v>
      </c>
      <c r="X441" s="1">
        <f>IF(punkty_rekrutacyjne[[#This Row],[GHH]]=100,1,0)</f>
        <v>0</v>
      </c>
      <c r="Y441" s="1">
        <f>IF(punkty_rekrutacyjne[[#This Row],[GMM]]=100,1,0)</f>
        <v>0</v>
      </c>
      <c r="Z441" s="1">
        <f>IF(punkty_rekrutacyjne[[#This Row],[GMP]]=100,1,0)</f>
        <v>0</v>
      </c>
      <c r="AA441" s="1">
        <f>IF(punkty_rekrutacyjne[[#This Row],[GJP]]=100,1,0)</f>
        <v>0</v>
      </c>
      <c r="AB441" s="1">
        <f>IF(SUM(W441:AA441)&gt;2,1,0)</f>
        <v>0</v>
      </c>
      <c r="AC441" s="1">
        <f>C441+IF(punkty_rekrutacyjne[[#This Row],[Zachowanie]]=6,2,0)+SUM(punkty_rekrutacyjne[[#This Row],[p1]:[p4]])</f>
        <v>29</v>
      </c>
      <c r="AD441" s="1">
        <f>+(punkty_rekrutacyjne[[#This Row],[GHP]]+punkty_rekrutacyjne[[#This Row],[GHH]]+punkty_rekrutacyjne[[#This Row],[GMM]]+punkty_rekrutacyjne[[#This Row],[GMP]]+punkty_rekrutacyjne[[#This Row],[GJP]])/10</f>
        <v>32.9</v>
      </c>
      <c r="AE441" s="1">
        <f>IF(punkty_rekrutacyjne[[#This Row],[pkt 1]]&gt;punkty_rekrutacyjne[[#This Row],[pkt 2]],1,0)</f>
        <v>0</v>
      </c>
      <c r="AF441" s="1">
        <f>COUNTIF(punkty_rekrutacyjne[[#This Row],[GHP]:[GJP]],100)</f>
        <v>0</v>
      </c>
    </row>
    <row r="442" spans="1:32" x14ac:dyDescent="0.25">
      <c r="A442" s="1" t="s">
        <v>480</v>
      </c>
      <c r="B442" s="1" t="s">
        <v>477</v>
      </c>
      <c r="C442">
        <v>3</v>
      </c>
      <c r="D442">
        <v>2</v>
      </c>
      <c r="E442">
        <v>5</v>
      </c>
      <c r="F442">
        <v>5</v>
      </c>
      <c r="G442">
        <v>4</v>
      </c>
      <c r="H442">
        <v>5</v>
      </c>
      <c r="I442">
        <v>91</v>
      </c>
      <c r="J442">
        <v>53</v>
      </c>
      <c r="K442">
        <v>13</v>
      </c>
      <c r="L442">
        <v>58</v>
      </c>
      <c r="M442">
        <v>75</v>
      </c>
      <c r="N442">
        <f>IF(punkty_rekrutacyjne[[#This Row],[JP]]=2,0,IF(punkty_rekrutacyjne[[#This Row],[JP]]=3,4,IF(punkty_rekrutacyjne[[#This Row],[JP]]=4,6,IF(punkty_rekrutacyjne[[#This Row],[JP]]=5,8,10))))</f>
        <v>8</v>
      </c>
      <c r="O442">
        <f>IF(punkty_rekrutacyjne[[#This Row],[Mat]]=2,0,IF(punkty_rekrutacyjne[[#This Row],[Mat]]=3,4,IF(punkty_rekrutacyjne[[#This Row],[Mat]]=4,6,IF(punkty_rekrutacyjne[[#This Row],[Mat]]=5,8,10))))</f>
        <v>8</v>
      </c>
      <c r="P442">
        <f>IF(punkty_rekrutacyjne[[#This Row],[Biol]]=2,0,IF(punkty_rekrutacyjne[[#This Row],[Biol]]=3,4,IF(punkty_rekrutacyjne[[#This Row],[Biol]]=4,6,IF(punkty_rekrutacyjne[[#This Row],[Biol]]=5,8,10))))</f>
        <v>6</v>
      </c>
      <c r="Q442">
        <f>IF(punkty_rekrutacyjne[[#This Row],[Geog]]=2,0,IF(punkty_rekrutacyjne[[#This Row],[Geog]]=3,4,IF(punkty_rekrutacyjne[[#This Row],[Geog]]=4,6,IF(punkty_rekrutacyjne[[#This Row],[Geog]]=5,8,10))))</f>
        <v>8</v>
      </c>
      <c r="R442">
        <f>C442+IF(punkty_rekrutacyjne[[#This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62</v>
      </c>
      <c r="S442">
        <f>(punkty_rekrutacyjne[[#This Row],[JP]]+punkty_rekrutacyjne[[#This Row],[Mat]]+punkty_rekrutacyjne[[#This Row],[Biol]]+punkty_rekrutacyjne[[#This Row],[Geog]])/4</f>
        <v>4.75</v>
      </c>
      <c r="T442">
        <f>IF(punkty_rekrutacyjne[[#This Row],[Zachowanie]]&gt;4,IF(punkty_rekrutacyjne[[#This Row],[srednia z przedmiotow]]&gt;4,IF(punkty_rekrutacyjne[[#This Row],[Osiagniecia]]=0,1,0),0),0)</f>
        <v>0</v>
      </c>
      <c r="U442" s="2" t="str">
        <f>IF(punkty_rekrutacyjne[[#This Row],[dobry uczen]],punkty_rekrutacyjne[[#This Row],[Nazwisko]],"")</f>
        <v/>
      </c>
      <c r="V442" s="2" t="str">
        <f>IF(punkty_rekrutacyjne[[#This Row],[dobry uczen]],punkty_rekrutacyjne[[#This Row],[Imie]],"")</f>
        <v/>
      </c>
      <c r="W442" s="1">
        <f>IF(punkty_rekrutacyjne[[#This Row],[GHP]]=100,1,0)</f>
        <v>0</v>
      </c>
      <c r="X442" s="1">
        <f>IF(punkty_rekrutacyjne[[#This Row],[GHH]]=100,1,0)</f>
        <v>0</v>
      </c>
      <c r="Y442" s="1">
        <f>IF(punkty_rekrutacyjne[[#This Row],[GMM]]=100,1,0)</f>
        <v>0</v>
      </c>
      <c r="Z442" s="1">
        <f>IF(punkty_rekrutacyjne[[#This Row],[GMP]]=100,1,0)</f>
        <v>0</v>
      </c>
      <c r="AA442" s="1">
        <f>IF(punkty_rekrutacyjne[[#This Row],[GJP]]=100,1,0)</f>
        <v>0</v>
      </c>
      <c r="AB442" s="1">
        <f>IF(SUM(W442:AA442)&gt;2,1,0)</f>
        <v>0</v>
      </c>
      <c r="AC442" s="1">
        <f>C442+IF(punkty_rekrutacyjne[[#This Row],[Zachowanie]]=6,2,0)+SUM(punkty_rekrutacyjne[[#This Row],[p1]:[p4]])</f>
        <v>33</v>
      </c>
      <c r="AD442" s="1">
        <f>+(punkty_rekrutacyjne[[#This Row],[GHP]]+punkty_rekrutacyjne[[#This Row],[GHH]]+punkty_rekrutacyjne[[#This Row],[GMM]]+punkty_rekrutacyjne[[#This Row],[GMP]]+punkty_rekrutacyjne[[#This Row],[GJP]])/10</f>
        <v>29</v>
      </c>
      <c r="AE442" s="1">
        <f>IF(punkty_rekrutacyjne[[#This Row],[pkt 1]]&gt;punkty_rekrutacyjne[[#This Row],[pkt 2]],1,0)</f>
        <v>1</v>
      </c>
      <c r="AF442" s="1">
        <f>COUNTIF(punkty_rekrutacyjne[[#This Row],[GHP]:[GJP]],100)</f>
        <v>0</v>
      </c>
    </row>
    <row r="443" spans="1:32" x14ac:dyDescent="0.25">
      <c r="A443" s="1" t="s">
        <v>466</v>
      </c>
      <c r="B443" s="1" t="s">
        <v>16</v>
      </c>
      <c r="C443">
        <v>8</v>
      </c>
      <c r="D443">
        <v>3</v>
      </c>
      <c r="E443">
        <v>5</v>
      </c>
      <c r="F443">
        <v>6</v>
      </c>
      <c r="G443">
        <v>3</v>
      </c>
      <c r="H443">
        <v>5</v>
      </c>
      <c r="I443">
        <v>7</v>
      </c>
      <c r="J443">
        <v>96</v>
      </c>
      <c r="K443">
        <v>85</v>
      </c>
      <c r="L443">
        <v>8</v>
      </c>
      <c r="M443">
        <v>46</v>
      </c>
      <c r="N443">
        <f>IF(punkty_rekrutacyjne[[#This Row],[JP]]=2,0,IF(punkty_rekrutacyjne[[#This Row],[JP]]=3,4,IF(punkty_rekrutacyjne[[#This Row],[JP]]=4,6,IF(punkty_rekrutacyjne[[#This Row],[JP]]=5,8,10))))</f>
        <v>8</v>
      </c>
      <c r="O443">
        <f>IF(punkty_rekrutacyjne[[#This Row],[Mat]]=2,0,IF(punkty_rekrutacyjne[[#This Row],[Mat]]=3,4,IF(punkty_rekrutacyjne[[#This Row],[Mat]]=4,6,IF(punkty_rekrutacyjne[[#This Row],[Mat]]=5,8,10))))</f>
        <v>10</v>
      </c>
      <c r="P443">
        <f>IF(punkty_rekrutacyjne[[#This Row],[Biol]]=2,0,IF(punkty_rekrutacyjne[[#This Row],[Biol]]=3,4,IF(punkty_rekrutacyjne[[#This Row],[Biol]]=4,6,IF(punkty_rekrutacyjne[[#This Row],[Biol]]=5,8,10))))</f>
        <v>4</v>
      </c>
      <c r="Q443">
        <f>IF(punkty_rekrutacyjne[[#This Row],[Geog]]=2,0,IF(punkty_rekrutacyjne[[#This Row],[Geog]]=3,4,IF(punkty_rekrutacyjne[[#This Row],[Geog]]=4,6,IF(punkty_rekrutacyjne[[#This Row],[Geog]]=5,8,10))))</f>
        <v>8</v>
      </c>
      <c r="R443">
        <f>C443+IF(punkty_rekrutacyjne[[#This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62.2</v>
      </c>
      <c r="S443">
        <f>(punkty_rekrutacyjne[[#This Row],[JP]]+punkty_rekrutacyjne[[#This Row],[Mat]]+punkty_rekrutacyjne[[#This Row],[Biol]]+punkty_rekrutacyjne[[#This Row],[Geog]])/4</f>
        <v>4.75</v>
      </c>
      <c r="T443">
        <f>IF(punkty_rekrutacyjne[[#This Row],[Zachowanie]]&gt;4,IF(punkty_rekrutacyjne[[#This Row],[srednia z przedmiotow]]&gt;4,IF(punkty_rekrutacyjne[[#This Row],[Osiagniecia]]=0,1,0),0),0)</f>
        <v>0</v>
      </c>
      <c r="U443" s="2" t="str">
        <f>IF(punkty_rekrutacyjne[[#This Row],[dobry uczen]],punkty_rekrutacyjne[[#This Row],[Nazwisko]],"")</f>
        <v/>
      </c>
      <c r="V443" s="2" t="str">
        <f>IF(punkty_rekrutacyjne[[#This Row],[dobry uczen]],punkty_rekrutacyjne[[#This Row],[Imie]],"")</f>
        <v/>
      </c>
      <c r="W443" s="1">
        <f>IF(punkty_rekrutacyjne[[#This Row],[GHP]]=100,1,0)</f>
        <v>0</v>
      </c>
      <c r="X443" s="1">
        <f>IF(punkty_rekrutacyjne[[#This Row],[GHH]]=100,1,0)</f>
        <v>0</v>
      </c>
      <c r="Y443" s="1">
        <f>IF(punkty_rekrutacyjne[[#This Row],[GMM]]=100,1,0)</f>
        <v>0</v>
      </c>
      <c r="Z443" s="1">
        <f>IF(punkty_rekrutacyjne[[#This Row],[GMP]]=100,1,0)</f>
        <v>0</v>
      </c>
      <c r="AA443" s="1">
        <f>IF(punkty_rekrutacyjne[[#This Row],[GJP]]=100,1,0)</f>
        <v>0</v>
      </c>
      <c r="AB443" s="1">
        <f>IF(SUM(W443:AA443)&gt;2,1,0)</f>
        <v>0</v>
      </c>
      <c r="AC443" s="1">
        <f>C443+IF(punkty_rekrutacyjne[[#This Row],[Zachowanie]]=6,2,0)+SUM(punkty_rekrutacyjne[[#This Row],[p1]:[p4]])</f>
        <v>38</v>
      </c>
      <c r="AD443" s="1">
        <f>+(punkty_rekrutacyjne[[#This Row],[GHP]]+punkty_rekrutacyjne[[#This Row],[GHH]]+punkty_rekrutacyjne[[#This Row],[GMM]]+punkty_rekrutacyjne[[#This Row],[GMP]]+punkty_rekrutacyjne[[#This Row],[GJP]])/10</f>
        <v>24.2</v>
      </c>
      <c r="AE443" s="1">
        <f>IF(punkty_rekrutacyjne[[#This Row],[pkt 1]]&gt;punkty_rekrutacyjne[[#This Row],[pkt 2]],1,0)</f>
        <v>1</v>
      </c>
      <c r="AF443" s="1">
        <f>COUNTIF(punkty_rekrutacyjne[[#This Row],[GHP]:[GJP]],100)</f>
        <v>0</v>
      </c>
    </row>
    <row r="444" spans="1:32" x14ac:dyDescent="0.25">
      <c r="A444" s="1" t="s">
        <v>577</v>
      </c>
      <c r="B444" s="1" t="s">
        <v>360</v>
      </c>
      <c r="C444">
        <v>3</v>
      </c>
      <c r="D444">
        <v>3</v>
      </c>
      <c r="E444">
        <v>6</v>
      </c>
      <c r="F444">
        <v>4</v>
      </c>
      <c r="G444">
        <v>4</v>
      </c>
      <c r="H444">
        <v>3</v>
      </c>
      <c r="I444">
        <v>87</v>
      </c>
      <c r="J444">
        <v>50</v>
      </c>
      <c r="K444">
        <v>61</v>
      </c>
      <c r="L444">
        <v>48</v>
      </c>
      <c r="M444">
        <v>86</v>
      </c>
      <c r="N444">
        <f>IF(punkty_rekrutacyjne[[#This Row],[JP]]=2,0,IF(punkty_rekrutacyjne[[#This Row],[JP]]=3,4,IF(punkty_rekrutacyjne[[#This Row],[JP]]=4,6,IF(punkty_rekrutacyjne[[#This Row],[JP]]=5,8,10))))</f>
        <v>10</v>
      </c>
      <c r="O444">
        <f>IF(punkty_rekrutacyjne[[#This Row],[Mat]]=2,0,IF(punkty_rekrutacyjne[[#This Row],[Mat]]=3,4,IF(punkty_rekrutacyjne[[#This Row],[Mat]]=4,6,IF(punkty_rekrutacyjne[[#This Row],[Mat]]=5,8,10))))</f>
        <v>6</v>
      </c>
      <c r="P444">
        <f>IF(punkty_rekrutacyjne[[#This Row],[Biol]]=2,0,IF(punkty_rekrutacyjne[[#This Row],[Biol]]=3,4,IF(punkty_rekrutacyjne[[#This Row],[Biol]]=4,6,IF(punkty_rekrutacyjne[[#This Row],[Biol]]=5,8,10))))</f>
        <v>6</v>
      </c>
      <c r="Q444">
        <f>IF(punkty_rekrutacyjne[[#This Row],[Geog]]=2,0,IF(punkty_rekrutacyjne[[#This Row],[Geog]]=3,4,IF(punkty_rekrutacyjne[[#This Row],[Geog]]=4,6,IF(punkty_rekrutacyjne[[#This Row],[Geog]]=5,8,10))))</f>
        <v>4</v>
      </c>
      <c r="R444">
        <f>C444+IF(punkty_rekrutacyjne[[#This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62.2</v>
      </c>
      <c r="S444">
        <f>(punkty_rekrutacyjne[[#This Row],[JP]]+punkty_rekrutacyjne[[#This Row],[Mat]]+punkty_rekrutacyjne[[#This Row],[Biol]]+punkty_rekrutacyjne[[#This Row],[Geog]])/4</f>
        <v>4.25</v>
      </c>
      <c r="T444">
        <f>IF(punkty_rekrutacyjne[[#This Row],[Zachowanie]]&gt;4,IF(punkty_rekrutacyjne[[#This Row],[srednia z przedmiotow]]&gt;4,IF(punkty_rekrutacyjne[[#This Row],[Osiagniecia]]=0,1,0),0),0)</f>
        <v>0</v>
      </c>
      <c r="U444" s="2" t="str">
        <f>IF(punkty_rekrutacyjne[[#This Row],[dobry uczen]],punkty_rekrutacyjne[[#This Row],[Nazwisko]],"")</f>
        <v/>
      </c>
      <c r="V444" s="2" t="str">
        <f>IF(punkty_rekrutacyjne[[#This Row],[dobry uczen]],punkty_rekrutacyjne[[#This Row],[Imie]],"")</f>
        <v/>
      </c>
      <c r="W444" s="1">
        <f>IF(punkty_rekrutacyjne[[#This Row],[GHP]]=100,1,0)</f>
        <v>0</v>
      </c>
      <c r="X444" s="1">
        <f>IF(punkty_rekrutacyjne[[#This Row],[GHH]]=100,1,0)</f>
        <v>0</v>
      </c>
      <c r="Y444" s="1">
        <f>IF(punkty_rekrutacyjne[[#This Row],[GMM]]=100,1,0)</f>
        <v>0</v>
      </c>
      <c r="Z444" s="1">
        <f>IF(punkty_rekrutacyjne[[#This Row],[GMP]]=100,1,0)</f>
        <v>0</v>
      </c>
      <c r="AA444" s="1">
        <f>IF(punkty_rekrutacyjne[[#This Row],[GJP]]=100,1,0)</f>
        <v>0</v>
      </c>
      <c r="AB444" s="1">
        <f>IF(SUM(W444:AA444)&gt;2,1,0)</f>
        <v>0</v>
      </c>
      <c r="AC444" s="1">
        <f>C444+IF(punkty_rekrutacyjne[[#This Row],[Zachowanie]]=6,2,0)+SUM(punkty_rekrutacyjne[[#This Row],[p1]:[p4]])</f>
        <v>29</v>
      </c>
      <c r="AD444" s="1">
        <f>+(punkty_rekrutacyjne[[#This Row],[GHP]]+punkty_rekrutacyjne[[#This Row],[GHH]]+punkty_rekrutacyjne[[#This Row],[GMM]]+punkty_rekrutacyjne[[#This Row],[GMP]]+punkty_rekrutacyjne[[#This Row],[GJP]])/10</f>
        <v>33.200000000000003</v>
      </c>
      <c r="AE444" s="1">
        <f>IF(punkty_rekrutacyjne[[#This Row],[pkt 1]]&gt;punkty_rekrutacyjne[[#This Row],[pkt 2]],1,0)</f>
        <v>0</v>
      </c>
      <c r="AF444" s="1">
        <f>COUNTIF(punkty_rekrutacyjne[[#This Row],[GHP]:[GJP]],100)</f>
        <v>0</v>
      </c>
    </row>
    <row r="445" spans="1:32" x14ac:dyDescent="0.25">
      <c r="A445" s="1" t="s">
        <v>135</v>
      </c>
      <c r="B445" s="1" t="s">
        <v>38</v>
      </c>
      <c r="C445">
        <v>3</v>
      </c>
      <c r="D445">
        <v>6</v>
      </c>
      <c r="E445">
        <v>3</v>
      </c>
      <c r="F445">
        <v>6</v>
      </c>
      <c r="G445">
        <v>3</v>
      </c>
      <c r="H445">
        <v>5</v>
      </c>
      <c r="I445">
        <v>66</v>
      </c>
      <c r="J445">
        <v>42</v>
      </c>
      <c r="K445">
        <v>40</v>
      </c>
      <c r="L445">
        <v>91</v>
      </c>
      <c r="M445">
        <v>74</v>
      </c>
      <c r="N445">
        <f>IF(punkty_rekrutacyjne[[#This Row],[JP]]=2,0,IF(punkty_rekrutacyjne[[#This Row],[JP]]=3,4,IF(punkty_rekrutacyjne[[#This Row],[JP]]=4,6,IF(punkty_rekrutacyjne[[#This Row],[JP]]=5,8,10))))</f>
        <v>4</v>
      </c>
      <c r="O445">
        <f>IF(punkty_rekrutacyjne[[#This Row],[Mat]]=2,0,IF(punkty_rekrutacyjne[[#This Row],[Mat]]=3,4,IF(punkty_rekrutacyjne[[#This Row],[Mat]]=4,6,IF(punkty_rekrutacyjne[[#This Row],[Mat]]=5,8,10))))</f>
        <v>10</v>
      </c>
      <c r="P445">
        <f>IF(punkty_rekrutacyjne[[#This Row],[Biol]]=2,0,IF(punkty_rekrutacyjne[[#This Row],[Biol]]=3,4,IF(punkty_rekrutacyjne[[#This Row],[Biol]]=4,6,IF(punkty_rekrutacyjne[[#This Row],[Biol]]=5,8,10))))</f>
        <v>4</v>
      </c>
      <c r="Q445">
        <f>IF(punkty_rekrutacyjne[[#This Row],[Geog]]=2,0,IF(punkty_rekrutacyjne[[#This Row],[Geog]]=3,4,IF(punkty_rekrutacyjne[[#This Row],[Geog]]=4,6,IF(punkty_rekrutacyjne[[#This Row],[Geog]]=5,8,10))))</f>
        <v>8</v>
      </c>
      <c r="R445">
        <f>C445+IF(punkty_rekrutacyjne[[#This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62.3</v>
      </c>
      <c r="S445">
        <f>(punkty_rekrutacyjne[[#This Row],[JP]]+punkty_rekrutacyjne[[#This Row],[Mat]]+punkty_rekrutacyjne[[#This Row],[Biol]]+punkty_rekrutacyjne[[#This Row],[Geog]])/4</f>
        <v>4.25</v>
      </c>
      <c r="T445">
        <f>IF(punkty_rekrutacyjne[[#This Row],[Zachowanie]]&gt;4,IF(punkty_rekrutacyjne[[#This Row],[srednia z przedmiotow]]&gt;4,IF(punkty_rekrutacyjne[[#This Row],[Osiagniecia]]=0,1,0),0),0)</f>
        <v>0</v>
      </c>
      <c r="U445" s="2" t="str">
        <f>IF(punkty_rekrutacyjne[[#This Row],[dobry uczen]],punkty_rekrutacyjne[[#This Row],[Nazwisko]],"")</f>
        <v/>
      </c>
      <c r="V445" s="2" t="str">
        <f>IF(punkty_rekrutacyjne[[#This Row],[dobry uczen]],punkty_rekrutacyjne[[#This Row],[Imie]],"")</f>
        <v/>
      </c>
      <c r="W445" s="1">
        <f>IF(punkty_rekrutacyjne[[#This Row],[GHP]]=100,1,0)</f>
        <v>0</v>
      </c>
      <c r="X445" s="1">
        <f>IF(punkty_rekrutacyjne[[#This Row],[GHH]]=100,1,0)</f>
        <v>0</v>
      </c>
      <c r="Y445" s="1">
        <f>IF(punkty_rekrutacyjne[[#This Row],[GMM]]=100,1,0)</f>
        <v>0</v>
      </c>
      <c r="Z445" s="1">
        <f>IF(punkty_rekrutacyjne[[#This Row],[GMP]]=100,1,0)</f>
        <v>0</v>
      </c>
      <c r="AA445" s="1">
        <f>IF(punkty_rekrutacyjne[[#This Row],[GJP]]=100,1,0)</f>
        <v>0</v>
      </c>
      <c r="AB445" s="1">
        <f>IF(SUM(W445:AA445)&gt;2,1,0)</f>
        <v>0</v>
      </c>
      <c r="AC445" s="1">
        <f>C445+IF(punkty_rekrutacyjne[[#This Row],[Zachowanie]]=6,2,0)+SUM(punkty_rekrutacyjne[[#This Row],[p1]:[p4]])</f>
        <v>31</v>
      </c>
      <c r="AD445" s="1">
        <f>+(punkty_rekrutacyjne[[#This Row],[GHP]]+punkty_rekrutacyjne[[#This Row],[GHH]]+punkty_rekrutacyjne[[#This Row],[GMM]]+punkty_rekrutacyjne[[#This Row],[GMP]]+punkty_rekrutacyjne[[#This Row],[GJP]])/10</f>
        <v>31.3</v>
      </c>
      <c r="AE445" s="1">
        <f>IF(punkty_rekrutacyjne[[#This Row],[pkt 1]]&gt;punkty_rekrutacyjne[[#This Row],[pkt 2]],1,0)</f>
        <v>0</v>
      </c>
      <c r="AF445" s="1">
        <f>COUNTIF(punkty_rekrutacyjne[[#This Row],[GHP]:[GJP]],100)</f>
        <v>0</v>
      </c>
    </row>
    <row r="446" spans="1:32" x14ac:dyDescent="0.25">
      <c r="A446" s="1" t="s">
        <v>215</v>
      </c>
      <c r="B446" s="1" t="s">
        <v>216</v>
      </c>
      <c r="C446">
        <v>5</v>
      </c>
      <c r="D446">
        <v>6</v>
      </c>
      <c r="E446">
        <v>5</v>
      </c>
      <c r="F446">
        <v>3</v>
      </c>
      <c r="G446">
        <v>5</v>
      </c>
      <c r="H446">
        <v>3</v>
      </c>
      <c r="I446">
        <v>61</v>
      </c>
      <c r="J446">
        <v>95</v>
      </c>
      <c r="K446">
        <v>36</v>
      </c>
      <c r="L446">
        <v>86</v>
      </c>
      <c r="M446">
        <v>36</v>
      </c>
      <c r="N446">
        <f>IF(punkty_rekrutacyjne[[#This Row],[JP]]=2,0,IF(punkty_rekrutacyjne[[#This Row],[JP]]=3,4,IF(punkty_rekrutacyjne[[#This Row],[JP]]=4,6,IF(punkty_rekrutacyjne[[#This Row],[JP]]=5,8,10))))</f>
        <v>8</v>
      </c>
      <c r="O446">
        <f>IF(punkty_rekrutacyjne[[#This Row],[Mat]]=2,0,IF(punkty_rekrutacyjne[[#This Row],[Mat]]=3,4,IF(punkty_rekrutacyjne[[#This Row],[Mat]]=4,6,IF(punkty_rekrutacyjne[[#This Row],[Mat]]=5,8,10))))</f>
        <v>4</v>
      </c>
      <c r="P446">
        <f>IF(punkty_rekrutacyjne[[#This Row],[Biol]]=2,0,IF(punkty_rekrutacyjne[[#This Row],[Biol]]=3,4,IF(punkty_rekrutacyjne[[#This Row],[Biol]]=4,6,IF(punkty_rekrutacyjne[[#This Row],[Biol]]=5,8,10))))</f>
        <v>8</v>
      </c>
      <c r="Q446">
        <f>IF(punkty_rekrutacyjne[[#This Row],[Geog]]=2,0,IF(punkty_rekrutacyjne[[#This Row],[Geog]]=3,4,IF(punkty_rekrutacyjne[[#This Row],[Geog]]=4,6,IF(punkty_rekrutacyjne[[#This Row],[Geog]]=5,8,10))))</f>
        <v>4</v>
      </c>
      <c r="R446">
        <f>C446+IF(punkty_rekrutacyjne[[#This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62.4</v>
      </c>
      <c r="S446">
        <f>(punkty_rekrutacyjne[[#This Row],[JP]]+punkty_rekrutacyjne[[#This Row],[Mat]]+punkty_rekrutacyjne[[#This Row],[Biol]]+punkty_rekrutacyjne[[#This Row],[Geog]])/4</f>
        <v>4</v>
      </c>
      <c r="T446">
        <f>IF(punkty_rekrutacyjne[[#This Row],[Zachowanie]]&gt;4,IF(punkty_rekrutacyjne[[#This Row],[srednia z przedmiotow]]&gt;4,IF(punkty_rekrutacyjne[[#This Row],[Osiagniecia]]=0,1,0),0),0)</f>
        <v>0</v>
      </c>
      <c r="U446" s="2" t="str">
        <f>IF(punkty_rekrutacyjne[[#This Row],[dobry uczen]],punkty_rekrutacyjne[[#This Row],[Nazwisko]],"")</f>
        <v/>
      </c>
      <c r="V446" s="2" t="str">
        <f>IF(punkty_rekrutacyjne[[#This Row],[dobry uczen]],punkty_rekrutacyjne[[#This Row],[Imie]],"")</f>
        <v/>
      </c>
      <c r="W446" s="1">
        <f>IF(punkty_rekrutacyjne[[#This Row],[GHP]]=100,1,0)</f>
        <v>0</v>
      </c>
      <c r="X446" s="1">
        <f>IF(punkty_rekrutacyjne[[#This Row],[GHH]]=100,1,0)</f>
        <v>0</v>
      </c>
      <c r="Y446" s="1">
        <f>IF(punkty_rekrutacyjne[[#This Row],[GMM]]=100,1,0)</f>
        <v>0</v>
      </c>
      <c r="Z446" s="1">
        <f>IF(punkty_rekrutacyjne[[#This Row],[GMP]]=100,1,0)</f>
        <v>0</v>
      </c>
      <c r="AA446" s="1">
        <f>IF(punkty_rekrutacyjne[[#This Row],[GJP]]=100,1,0)</f>
        <v>0</v>
      </c>
      <c r="AB446" s="1">
        <f>IF(SUM(W446:AA446)&gt;2,1,0)</f>
        <v>0</v>
      </c>
      <c r="AC446" s="1">
        <f>C446+IF(punkty_rekrutacyjne[[#This Row],[Zachowanie]]=6,2,0)+SUM(punkty_rekrutacyjne[[#This Row],[p1]:[p4]])</f>
        <v>31</v>
      </c>
      <c r="AD446" s="1">
        <f>+(punkty_rekrutacyjne[[#This Row],[GHP]]+punkty_rekrutacyjne[[#This Row],[GHH]]+punkty_rekrutacyjne[[#This Row],[GMM]]+punkty_rekrutacyjne[[#This Row],[GMP]]+punkty_rekrutacyjne[[#This Row],[GJP]])/10</f>
        <v>31.4</v>
      </c>
      <c r="AE446" s="1">
        <f>IF(punkty_rekrutacyjne[[#This Row],[pkt 1]]&gt;punkty_rekrutacyjne[[#This Row],[pkt 2]],1,0)</f>
        <v>0</v>
      </c>
      <c r="AF446" s="1">
        <f>COUNTIF(punkty_rekrutacyjne[[#This Row],[GHP]:[GJP]],100)</f>
        <v>0</v>
      </c>
    </row>
    <row r="447" spans="1:32" x14ac:dyDescent="0.25">
      <c r="A447" s="1" t="s">
        <v>565</v>
      </c>
      <c r="B447" s="1" t="s">
        <v>302</v>
      </c>
      <c r="C447">
        <v>3</v>
      </c>
      <c r="D447">
        <v>5</v>
      </c>
      <c r="E447">
        <v>6</v>
      </c>
      <c r="F447">
        <v>4</v>
      </c>
      <c r="G447">
        <v>6</v>
      </c>
      <c r="H447">
        <v>6</v>
      </c>
      <c r="I447">
        <v>79</v>
      </c>
      <c r="J447">
        <v>52</v>
      </c>
      <c r="K447">
        <v>11</v>
      </c>
      <c r="L447">
        <v>9</v>
      </c>
      <c r="M447">
        <v>83</v>
      </c>
      <c r="N447">
        <f>IF(punkty_rekrutacyjne[[#This Row],[JP]]=2,0,IF(punkty_rekrutacyjne[[#This Row],[JP]]=3,4,IF(punkty_rekrutacyjne[[#This Row],[JP]]=4,6,IF(punkty_rekrutacyjne[[#This Row],[JP]]=5,8,10))))</f>
        <v>10</v>
      </c>
      <c r="O447">
        <f>IF(punkty_rekrutacyjne[[#This Row],[Mat]]=2,0,IF(punkty_rekrutacyjne[[#This Row],[Mat]]=3,4,IF(punkty_rekrutacyjne[[#This Row],[Mat]]=4,6,IF(punkty_rekrutacyjne[[#This Row],[Mat]]=5,8,10))))</f>
        <v>6</v>
      </c>
      <c r="P447">
        <f>IF(punkty_rekrutacyjne[[#This Row],[Biol]]=2,0,IF(punkty_rekrutacyjne[[#This Row],[Biol]]=3,4,IF(punkty_rekrutacyjne[[#This Row],[Biol]]=4,6,IF(punkty_rekrutacyjne[[#This Row],[Biol]]=5,8,10))))</f>
        <v>10</v>
      </c>
      <c r="Q447">
        <f>IF(punkty_rekrutacyjne[[#This Row],[Geog]]=2,0,IF(punkty_rekrutacyjne[[#This Row],[Geog]]=3,4,IF(punkty_rekrutacyjne[[#This Row],[Geog]]=4,6,IF(punkty_rekrutacyjne[[#This Row],[Geog]]=5,8,10))))</f>
        <v>10</v>
      </c>
      <c r="R447">
        <f>C447+IF(punkty_rekrutacyjne[[#This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62.4</v>
      </c>
      <c r="S447">
        <f>(punkty_rekrutacyjne[[#This Row],[JP]]+punkty_rekrutacyjne[[#This Row],[Mat]]+punkty_rekrutacyjne[[#This Row],[Biol]]+punkty_rekrutacyjne[[#This Row],[Geog]])/4</f>
        <v>5.5</v>
      </c>
      <c r="T447">
        <f>IF(punkty_rekrutacyjne[[#This Row],[Zachowanie]]&gt;4,IF(punkty_rekrutacyjne[[#This Row],[srednia z przedmiotow]]&gt;4,IF(punkty_rekrutacyjne[[#This Row],[Osiagniecia]]=0,1,0),0),0)</f>
        <v>0</v>
      </c>
      <c r="U447" s="2" t="str">
        <f>IF(punkty_rekrutacyjne[[#This Row],[dobry uczen]],punkty_rekrutacyjne[[#This Row],[Nazwisko]],"")</f>
        <v/>
      </c>
      <c r="V447" s="2" t="str">
        <f>IF(punkty_rekrutacyjne[[#This Row],[dobry uczen]],punkty_rekrutacyjne[[#This Row],[Imie]],"")</f>
        <v/>
      </c>
      <c r="W447" s="1">
        <f>IF(punkty_rekrutacyjne[[#This Row],[GHP]]=100,1,0)</f>
        <v>0</v>
      </c>
      <c r="X447" s="1">
        <f>IF(punkty_rekrutacyjne[[#This Row],[GHH]]=100,1,0)</f>
        <v>0</v>
      </c>
      <c r="Y447" s="1">
        <f>IF(punkty_rekrutacyjne[[#This Row],[GMM]]=100,1,0)</f>
        <v>0</v>
      </c>
      <c r="Z447" s="1">
        <f>IF(punkty_rekrutacyjne[[#This Row],[GMP]]=100,1,0)</f>
        <v>0</v>
      </c>
      <c r="AA447" s="1">
        <f>IF(punkty_rekrutacyjne[[#This Row],[GJP]]=100,1,0)</f>
        <v>0</v>
      </c>
      <c r="AB447" s="1">
        <f>IF(SUM(W447:AA447)&gt;2,1,0)</f>
        <v>0</v>
      </c>
      <c r="AC447" s="1">
        <f>C447+IF(punkty_rekrutacyjne[[#This Row],[Zachowanie]]=6,2,0)+SUM(punkty_rekrutacyjne[[#This Row],[p1]:[p4]])</f>
        <v>39</v>
      </c>
      <c r="AD447" s="1">
        <f>+(punkty_rekrutacyjne[[#This Row],[GHP]]+punkty_rekrutacyjne[[#This Row],[GHH]]+punkty_rekrutacyjne[[#This Row],[GMM]]+punkty_rekrutacyjne[[#This Row],[GMP]]+punkty_rekrutacyjne[[#This Row],[GJP]])/10</f>
        <v>23.4</v>
      </c>
      <c r="AE447" s="1">
        <f>IF(punkty_rekrutacyjne[[#This Row],[pkt 1]]&gt;punkty_rekrutacyjne[[#This Row],[pkt 2]],1,0)</f>
        <v>1</v>
      </c>
      <c r="AF447" s="1">
        <f>COUNTIF(punkty_rekrutacyjne[[#This Row],[GHP]:[GJP]],100)</f>
        <v>0</v>
      </c>
    </row>
    <row r="448" spans="1:32" x14ac:dyDescent="0.25">
      <c r="A448" s="1" t="s">
        <v>102</v>
      </c>
      <c r="B448" s="1" t="s">
        <v>70</v>
      </c>
      <c r="C448">
        <v>3</v>
      </c>
      <c r="D448">
        <v>6</v>
      </c>
      <c r="E448">
        <v>5</v>
      </c>
      <c r="F448">
        <v>2</v>
      </c>
      <c r="G448">
        <v>4</v>
      </c>
      <c r="H448">
        <v>6</v>
      </c>
      <c r="I448">
        <v>51</v>
      </c>
      <c r="J448">
        <v>96</v>
      </c>
      <c r="K448">
        <v>78</v>
      </c>
      <c r="L448">
        <v>72</v>
      </c>
      <c r="M448">
        <v>39</v>
      </c>
      <c r="N448">
        <f>IF(punkty_rekrutacyjne[[#This Row],[JP]]=2,0,IF(punkty_rekrutacyjne[[#This Row],[JP]]=3,4,IF(punkty_rekrutacyjne[[#This Row],[JP]]=4,6,IF(punkty_rekrutacyjne[[#This Row],[JP]]=5,8,10))))</f>
        <v>8</v>
      </c>
      <c r="O448">
        <f>IF(punkty_rekrutacyjne[[#This Row],[Mat]]=2,0,IF(punkty_rekrutacyjne[[#This Row],[Mat]]=3,4,IF(punkty_rekrutacyjne[[#This Row],[Mat]]=4,6,IF(punkty_rekrutacyjne[[#This Row],[Mat]]=5,8,10))))</f>
        <v>0</v>
      </c>
      <c r="P448">
        <f>IF(punkty_rekrutacyjne[[#This Row],[Biol]]=2,0,IF(punkty_rekrutacyjne[[#This Row],[Biol]]=3,4,IF(punkty_rekrutacyjne[[#This Row],[Biol]]=4,6,IF(punkty_rekrutacyjne[[#This Row],[Biol]]=5,8,10))))</f>
        <v>6</v>
      </c>
      <c r="Q448">
        <f>IF(punkty_rekrutacyjne[[#This Row],[Geog]]=2,0,IF(punkty_rekrutacyjne[[#This Row],[Geog]]=3,4,IF(punkty_rekrutacyjne[[#This Row],[Geog]]=4,6,IF(punkty_rekrutacyjne[[#This Row],[Geog]]=5,8,10))))</f>
        <v>10</v>
      </c>
      <c r="R448">
        <f>C448+IF(punkty_rekrutacyjne[[#This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62.6</v>
      </c>
      <c r="S448">
        <f>(punkty_rekrutacyjne[[#This Row],[JP]]+punkty_rekrutacyjne[[#This Row],[Mat]]+punkty_rekrutacyjne[[#This Row],[Biol]]+punkty_rekrutacyjne[[#This Row],[Geog]])/4</f>
        <v>4.25</v>
      </c>
      <c r="T448">
        <f>IF(punkty_rekrutacyjne[[#This Row],[Zachowanie]]&gt;4,IF(punkty_rekrutacyjne[[#This Row],[srednia z przedmiotow]]&gt;4,IF(punkty_rekrutacyjne[[#This Row],[Osiagniecia]]=0,1,0),0),0)</f>
        <v>0</v>
      </c>
      <c r="U448" s="2" t="str">
        <f>IF(punkty_rekrutacyjne[[#This Row],[dobry uczen]],punkty_rekrutacyjne[[#This Row],[Nazwisko]],"")</f>
        <v/>
      </c>
      <c r="V448" s="2" t="str">
        <f>IF(punkty_rekrutacyjne[[#This Row],[dobry uczen]],punkty_rekrutacyjne[[#This Row],[Imie]],"")</f>
        <v/>
      </c>
      <c r="W448" s="1">
        <f>IF(punkty_rekrutacyjne[[#This Row],[GHP]]=100,1,0)</f>
        <v>0</v>
      </c>
      <c r="X448" s="1">
        <f>IF(punkty_rekrutacyjne[[#This Row],[GHH]]=100,1,0)</f>
        <v>0</v>
      </c>
      <c r="Y448" s="1">
        <f>IF(punkty_rekrutacyjne[[#This Row],[GMM]]=100,1,0)</f>
        <v>0</v>
      </c>
      <c r="Z448" s="1">
        <f>IF(punkty_rekrutacyjne[[#This Row],[GMP]]=100,1,0)</f>
        <v>0</v>
      </c>
      <c r="AA448" s="1">
        <f>IF(punkty_rekrutacyjne[[#This Row],[GJP]]=100,1,0)</f>
        <v>0</v>
      </c>
      <c r="AB448" s="1">
        <f>IF(SUM(W448:AA448)&gt;2,1,0)</f>
        <v>0</v>
      </c>
      <c r="AC448" s="1">
        <f>C448+IF(punkty_rekrutacyjne[[#This Row],[Zachowanie]]=6,2,0)+SUM(punkty_rekrutacyjne[[#This Row],[p1]:[p4]])</f>
        <v>29</v>
      </c>
      <c r="AD448" s="1">
        <f>+(punkty_rekrutacyjne[[#This Row],[GHP]]+punkty_rekrutacyjne[[#This Row],[GHH]]+punkty_rekrutacyjne[[#This Row],[GMM]]+punkty_rekrutacyjne[[#This Row],[GMP]]+punkty_rekrutacyjne[[#This Row],[GJP]])/10</f>
        <v>33.6</v>
      </c>
      <c r="AE448" s="1">
        <f>IF(punkty_rekrutacyjne[[#This Row],[pkt 1]]&gt;punkty_rekrutacyjne[[#This Row],[pkt 2]],1,0)</f>
        <v>0</v>
      </c>
      <c r="AF448" s="1">
        <f>COUNTIF(punkty_rekrutacyjne[[#This Row],[GHP]:[GJP]],100)</f>
        <v>0</v>
      </c>
    </row>
    <row r="449" spans="1:32" x14ac:dyDescent="0.25">
      <c r="A449" s="1" t="s">
        <v>92</v>
      </c>
      <c r="B449" s="1" t="s">
        <v>45</v>
      </c>
      <c r="C449">
        <v>6</v>
      </c>
      <c r="D449">
        <v>6</v>
      </c>
      <c r="E449">
        <v>4</v>
      </c>
      <c r="F449">
        <v>6</v>
      </c>
      <c r="G449">
        <v>5</v>
      </c>
      <c r="H449">
        <v>3</v>
      </c>
      <c r="I449">
        <v>99</v>
      </c>
      <c r="J449">
        <v>95</v>
      </c>
      <c r="K449">
        <v>48</v>
      </c>
      <c r="L449">
        <v>16</v>
      </c>
      <c r="M449">
        <v>11</v>
      </c>
      <c r="N449">
        <f>IF(punkty_rekrutacyjne[[#This Row],[JP]]=2,0,IF(punkty_rekrutacyjne[[#This Row],[JP]]=3,4,IF(punkty_rekrutacyjne[[#This Row],[JP]]=4,6,IF(punkty_rekrutacyjne[[#This Row],[JP]]=5,8,10))))</f>
        <v>6</v>
      </c>
      <c r="O449">
        <f>IF(punkty_rekrutacyjne[[#This Row],[Mat]]=2,0,IF(punkty_rekrutacyjne[[#This Row],[Mat]]=3,4,IF(punkty_rekrutacyjne[[#This Row],[Mat]]=4,6,IF(punkty_rekrutacyjne[[#This Row],[Mat]]=5,8,10))))</f>
        <v>10</v>
      </c>
      <c r="P449">
        <f>IF(punkty_rekrutacyjne[[#This Row],[Biol]]=2,0,IF(punkty_rekrutacyjne[[#This Row],[Biol]]=3,4,IF(punkty_rekrutacyjne[[#This Row],[Biol]]=4,6,IF(punkty_rekrutacyjne[[#This Row],[Biol]]=5,8,10))))</f>
        <v>8</v>
      </c>
      <c r="Q449">
        <f>IF(punkty_rekrutacyjne[[#This Row],[Geog]]=2,0,IF(punkty_rekrutacyjne[[#This Row],[Geog]]=3,4,IF(punkty_rekrutacyjne[[#This Row],[Geog]]=4,6,IF(punkty_rekrutacyjne[[#This Row],[Geog]]=5,8,10))))</f>
        <v>4</v>
      </c>
      <c r="R449">
        <f>C449+IF(punkty_rekrutacyjne[[#This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62.9</v>
      </c>
      <c r="S449">
        <f>(punkty_rekrutacyjne[[#This Row],[JP]]+punkty_rekrutacyjne[[#This Row],[Mat]]+punkty_rekrutacyjne[[#This Row],[Biol]]+punkty_rekrutacyjne[[#This Row],[Geog]])/4</f>
        <v>4.5</v>
      </c>
      <c r="T449">
        <f>IF(punkty_rekrutacyjne[[#This Row],[Zachowanie]]&gt;4,IF(punkty_rekrutacyjne[[#This Row],[srednia z przedmiotow]]&gt;4,IF(punkty_rekrutacyjne[[#This Row],[Osiagniecia]]=0,1,0),0),0)</f>
        <v>0</v>
      </c>
      <c r="U449" s="2" t="str">
        <f>IF(punkty_rekrutacyjne[[#This Row],[dobry uczen]],punkty_rekrutacyjne[[#This Row],[Nazwisko]],"")</f>
        <v/>
      </c>
      <c r="V449" s="2" t="str">
        <f>IF(punkty_rekrutacyjne[[#This Row],[dobry uczen]],punkty_rekrutacyjne[[#This Row],[Imie]],"")</f>
        <v/>
      </c>
      <c r="W449" s="1">
        <f>IF(punkty_rekrutacyjne[[#This Row],[GHP]]=100,1,0)</f>
        <v>0</v>
      </c>
      <c r="X449" s="1">
        <f>IF(punkty_rekrutacyjne[[#This Row],[GHH]]=100,1,0)</f>
        <v>0</v>
      </c>
      <c r="Y449" s="1">
        <f>IF(punkty_rekrutacyjne[[#This Row],[GMM]]=100,1,0)</f>
        <v>0</v>
      </c>
      <c r="Z449" s="1">
        <f>IF(punkty_rekrutacyjne[[#This Row],[GMP]]=100,1,0)</f>
        <v>0</v>
      </c>
      <c r="AA449" s="1">
        <f>IF(punkty_rekrutacyjne[[#This Row],[GJP]]=100,1,0)</f>
        <v>0</v>
      </c>
      <c r="AB449" s="1">
        <f>IF(SUM(W449:AA449)&gt;2,1,0)</f>
        <v>0</v>
      </c>
      <c r="AC449" s="1">
        <f>C449+IF(punkty_rekrutacyjne[[#This Row],[Zachowanie]]=6,2,0)+SUM(punkty_rekrutacyjne[[#This Row],[p1]:[p4]])</f>
        <v>36</v>
      </c>
      <c r="AD449" s="1">
        <f>+(punkty_rekrutacyjne[[#This Row],[GHP]]+punkty_rekrutacyjne[[#This Row],[GHH]]+punkty_rekrutacyjne[[#This Row],[GMM]]+punkty_rekrutacyjne[[#This Row],[GMP]]+punkty_rekrutacyjne[[#This Row],[GJP]])/10</f>
        <v>26.9</v>
      </c>
      <c r="AE449" s="1">
        <f>IF(punkty_rekrutacyjne[[#This Row],[pkt 1]]&gt;punkty_rekrutacyjne[[#This Row],[pkt 2]],1,0)</f>
        <v>1</v>
      </c>
      <c r="AF449" s="1">
        <f>COUNTIF(punkty_rekrutacyjne[[#This Row],[GHP]:[GJP]],100)</f>
        <v>0</v>
      </c>
    </row>
    <row r="450" spans="1:32" x14ac:dyDescent="0.25">
      <c r="A450" s="1" t="s">
        <v>479</v>
      </c>
      <c r="B450" s="1" t="s">
        <v>30</v>
      </c>
      <c r="C450">
        <v>7</v>
      </c>
      <c r="D450">
        <v>4</v>
      </c>
      <c r="E450">
        <v>4</v>
      </c>
      <c r="F450">
        <v>6</v>
      </c>
      <c r="G450">
        <v>5</v>
      </c>
      <c r="H450">
        <v>5</v>
      </c>
      <c r="I450">
        <v>10</v>
      </c>
      <c r="J450">
        <v>32</v>
      </c>
      <c r="K450">
        <v>73</v>
      </c>
      <c r="L450">
        <v>96</v>
      </c>
      <c r="M450">
        <v>29</v>
      </c>
      <c r="N450">
        <f>IF(punkty_rekrutacyjne[[#This Row],[JP]]=2,0,IF(punkty_rekrutacyjne[[#This Row],[JP]]=3,4,IF(punkty_rekrutacyjne[[#This Row],[JP]]=4,6,IF(punkty_rekrutacyjne[[#This Row],[JP]]=5,8,10))))</f>
        <v>6</v>
      </c>
      <c r="O450">
        <f>IF(punkty_rekrutacyjne[[#This Row],[Mat]]=2,0,IF(punkty_rekrutacyjne[[#This Row],[Mat]]=3,4,IF(punkty_rekrutacyjne[[#This Row],[Mat]]=4,6,IF(punkty_rekrutacyjne[[#This Row],[Mat]]=5,8,10))))</f>
        <v>10</v>
      </c>
      <c r="P450">
        <f>IF(punkty_rekrutacyjne[[#This Row],[Biol]]=2,0,IF(punkty_rekrutacyjne[[#This Row],[Biol]]=3,4,IF(punkty_rekrutacyjne[[#This Row],[Biol]]=4,6,IF(punkty_rekrutacyjne[[#This Row],[Biol]]=5,8,10))))</f>
        <v>8</v>
      </c>
      <c r="Q450">
        <f>IF(punkty_rekrutacyjne[[#This Row],[Geog]]=2,0,IF(punkty_rekrutacyjne[[#This Row],[Geog]]=3,4,IF(punkty_rekrutacyjne[[#This Row],[Geog]]=4,6,IF(punkty_rekrutacyjne[[#This Row],[Geog]]=5,8,10))))</f>
        <v>8</v>
      </c>
      <c r="R450">
        <f>C450+IF(punkty_rekrutacyjne[[#This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</v>
      </c>
      <c r="S450">
        <f>(punkty_rekrutacyjne[[#This Row],[JP]]+punkty_rekrutacyjne[[#This Row],[Mat]]+punkty_rekrutacyjne[[#This Row],[Biol]]+punkty_rekrutacyjne[[#This Row],[Geog]])/4</f>
        <v>5</v>
      </c>
      <c r="T450">
        <f>IF(punkty_rekrutacyjne[[#This Row],[Zachowanie]]&gt;4,IF(punkty_rekrutacyjne[[#This Row],[srednia z przedmiotow]]&gt;4,IF(punkty_rekrutacyjne[[#This Row],[Osiagniecia]]=0,1,0),0),0)</f>
        <v>0</v>
      </c>
      <c r="U450" s="2" t="str">
        <f>IF(punkty_rekrutacyjne[[#This Row],[dobry uczen]],punkty_rekrutacyjne[[#This Row],[Nazwisko]],"")</f>
        <v/>
      </c>
      <c r="V450" s="2" t="str">
        <f>IF(punkty_rekrutacyjne[[#This Row],[dobry uczen]],punkty_rekrutacyjne[[#This Row],[Imie]],"")</f>
        <v/>
      </c>
      <c r="W450" s="1">
        <f>IF(punkty_rekrutacyjne[[#This Row],[GHP]]=100,1,0)</f>
        <v>0</v>
      </c>
      <c r="X450" s="1">
        <f>IF(punkty_rekrutacyjne[[#This Row],[GHH]]=100,1,0)</f>
        <v>0</v>
      </c>
      <c r="Y450" s="1">
        <f>IF(punkty_rekrutacyjne[[#This Row],[GMM]]=100,1,0)</f>
        <v>0</v>
      </c>
      <c r="Z450" s="1">
        <f>IF(punkty_rekrutacyjne[[#This Row],[GMP]]=100,1,0)</f>
        <v>0</v>
      </c>
      <c r="AA450" s="1">
        <f>IF(punkty_rekrutacyjne[[#This Row],[GJP]]=100,1,0)</f>
        <v>0</v>
      </c>
      <c r="AB450" s="1">
        <f>IF(SUM(W450:AA450)&gt;2,1,0)</f>
        <v>0</v>
      </c>
      <c r="AC450" s="1">
        <f>C450+IF(punkty_rekrutacyjne[[#This Row],[Zachowanie]]=6,2,0)+SUM(punkty_rekrutacyjne[[#This Row],[p1]:[p4]])</f>
        <v>39</v>
      </c>
      <c r="AD450" s="1">
        <f>+(punkty_rekrutacyjne[[#This Row],[GHP]]+punkty_rekrutacyjne[[#This Row],[GHH]]+punkty_rekrutacyjne[[#This Row],[GMM]]+punkty_rekrutacyjne[[#This Row],[GMP]]+punkty_rekrutacyjne[[#This Row],[GJP]])/10</f>
        <v>24</v>
      </c>
      <c r="AE450" s="1">
        <f>IF(punkty_rekrutacyjne[[#This Row],[pkt 1]]&gt;punkty_rekrutacyjne[[#This Row],[pkt 2]],1,0)</f>
        <v>1</v>
      </c>
      <c r="AF450" s="1">
        <f>COUNTIF(punkty_rekrutacyjne[[#This Row],[GHP]:[GJP]],100)</f>
        <v>0</v>
      </c>
    </row>
    <row r="451" spans="1:32" x14ac:dyDescent="0.25">
      <c r="A451" s="1" t="s">
        <v>103</v>
      </c>
      <c r="B451" s="1" t="s">
        <v>55</v>
      </c>
      <c r="C451">
        <v>8</v>
      </c>
      <c r="D451">
        <v>6</v>
      </c>
      <c r="E451">
        <v>2</v>
      </c>
      <c r="F451">
        <v>2</v>
      </c>
      <c r="G451">
        <v>6</v>
      </c>
      <c r="H451">
        <v>6</v>
      </c>
      <c r="I451">
        <v>86</v>
      </c>
      <c r="J451">
        <v>67</v>
      </c>
      <c r="K451">
        <v>94</v>
      </c>
      <c r="L451">
        <v>38</v>
      </c>
      <c r="M451">
        <v>45</v>
      </c>
      <c r="N451">
        <f>IF(punkty_rekrutacyjne[[#This Row],[JP]]=2,0,IF(punkty_rekrutacyjne[[#This Row],[JP]]=3,4,IF(punkty_rekrutacyjne[[#This Row],[JP]]=4,6,IF(punkty_rekrutacyjne[[#This Row],[JP]]=5,8,10))))</f>
        <v>0</v>
      </c>
      <c r="O451">
        <f>IF(punkty_rekrutacyjne[[#This Row],[Mat]]=2,0,IF(punkty_rekrutacyjne[[#This Row],[Mat]]=3,4,IF(punkty_rekrutacyjne[[#This Row],[Mat]]=4,6,IF(punkty_rekrutacyjne[[#This Row],[Mat]]=5,8,10))))</f>
        <v>0</v>
      </c>
      <c r="P451">
        <f>IF(punkty_rekrutacyjne[[#This Row],[Biol]]=2,0,IF(punkty_rekrutacyjne[[#This Row],[Biol]]=3,4,IF(punkty_rekrutacyjne[[#This Row],[Biol]]=4,6,IF(punkty_rekrutacyjne[[#This Row],[Biol]]=5,8,10))))</f>
        <v>10</v>
      </c>
      <c r="Q451">
        <f>IF(punkty_rekrutacyjne[[#This Row],[Geog]]=2,0,IF(punkty_rekrutacyjne[[#This Row],[Geog]]=3,4,IF(punkty_rekrutacyjne[[#This Row],[Geog]]=4,6,IF(punkty_rekrutacyjne[[#This Row],[Geog]]=5,8,10))))</f>
        <v>10</v>
      </c>
      <c r="R451">
        <f>C451+IF(punkty_rekrutacyjne[[#This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</v>
      </c>
      <c r="S451">
        <f>(punkty_rekrutacyjne[[#This Row],[JP]]+punkty_rekrutacyjne[[#This Row],[Mat]]+punkty_rekrutacyjne[[#This Row],[Biol]]+punkty_rekrutacyjne[[#This Row],[Geog]])/4</f>
        <v>4</v>
      </c>
      <c r="T451">
        <f>IF(punkty_rekrutacyjne[[#This Row],[Zachowanie]]&gt;4,IF(punkty_rekrutacyjne[[#This Row],[srednia z przedmiotow]]&gt;4,IF(punkty_rekrutacyjne[[#This Row],[Osiagniecia]]=0,1,0),0),0)</f>
        <v>0</v>
      </c>
      <c r="U451" s="2" t="str">
        <f>IF(punkty_rekrutacyjne[[#This Row],[dobry uczen]],punkty_rekrutacyjne[[#This Row],[Nazwisko]],"")</f>
        <v/>
      </c>
      <c r="V451" s="2" t="str">
        <f>IF(punkty_rekrutacyjne[[#This Row],[dobry uczen]],punkty_rekrutacyjne[[#This Row],[Imie]],"")</f>
        <v/>
      </c>
      <c r="W451" s="1">
        <f>IF(punkty_rekrutacyjne[[#This Row],[GHP]]=100,1,0)</f>
        <v>0</v>
      </c>
      <c r="X451" s="1">
        <f>IF(punkty_rekrutacyjne[[#This Row],[GHH]]=100,1,0)</f>
        <v>0</v>
      </c>
      <c r="Y451" s="1">
        <f>IF(punkty_rekrutacyjne[[#This Row],[GMM]]=100,1,0)</f>
        <v>0</v>
      </c>
      <c r="Z451" s="1">
        <f>IF(punkty_rekrutacyjne[[#This Row],[GMP]]=100,1,0)</f>
        <v>0</v>
      </c>
      <c r="AA451" s="1">
        <f>IF(punkty_rekrutacyjne[[#This Row],[GJP]]=100,1,0)</f>
        <v>0</v>
      </c>
      <c r="AB451" s="1">
        <f>IF(SUM(W451:AA451)&gt;2,1,0)</f>
        <v>0</v>
      </c>
      <c r="AC451" s="1">
        <f>C451+IF(punkty_rekrutacyjne[[#This Row],[Zachowanie]]=6,2,0)+SUM(punkty_rekrutacyjne[[#This Row],[p1]:[p4]])</f>
        <v>30</v>
      </c>
      <c r="AD451" s="1">
        <f>+(punkty_rekrutacyjne[[#This Row],[GHP]]+punkty_rekrutacyjne[[#This Row],[GHH]]+punkty_rekrutacyjne[[#This Row],[GMM]]+punkty_rekrutacyjne[[#This Row],[GMP]]+punkty_rekrutacyjne[[#This Row],[GJP]])/10</f>
        <v>33</v>
      </c>
      <c r="AE451" s="1">
        <f>IF(punkty_rekrutacyjne[[#This Row],[pkt 1]]&gt;punkty_rekrutacyjne[[#This Row],[pkt 2]],1,0)</f>
        <v>0</v>
      </c>
      <c r="AF451" s="1">
        <f>COUNTIF(punkty_rekrutacyjne[[#This Row],[GHP]:[GJP]],100)</f>
        <v>0</v>
      </c>
    </row>
    <row r="452" spans="1:32" x14ac:dyDescent="0.25">
      <c r="A452" s="1" t="s">
        <v>426</v>
      </c>
      <c r="B452" s="1" t="s">
        <v>427</v>
      </c>
      <c r="C452">
        <v>5</v>
      </c>
      <c r="D452">
        <v>2</v>
      </c>
      <c r="E452">
        <v>5</v>
      </c>
      <c r="F452">
        <v>3</v>
      </c>
      <c r="G452">
        <v>5</v>
      </c>
      <c r="H452">
        <v>5</v>
      </c>
      <c r="I452">
        <v>30</v>
      </c>
      <c r="J452">
        <v>42</v>
      </c>
      <c r="K452">
        <v>80</v>
      </c>
      <c r="L452">
        <v>74</v>
      </c>
      <c r="M452">
        <v>75</v>
      </c>
      <c r="N452">
        <f>IF(punkty_rekrutacyjne[[#This Row],[JP]]=2,0,IF(punkty_rekrutacyjne[[#This Row],[JP]]=3,4,IF(punkty_rekrutacyjne[[#This Row],[JP]]=4,6,IF(punkty_rekrutacyjne[[#This Row],[JP]]=5,8,10))))</f>
        <v>8</v>
      </c>
      <c r="O452">
        <f>IF(punkty_rekrutacyjne[[#This Row],[Mat]]=2,0,IF(punkty_rekrutacyjne[[#This Row],[Mat]]=3,4,IF(punkty_rekrutacyjne[[#This Row],[Mat]]=4,6,IF(punkty_rekrutacyjne[[#This Row],[Mat]]=5,8,10))))</f>
        <v>4</v>
      </c>
      <c r="P452">
        <f>IF(punkty_rekrutacyjne[[#This Row],[Biol]]=2,0,IF(punkty_rekrutacyjne[[#This Row],[Biol]]=3,4,IF(punkty_rekrutacyjne[[#This Row],[Biol]]=4,6,IF(punkty_rekrutacyjne[[#This Row],[Biol]]=5,8,10))))</f>
        <v>8</v>
      </c>
      <c r="Q452">
        <f>IF(punkty_rekrutacyjne[[#This Row],[Geog]]=2,0,IF(punkty_rekrutacyjne[[#This Row],[Geog]]=3,4,IF(punkty_rekrutacyjne[[#This Row],[Geog]]=4,6,IF(punkty_rekrutacyjne[[#This Row],[Geog]]=5,8,10))))</f>
        <v>8</v>
      </c>
      <c r="R452">
        <f>C452+IF(punkty_rekrutacyjne[[#This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63.1</v>
      </c>
      <c r="S452">
        <f>(punkty_rekrutacyjne[[#This Row],[JP]]+punkty_rekrutacyjne[[#This Row],[Mat]]+punkty_rekrutacyjne[[#This Row],[Biol]]+punkty_rekrutacyjne[[#This Row],[Geog]])/4</f>
        <v>4.5</v>
      </c>
      <c r="T452">
        <f>IF(punkty_rekrutacyjne[[#This Row],[Zachowanie]]&gt;4,IF(punkty_rekrutacyjne[[#This Row],[srednia z przedmiotow]]&gt;4,IF(punkty_rekrutacyjne[[#This Row],[Osiagniecia]]=0,1,0),0),0)</f>
        <v>0</v>
      </c>
      <c r="U452" s="2" t="str">
        <f>IF(punkty_rekrutacyjne[[#This Row],[dobry uczen]],punkty_rekrutacyjne[[#This Row],[Nazwisko]],"")</f>
        <v/>
      </c>
      <c r="V452" s="2" t="str">
        <f>IF(punkty_rekrutacyjne[[#This Row],[dobry uczen]],punkty_rekrutacyjne[[#This Row],[Imie]],"")</f>
        <v/>
      </c>
      <c r="W452" s="1">
        <f>IF(punkty_rekrutacyjne[[#This Row],[GHP]]=100,1,0)</f>
        <v>0</v>
      </c>
      <c r="X452" s="1">
        <f>IF(punkty_rekrutacyjne[[#This Row],[GHH]]=100,1,0)</f>
        <v>0</v>
      </c>
      <c r="Y452" s="1">
        <f>IF(punkty_rekrutacyjne[[#This Row],[GMM]]=100,1,0)</f>
        <v>0</v>
      </c>
      <c r="Z452" s="1">
        <f>IF(punkty_rekrutacyjne[[#This Row],[GMP]]=100,1,0)</f>
        <v>0</v>
      </c>
      <c r="AA452" s="1">
        <f>IF(punkty_rekrutacyjne[[#This Row],[GJP]]=100,1,0)</f>
        <v>0</v>
      </c>
      <c r="AB452" s="1">
        <f>IF(SUM(W452:AA452)&gt;2,1,0)</f>
        <v>0</v>
      </c>
      <c r="AC452" s="1">
        <f>C452+IF(punkty_rekrutacyjne[[#This Row],[Zachowanie]]=6,2,0)+SUM(punkty_rekrutacyjne[[#This Row],[p1]:[p4]])</f>
        <v>33</v>
      </c>
      <c r="AD452" s="1">
        <f>+(punkty_rekrutacyjne[[#This Row],[GHP]]+punkty_rekrutacyjne[[#This Row],[GHH]]+punkty_rekrutacyjne[[#This Row],[GMM]]+punkty_rekrutacyjne[[#This Row],[GMP]]+punkty_rekrutacyjne[[#This Row],[GJP]])/10</f>
        <v>30.1</v>
      </c>
      <c r="AE452" s="1">
        <f>IF(punkty_rekrutacyjne[[#This Row],[pkt 1]]&gt;punkty_rekrutacyjne[[#This Row],[pkt 2]],1,0)</f>
        <v>1</v>
      </c>
      <c r="AF452" s="1">
        <f>COUNTIF(punkty_rekrutacyjne[[#This Row],[GHP]:[GJP]],100)</f>
        <v>0</v>
      </c>
    </row>
    <row r="453" spans="1:32" x14ac:dyDescent="0.25">
      <c r="A453" s="1" t="s">
        <v>662</v>
      </c>
      <c r="B453" s="1" t="s">
        <v>355</v>
      </c>
      <c r="C453">
        <v>1</v>
      </c>
      <c r="D453">
        <v>6</v>
      </c>
      <c r="E453">
        <v>4</v>
      </c>
      <c r="F453">
        <v>3</v>
      </c>
      <c r="G453">
        <v>3</v>
      </c>
      <c r="H453">
        <v>6</v>
      </c>
      <c r="I453">
        <v>79</v>
      </c>
      <c r="J453">
        <v>71</v>
      </c>
      <c r="K453">
        <v>89</v>
      </c>
      <c r="L453">
        <v>26</v>
      </c>
      <c r="M453">
        <v>96</v>
      </c>
      <c r="N453">
        <f>IF(punkty_rekrutacyjne[[#This Row],[JP]]=2,0,IF(punkty_rekrutacyjne[[#This Row],[JP]]=3,4,IF(punkty_rekrutacyjne[[#This Row],[JP]]=4,6,IF(punkty_rekrutacyjne[[#This Row],[JP]]=5,8,10))))</f>
        <v>6</v>
      </c>
      <c r="O453">
        <f>IF(punkty_rekrutacyjne[[#This Row],[Mat]]=2,0,IF(punkty_rekrutacyjne[[#This Row],[Mat]]=3,4,IF(punkty_rekrutacyjne[[#This Row],[Mat]]=4,6,IF(punkty_rekrutacyjne[[#This Row],[Mat]]=5,8,10))))</f>
        <v>4</v>
      </c>
      <c r="P453">
        <f>IF(punkty_rekrutacyjne[[#This Row],[Biol]]=2,0,IF(punkty_rekrutacyjne[[#This Row],[Biol]]=3,4,IF(punkty_rekrutacyjne[[#This Row],[Biol]]=4,6,IF(punkty_rekrutacyjne[[#This Row],[Biol]]=5,8,10))))</f>
        <v>4</v>
      </c>
      <c r="Q453">
        <f>IF(punkty_rekrutacyjne[[#This Row],[Geog]]=2,0,IF(punkty_rekrutacyjne[[#This Row],[Geog]]=3,4,IF(punkty_rekrutacyjne[[#This Row],[Geog]]=4,6,IF(punkty_rekrutacyjne[[#This Row],[Geog]]=5,8,10))))</f>
        <v>10</v>
      </c>
      <c r="R453">
        <f>C453+IF(punkty_rekrutacyjne[[#This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63.1</v>
      </c>
      <c r="S453">
        <f>(punkty_rekrutacyjne[[#This Row],[JP]]+punkty_rekrutacyjne[[#This Row],[Mat]]+punkty_rekrutacyjne[[#This Row],[Biol]]+punkty_rekrutacyjne[[#This Row],[Geog]])/4</f>
        <v>4</v>
      </c>
      <c r="T453">
        <f>IF(punkty_rekrutacyjne[[#This Row],[Zachowanie]]&gt;4,IF(punkty_rekrutacyjne[[#This Row],[srednia z przedmiotow]]&gt;4,IF(punkty_rekrutacyjne[[#This Row],[Osiagniecia]]=0,1,0),0),0)</f>
        <v>0</v>
      </c>
      <c r="U453" s="2" t="str">
        <f>IF(punkty_rekrutacyjne[[#This Row],[dobry uczen]],punkty_rekrutacyjne[[#This Row],[Nazwisko]],"")</f>
        <v/>
      </c>
      <c r="V453" s="2" t="str">
        <f>IF(punkty_rekrutacyjne[[#This Row],[dobry uczen]],punkty_rekrutacyjne[[#This Row],[Imie]],"")</f>
        <v/>
      </c>
      <c r="W453" s="1">
        <f>IF(punkty_rekrutacyjne[[#This Row],[GHP]]=100,1,0)</f>
        <v>0</v>
      </c>
      <c r="X453" s="1">
        <f>IF(punkty_rekrutacyjne[[#This Row],[GHH]]=100,1,0)</f>
        <v>0</v>
      </c>
      <c r="Y453" s="1">
        <f>IF(punkty_rekrutacyjne[[#This Row],[GMM]]=100,1,0)</f>
        <v>0</v>
      </c>
      <c r="Z453" s="1">
        <f>IF(punkty_rekrutacyjne[[#This Row],[GMP]]=100,1,0)</f>
        <v>0</v>
      </c>
      <c r="AA453" s="1">
        <f>IF(punkty_rekrutacyjne[[#This Row],[GJP]]=100,1,0)</f>
        <v>0</v>
      </c>
      <c r="AB453" s="1">
        <f>IF(SUM(W453:AA453)&gt;2,1,0)</f>
        <v>0</v>
      </c>
      <c r="AC453" s="1">
        <f>C453+IF(punkty_rekrutacyjne[[#This Row],[Zachowanie]]=6,2,0)+SUM(punkty_rekrutacyjne[[#This Row],[p1]:[p4]])</f>
        <v>27</v>
      </c>
      <c r="AD453" s="1">
        <f>+(punkty_rekrutacyjne[[#This Row],[GHP]]+punkty_rekrutacyjne[[#This Row],[GHH]]+punkty_rekrutacyjne[[#This Row],[GMM]]+punkty_rekrutacyjne[[#This Row],[GMP]]+punkty_rekrutacyjne[[#This Row],[GJP]])/10</f>
        <v>36.1</v>
      </c>
      <c r="AE453" s="1">
        <f>IF(punkty_rekrutacyjne[[#This Row],[pkt 1]]&gt;punkty_rekrutacyjne[[#This Row],[pkt 2]],1,0)</f>
        <v>0</v>
      </c>
      <c r="AF453" s="1">
        <f>COUNTIF(punkty_rekrutacyjne[[#This Row],[GHP]:[GJP]],100)</f>
        <v>0</v>
      </c>
    </row>
    <row r="454" spans="1:32" x14ac:dyDescent="0.25">
      <c r="A454" s="1" t="s">
        <v>423</v>
      </c>
      <c r="B454" s="1" t="s">
        <v>76</v>
      </c>
      <c r="C454">
        <v>0</v>
      </c>
      <c r="D454">
        <v>6</v>
      </c>
      <c r="E454">
        <v>6</v>
      </c>
      <c r="F454">
        <v>5</v>
      </c>
      <c r="G454">
        <v>4</v>
      </c>
      <c r="H454">
        <v>3</v>
      </c>
      <c r="I454">
        <v>98</v>
      </c>
      <c r="J454">
        <v>79</v>
      </c>
      <c r="K454">
        <v>65</v>
      </c>
      <c r="L454">
        <v>41</v>
      </c>
      <c r="M454">
        <v>48</v>
      </c>
      <c r="N454">
        <f>IF(punkty_rekrutacyjne[[#This Row],[JP]]=2,0,IF(punkty_rekrutacyjne[[#This Row],[JP]]=3,4,IF(punkty_rekrutacyjne[[#This Row],[JP]]=4,6,IF(punkty_rekrutacyjne[[#This Row],[JP]]=5,8,10))))</f>
        <v>10</v>
      </c>
      <c r="O454">
        <f>IF(punkty_rekrutacyjne[[#This Row],[Mat]]=2,0,IF(punkty_rekrutacyjne[[#This Row],[Mat]]=3,4,IF(punkty_rekrutacyjne[[#This Row],[Mat]]=4,6,IF(punkty_rekrutacyjne[[#This Row],[Mat]]=5,8,10))))</f>
        <v>8</v>
      </c>
      <c r="P454">
        <f>IF(punkty_rekrutacyjne[[#This Row],[Biol]]=2,0,IF(punkty_rekrutacyjne[[#This Row],[Biol]]=3,4,IF(punkty_rekrutacyjne[[#This Row],[Biol]]=4,6,IF(punkty_rekrutacyjne[[#This Row],[Biol]]=5,8,10))))</f>
        <v>6</v>
      </c>
      <c r="Q454">
        <f>IF(punkty_rekrutacyjne[[#This Row],[Geog]]=2,0,IF(punkty_rekrutacyjne[[#This Row],[Geog]]=3,4,IF(punkty_rekrutacyjne[[#This Row],[Geog]]=4,6,IF(punkty_rekrutacyjne[[#This Row],[Geog]]=5,8,10))))</f>
        <v>4</v>
      </c>
      <c r="R454">
        <f>C454+IF(punkty_rekrutacyjne[[#This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63.1</v>
      </c>
      <c r="S454">
        <f>(punkty_rekrutacyjne[[#This Row],[JP]]+punkty_rekrutacyjne[[#This Row],[Mat]]+punkty_rekrutacyjne[[#This Row],[Biol]]+punkty_rekrutacyjne[[#This Row],[Geog]])/4</f>
        <v>4.5</v>
      </c>
      <c r="T454">
        <f>IF(punkty_rekrutacyjne[[#This Row],[Zachowanie]]&gt;4,IF(punkty_rekrutacyjne[[#This Row],[srednia z przedmiotow]]&gt;4,IF(punkty_rekrutacyjne[[#This Row],[Osiagniecia]]=0,1,0),0),0)</f>
        <v>1</v>
      </c>
      <c r="U454" s="2" t="str">
        <f>IF(punkty_rekrutacyjne[[#This Row],[dobry uczen]],punkty_rekrutacyjne[[#This Row],[Nazwisko]],"")</f>
        <v>Krol</v>
      </c>
      <c r="V454" s="2" t="str">
        <f>IF(punkty_rekrutacyjne[[#This Row],[dobry uczen]],punkty_rekrutacyjne[[#This Row],[Imie]],"")</f>
        <v>Malgorzata</v>
      </c>
      <c r="W454" s="1">
        <f>IF(punkty_rekrutacyjne[[#This Row],[GHP]]=100,1,0)</f>
        <v>0</v>
      </c>
      <c r="X454" s="1">
        <f>IF(punkty_rekrutacyjne[[#This Row],[GHH]]=100,1,0)</f>
        <v>0</v>
      </c>
      <c r="Y454" s="1">
        <f>IF(punkty_rekrutacyjne[[#This Row],[GMM]]=100,1,0)</f>
        <v>0</v>
      </c>
      <c r="Z454" s="1">
        <f>IF(punkty_rekrutacyjne[[#This Row],[GMP]]=100,1,0)</f>
        <v>0</v>
      </c>
      <c r="AA454" s="1">
        <f>IF(punkty_rekrutacyjne[[#This Row],[GJP]]=100,1,0)</f>
        <v>0</v>
      </c>
      <c r="AB454" s="1">
        <f>IF(SUM(W454:AA454)&gt;2,1,0)</f>
        <v>0</v>
      </c>
      <c r="AC454" s="1">
        <f>C454+IF(punkty_rekrutacyjne[[#This Row],[Zachowanie]]=6,2,0)+SUM(punkty_rekrutacyjne[[#This Row],[p1]:[p4]])</f>
        <v>30</v>
      </c>
      <c r="AD454" s="1">
        <f>+(punkty_rekrutacyjne[[#This Row],[GHP]]+punkty_rekrutacyjne[[#This Row],[GHH]]+punkty_rekrutacyjne[[#This Row],[GMM]]+punkty_rekrutacyjne[[#This Row],[GMP]]+punkty_rekrutacyjne[[#This Row],[GJP]])/10</f>
        <v>33.1</v>
      </c>
      <c r="AE454" s="1">
        <f>IF(punkty_rekrutacyjne[[#This Row],[pkt 1]]&gt;punkty_rekrutacyjne[[#This Row],[pkt 2]],1,0)</f>
        <v>0</v>
      </c>
      <c r="AF454" s="1">
        <f>COUNTIF(punkty_rekrutacyjne[[#This Row],[GHP]:[GJP]],100)</f>
        <v>0</v>
      </c>
    </row>
    <row r="455" spans="1:32" x14ac:dyDescent="0.25">
      <c r="A455" s="1" t="s">
        <v>33</v>
      </c>
      <c r="B455" s="1" t="s">
        <v>34</v>
      </c>
      <c r="C455">
        <v>4</v>
      </c>
      <c r="D455">
        <v>6</v>
      </c>
      <c r="E455">
        <v>5</v>
      </c>
      <c r="F455">
        <v>6</v>
      </c>
      <c r="G455">
        <v>3</v>
      </c>
      <c r="H455">
        <v>6</v>
      </c>
      <c r="I455">
        <v>83</v>
      </c>
      <c r="J455">
        <v>27</v>
      </c>
      <c r="K455">
        <v>79</v>
      </c>
      <c r="L455">
        <v>20</v>
      </c>
      <c r="M455">
        <v>43</v>
      </c>
      <c r="N455">
        <f>IF(punkty_rekrutacyjne[[#This Row],[JP]]=2,0,IF(punkty_rekrutacyjne[[#This Row],[JP]]=3,4,IF(punkty_rekrutacyjne[[#This Row],[JP]]=4,6,IF(punkty_rekrutacyjne[[#This Row],[JP]]=5,8,10))))</f>
        <v>8</v>
      </c>
      <c r="O455">
        <f>IF(punkty_rekrutacyjne[[#This Row],[Mat]]=2,0,IF(punkty_rekrutacyjne[[#This Row],[Mat]]=3,4,IF(punkty_rekrutacyjne[[#This Row],[Mat]]=4,6,IF(punkty_rekrutacyjne[[#This Row],[Mat]]=5,8,10))))</f>
        <v>10</v>
      </c>
      <c r="P455">
        <f>IF(punkty_rekrutacyjne[[#This Row],[Biol]]=2,0,IF(punkty_rekrutacyjne[[#This Row],[Biol]]=3,4,IF(punkty_rekrutacyjne[[#This Row],[Biol]]=4,6,IF(punkty_rekrutacyjne[[#This Row],[Biol]]=5,8,10))))</f>
        <v>4</v>
      </c>
      <c r="Q455">
        <f>IF(punkty_rekrutacyjne[[#This Row],[Geog]]=2,0,IF(punkty_rekrutacyjne[[#This Row],[Geog]]=3,4,IF(punkty_rekrutacyjne[[#This Row],[Geog]]=4,6,IF(punkty_rekrutacyjne[[#This Row],[Geog]]=5,8,10))))</f>
        <v>10</v>
      </c>
      <c r="R455">
        <f>C455+IF(punkty_rekrutacyjne[[#This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63.2</v>
      </c>
      <c r="S455">
        <f>(punkty_rekrutacyjne[[#This Row],[JP]]+punkty_rekrutacyjne[[#This Row],[Mat]]+punkty_rekrutacyjne[[#This Row],[Biol]]+punkty_rekrutacyjne[[#This Row],[Geog]])/4</f>
        <v>5</v>
      </c>
      <c r="T455">
        <f>IF(punkty_rekrutacyjne[[#This Row],[Zachowanie]]&gt;4,IF(punkty_rekrutacyjne[[#This Row],[srednia z przedmiotow]]&gt;4,IF(punkty_rekrutacyjne[[#This Row],[Osiagniecia]]=0,1,0),0),0)</f>
        <v>0</v>
      </c>
      <c r="U455" s="2" t="str">
        <f>IF(punkty_rekrutacyjne[[#This Row],[dobry uczen]],punkty_rekrutacyjne[[#This Row],[Nazwisko]],"")</f>
        <v/>
      </c>
      <c r="V455" s="2" t="str">
        <f>IF(punkty_rekrutacyjne[[#This Row],[dobry uczen]],punkty_rekrutacyjne[[#This Row],[Imie]],"")</f>
        <v/>
      </c>
      <c r="W455" s="1">
        <f>IF(punkty_rekrutacyjne[[#This Row],[GHP]]=100,1,0)</f>
        <v>0</v>
      </c>
      <c r="X455" s="1">
        <f>IF(punkty_rekrutacyjne[[#This Row],[GHH]]=100,1,0)</f>
        <v>0</v>
      </c>
      <c r="Y455" s="1">
        <f>IF(punkty_rekrutacyjne[[#This Row],[GMM]]=100,1,0)</f>
        <v>0</v>
      </c>
      <c r="Z455" s="1">
        <f>IF(punkty_rekrutacyjne[[#This Row],[GMP]]=100,1,0)</f>
        <v>0</v>
      </c>
      <c r="AA455" s="1">
        <f>IF(punkty_rekrutacyjne[[#This Row],[GJP]]=100,1,0)</f>
        <v>0</v>
      </c>
      <c r="AB455" s="1">
        <f>IF(SUM(W455:AA455)&gt;2,1,0)</f>
        <v>0</v>
      </c>
      <c r="AC455" s="1">
        <f>C455+IF(punkty_rekrutacyjne[[#This Row],[Zachowanie]]=6,2,0)+SUM(punkty_rekrutacyjne[[#This Row],[p1]:[p4]])</f>
        <v>38</v>
      </c>
      <c r="AD455" s="1">
        <f>+(punkty_rekrutacyjne[[#This Row],[GHP]]+punkty_rekrutacyjne[[#This Row],[GHH]]+punkty_rekrutacyjne[[#This Row],[GMM]]+punkty_rekrutacyjne[[#This Row],[GMP]]+punkty_rekrutacyjne[[#This Row],[GJP]])/10</f>
        <v>25.2</v>
      </c>
      <c r="AE455" s="1">
        <f>IF(punkty_rekrutacyjne[[#This Row],[pkt 1]]&gt;punkty_rekrutacyjne[[#This Row],[pkt 2]],1,0)</f>
        <v>1</v>
      </c>
      <c r="AF455" s="1">
        <f>COUNTIF(punkty_rekrutacyjne[[#This Row],[GHP]:[GJP]],100)</f>
        <v>0</v>
      </c>
    </row>
    <row r="456" spans="1:32" x14ac:dyDescent="0.25">
      <c r="A456" s="1" t="s">
        <v>236</v>
      </c>
      <c r="B456" s="1" t="s">
        <v>90</v>
      </c>
      <c r="C456">
        <v>8</v>
      </c>
      <c r="D456">
        <v>3</v>
      </c>
      <c r="E456">
        <v>6</v>
      </c>
      <c r="F456">
        <v>3</v>
      </c>
      <c r="G456">
        <v>6</v>
      </c>
      <c r="H456">
        <v>2</v>
      </c>
      <c r="I456">
        <v>84</v>
      </c>
      <c r="J456">
        <v>77</v>
      </c>
      <c r="K456">
        <v>71</v>
      </c>
      <c r="L456">
        <v>71</v>
      </c>
      <c r="M456">
        <v>9</v>
      </c>
      <c r="N456">
        <f>IF(punkty_rekrutacyjne[[#This Row],[JP]]=2,0,IF(punkty_rekrutacyjne[[#This Row],[JP]]=3,4,IF(punkty_rekrutacyjne[[#This Row],[JP]]=4,6,IF(punkty_rekrutacyjne[[#This Row],[JP]]=5,8,10))))</f>
        <v>10</v>
      </c>
      <c r="O456">
        <f>IF(punkty_rekrutacyjne[[#This Row],[Mat]]=2,0,IF(punkty_rekrutacyjne[[#This Row],[Mat]]=3,4,IF(punkty_rekrutacyjne[[#This Row],[Mat]]=4,6,IF(punkty_rekrutacyjne[[#This Row],[Mat]]=5,8,10))))</f>
        <v>4</v>
      </c>
      <c r="P456">
        <f>IF(punkty_rekrutacyjne[[#This Row],[Biol]]=2,0,IF(punkty_rekrutacyjne[[#This Row],[Biol]]=3,4,IF(punkty_rekrutacyjne[[#This Row],[Biol]]=4,6,IF(punkty_rekrutacyjne[[#This Row],[Biol]]=5,8,10))))</f>
        <v>10</v>
      </c>
      <c r="Q456">
        <f>IF(punkty_rekrutacyjne[[#This Row],[Geog]]=2,0,IF(punkty_rekrutacyjne[[#This Row],[Geog]]=3,4,IF(punkty_rekrutacyjne[[#This Row],[Geog]]=4,6,IF(punkty_rekrutacyjne[[#This Row],[Geog]]=5,8,10))))</f>
        <v>0</v>
      </c>
      <c r="R456">
        <f>C456+IF(punkty_rekrutacyjne[[#This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63.2</v>
      </c>
      <c r="S456">
        <f>(punkty_rekrutacyjne[[#This Row],[JP]]+punkty_rekrutacyjne[[#This Row],[Mat]]+punkty_rekrutacyjne[[#This Row],[Biol]]+punkty_rekrutacyjne[[#This Row],[Geog]])/4</f>
        <v>4.25</v>
      </c>
      <c r="T456">
        <f>IF(punkty_rekrutacyjne[[#This Row],[Zachowanie]]&gt;4,IF(punkty_rekrutacyjne[[#This Row],[srednia z przedmiotow]]&gt;4,IF(punkty_rekrutacyjne[[#This Row],[Osiagniecia]]=0,1,0),0),0)</f>
        <v>0</v>
      </c>
      <c r="U456" s="2" t="str">
        <f>IF(punkty_rekrutacyjne[[#This Row],[dobry uczen]],punkty_rekrutacyjne[[#This Row],[Nazwisko]],"")</f>
        <v/>
      </c>
      <c r="V456" s="2" t="str">
        <f>IF(punkty_rekrutacyjne[[#This Row],[dobry uczen]],punkty_rekrutacyjne[[#This Row],[Imie]],"")</f>
        <v/>
      </c>
      <c r="W456" s="1">
        <f>IF(punkty_rekrutacyjne[[#This Row],[GHP]]=100,1,0)</f>
        <v>0</v>
      </c>
      <c r="X456" s="1">
        <f>IF(punkty_rekrutacyjne[[#This Row],[GHH]]=100,1,0)</f>
        <v>0</v>
      </c>
      <c r="Y456" s="1">
        <f>IF(punkty_rekrutacyjne[[#This Row],[GMM]]=100,1,0)</f>
        <v>0</v>
      </c>
      <c r="Z456" s="1">
        <f>IF(punkty_rekrutacyjne[[#This Row],[GMP]]=100,1,0)</f>
        <v>0</v>
      </c>
      <c r="AA456" s="1">
        <f>IF(punkty_rekrutacyjne[[#This Row],[GJP]]=100,1,0)</f>
        <v>0</v>
      </c>
      <c r="AB456" s="1">
        <f>IF(SUM(W456:AA456)&gt;2,1,0)</f>
        <v>0</v>
      </c>
      <c r="AC456" s="1">
        <f>C456+IF(punkty_rekrutacyjne[[#This Row],[Zachowanie]]=6,2,0)+SUM(punkty_rekrutacyjne[[#This Row],[p1]:[p4]])</f>
        <v>32</v>
      </c>
      <c r="AD456" s="1">
        <f>+(punkty_rekrutacyjne[[#This Row],[GHP]]+punkty_rekrutacyjne[[#This Row],[GHH]]+punkty_rekrutacyjne[[#This Row],[GMM]]+punkty_rekrutacyjne[[#This Row],[GMP]]+punkty_rekrutacyjne[[#This Row],[GJP]])/10</f>
        <v>31.2</v>
      </c>
      <c r="AE456" s="1">
        <f>IF(punkty_rekrutacyjne[[#This Row],[pkt 1]]&gt;punkty_rekrutacyjne[[#This Row],[pkt 2]],1,0)</f>
        <v>1</v>
      </c>
      <c r="AF456" s="1">
        <f>COUNTIF(punkty_rekrutacyjne[[#This Row],[GHP]:[GJP]],100)</f>
        <v>0</v>
      </c>
    </row>
    <row r="457" spans="1:32" x14ac:dyDescent="0.25">
      <c r="A457" s="1" t="s">
        <v>410</v>
      </c>
      <c r="B457" s="1" t="s">
        <v>70</v>
      </c>
      <c r="C457">
        <v>2</v>
      </c>
      <c r="D457">
        <v>5</v>
      </c>
      <c r="E457">
        <v>6</v>
      </c>
      <c r="F457">
        <v>4</v>
      </c>
      <c r="G457">
        <v>6</v>
      </c>
      <c r="H457">
        <v>3</v>
      </c>
      <c r="I457">
        <v>88</v>
      </c>
      <c r="J457">
        <v>14</v>
      </c>
      <c r="K457">
        <v>98</v>
      </c>
      <c r="L457">
        <v>46</v>
      </c>
      <c r="M457">
        <v>66</v>
      </c>
      <c r="N457">
        <f>IF(punkty_rekrutacyjne[[#This Row],[JP]]=2,0,IF(punkty_rekrutacyjne[[#This Row],[JP]]=3,4,IF(punkty_rekrutacyjne[[#This Row],[JP]]=4,6,IF(punkty_rekrutacyjne[[#This Row],[JP]]=5,8,10))))</f>
        <v>10</v>
      </c>
      <c r="O457">
        <f>IF(punkty_rekrutacyjne[[#This Row],[Mat]]=2,0,IF(punkty_rekrutacyjne[[#This Row],[Mat]]=3,4,IF(punkty_rekrutacyjne[[#This Row],[Mat]]=4,6,IF(punkty_rekrutacyjne[[#This Row],[Mat]]=5,8,10))))</f>
        <v>6</v>
      </c>
      <c r="P457">
        <f>IF(punkty_rekrutacyjne[[#This Row],[Biol]]=2,0,IF(punkty_rekrutacyjne[[#This Row],[Biol]]=3,4,IF(punkty_rekrutacyjne[[#This Row],[Biol]]=4,6,IF(punkty_rekrutacyjne[[#This Row],[Biol]]=5,8,10))))</f>
        <v>10</v>
      </c>
      <c r="Q457">
        <f>IF(punkty_rekrutacyjne[[#This Row],[Geog]]=2,0,IF(punkty_rekrutacyjne[[#This Row],[Geog]]=3,4,IF(punkty_rekrutacyjne[[#This Row],[Geog]]=4,6,IF(punkty_rekrutacyjne[[#This Row],[Geog]]=5,8,10))))</f>
        <v>4</v>
      </c>
      <c r="R457">
        <f>C457+IF(punkty_rekrutacyjne[[#This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63.2</v>
      </c>
      <c r="S457">
        <f>(punkty_rekrutacyjne[[#This Row],[JP]]+punkty_rekrutacyjne[[#This Row],[Mat]]+punkty_rekrutacyjne[[#This Row],[Biol]]+punkty_rekrutacyjne[[#This Row],[Geog]])/4</f>
        <v>4.75</v>
      </c>
      <c r="T457">
        <f>IF(punkty_rekrutacyjne[[#This Row],[Zachowanie]]&gt;4,IF(punkty_rekrutacyjne[[#This Row],[srednia z przedmiotow]]&gt;4,IF(punkty_rekrutacyjne[[#This Row],[Osiagniecia]]=0,1,0),0),0)</f>
        <v>0</v>
      </c>
      <c r="U457" s="2" t="str">
        <f>IF(punkty_rekrutacyjne[[#This Row],[dobry uczen]],punkty_rekrutacyjne[[#This Row],[Nazwisko]],"")</f>
        <v/>
      </c>
      <c r="V457" s="2" t="str">
        <f>IF(punkty_rekrutacyjne[[#This Row],[dobry uczen]],punkty_rekrutacyjne[[#This Row],[Imie]],"")</f>
        <v/>
      </c>
      <c r="W457" s="1">
        <f>IF(punkty_rekrutacyjne[[#This Row],[GHP]]=100,1,0)</f>
        <v>0</v>
      </c>
      <c r="X457" s="1">
        <f>IF(punkty_rekrutacyjne[[#This Row],[GHH]]=100,1,0)</f>
        <v>0</v>
      </c>
      <c r="Y457" s="1">
        <f>IF(punkty_rekrutacyjne[[#This Row],[GMM]]=100,1,0)</f>
        <v>0</v>
      </c>
      <c r="Z457" s="1">
        <f>IF(punkty_rekrutacyjne[[#This Row],[GMP]]=100,1,0)</f>
        <v>0</v>
      </c>
      <c r="AA457" s="1">
        <f>IF(punkty_rekrutacyjne[[#This Row],[GJP]]=100,1,0)</f>
        <v>0</v>
      </c>
      <c r="AB457" s="1">
        <f>IF(SUM(W457:AA457)&gt;2,1,0)</f>
        <v>0</v>
      </c>
      <c r="AC457" s="1">
        <f>C457+IF(punkty_rekrutacyjne[[#This Row],[Zachowanie]]=6,2,0)+SUM(punkty_rekrutacyjne[[#This Row],[p1]:[p4]])</f>
        <v>32</v>
      </c>
      <c r="AD457" s="1">
        <f>+(punkty_rekrutacyjne[[#This Row],[GHP]]+punkty_rekrutacyjne[[#This Row],[GHH]]+punkty_rekrutacyjne[[#This Row],[GMM]]+punkty_rekrutacyjne[[#This Row],[GMP]]+punkty_rekrutacyjne[[#This Row],[GJP]])/10</f>
        <v>31.2</v>
      </c>
      <c r="AE457" s="1">
        <f>IF(punkty_rekrutacyjne[[#This Row],[pkt 1]]&gt;punkty_rekrutacyjne[[#This Row],[pkt 2]],1,0)</f>
        <v>1</v>
      </c>
      <c r="AF457" s="1">
        <f>COUNTIF(punkty_rekrutacyjne[[#This Row],[GHP]:[GJP]],100)</f>
        <v>0</v>
      </c>
    </row>
    <row r="458" spans="1:32" x14ac:dyDescent="0.25">
      <c r="A458" s="1" t="s">
        <v>533</v>
      </c>
      <c r="B458" s="1" t="s">
        <v>45</v>
      </c>
      <c r="C458">
        <v>3</v>
      </c>
      <c r="D458">
        <v>6</v>
      </c>
      <c r="E458">
        <v>6</v>
      </c>
      <c r="F458">
        <v>6</v>
      </c>
      <c r="G458">
        <v>2</v>
      </c>
      <c r="H458">
        <v>5</v>
      </c>
      <c r="I458">
        <v>57</v>
      </c>
      <c r="J458">
        <v>44</v>
      </c>
      <c r="K458">
        <v>90</v>
      </c>
      <c r="L458">
        <v>33</v>
      </c>
      <c r="M458">
        <v>78</v>
      </c>
      <c r="N458">
        <f>IF(punkty_rekrutacyjne[[#This Row],[JP]]=2,0,IF(punkty_rekrutacyjne[[#This Row],[JP]]=3,4,IF(punkty_rekrutacyjne[[#This Row],[JP]]=4,6,IF(punkty_rekrutacyjne[[#This Row],[JP]]=5,8,10))))</f>
        <v>10</v>
      </c>
      <c r="O458">
        <f>IF(punkty_rekrutacyjne[[#This Row],[Mat]]=2,0,IF(punkty_rekrutacyjne[[#This Row],[Mat]]=3,4,IF(punkty_rekrutacyjne[[#This Row],[Mat]]=4,6,IF(punkty_rekrutacyjne[[#This Row],[Mat]]=5,8,10))))</f>
        <v>10</v>
      </c>
      <c r="P458">
        <f>IF(punkty_rekrutacyjne[[#This Row],[Biol]]=2,0,IF(punkty_rekrutacyjne[[#This Row],[Biol]]=3,4,IF(punkty_rekrutacyjne[[#This Row],[Biol]]=4,6,IF(punkty_rekrutacyjne[[#This Row],[Biol]]=5,8,10))))</f>
        <v>0</v>
      </c>
      <c r="Q458">
        <f>IF(punkty_rekrutacyjne[[#This Row],[Geog]]=2,0,IF(punkty_rekrutacyjne[[#This Row],[Geog]]=3,4,IF(punkty_rekrutacyjne[[#This Row],[Geog]]=4,6,IF(punkty_rekrutacyjne[[#This Row],[Geog]]=5,8,10))))</f>
        <v>8</v>
      </c>
      <c r="R458">
        <f>C458+IF(punkty_rekrutacyjne[[#This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63.2</v>
      </c>
      <c r="S458">
        <f>(punkty_rekrutacyjne[[#This Row],[JP]]+punkty_rekrutacyjne[[#This Row],[Mat]]+punkty_rekrutacyjne[[#This Row],[Biol]]+punkty_rekrutacyjne[[#This Row],[Geog]])/4</f>
        <v>4.75</v>
      </c>
      <c r="T458">
        <f>IF(punkty_rekrutacyjne[[#This Row],[Zachowanie]]&gt;4,IF(punkty_rekrutacyjne[[#This Row],[srednia z przedmiotow]]&gt;4,IF(punkty_rekrutacyjne[[#This Row],[Osiagniecia]]=0,1,0),0),0)</f>
        <v>0</v>
      </c>
      <c r="U458" s="2" t="str">
        <f>IF(punkty_rekrutacyjne[[#This Row],[dobry uczen]],punkty_rekrutacyjne[[#This Row],[Nazwisko]],"")</f>
        <v/>
      </c>
      <c r="V458" s="2" t="str">
        <f>IF(punkty_rekrutacyjne[[#This Row],[dobry uczen]],punkty_rekrutacyjne[[#This Row],[Imie]],"")</f>
        <v/>
      </c>
      <c r="W458" s="1">
        <f>IF(punkty_rekrutacyjne[[#This Row],[GHP]]=100,1,0)</f>
        <v>0</v>
      </c>
      <c r="X458" s="1">
        <f>IF(punkty_rekrutacyjne[[#This Row],[GHH]]=100,1,0)</f>
        <v>0</v>
      </c>
      <c r="Y458" s="1">
        <f>IF(punkty_rekrutacyjne[[#This Row],[GMM]]=100,1,0)</f>
        <v>0</v>
      </c>
      <c r="Z458" s="1">
        <f>IF(punkty_rekrutacyjne[[#This Row],[GMP]]=100,1,0)</f>
        <v>0</v>
      </c>
      <c r="AA458" s="1">
        <f>IF(punkty_rekrutacyjne[[#This Row],[GJP]]=100,1,0)</f>
        <v>0</v>
      </c>
      <c r="AB458" s="1">
        <f>IF(SUM(W458:AA458)&gt;2,1,0)</f>
        <v>0</v>
      </c>
      <c r="AC458" s="1">
        <f>C458+IF(punkty_rekrutacyjne[[#This Row],[Zachowanie]]=6,2,0)+SUM(punkty_rekrutacyjne[[#This Row],[p1]:[p4]])</f>
        <v>33</v>
      </c>
      <c r="AD458" s="1">
        <f>+(punkty_rekrutacyjne[[#This Row],[GHP]]+punkty_rekrutacyjne[[#This Row],[GHH]]+punkty_rekrutacyjne[[#This Row],[GMM]]+punkty_rekrutacyjne[[#This Row],[GMP]]+punkty_rekrutacyjne[[#This Row],[GJP]])/10</f>
        <v>30.2</v>
      </c>
      <c r="AE458" s="1">
        <f>IF(punkty_rekrutacyjne[[#This Row],[pkt 1]]&gt;punkty_rekrutacyjne[[#This Row],[pkt 2]],1,0)</f>
        <v>1</v>
      </c>
      <c r="AF458" s="1">
        <f>COUNTIF(punkty_rekrutacyjne[[#This Row],[GHP]:[GJP]],100)</f>
        <v>0</v>
      </c>
    </row>
    <row r="459" spans="1:32" x14ac:dyDescent="0.25">
      <c r="A459" s="1" t="s">
        <v>424</v>
      </c>
      <c r="B459" s="1" t="s">
        <v>425</v>
      </c>
      <c r="C459">
        <v>8</v>
      </c>
      <c r="D459">
        <v>5</v>
      </c>
      <c r="E459">
        <v>4</v>
      </c>
      <c r="F459">
        <v>6</v>
      </c>
      <c r="G459">
        <v>6</v>
      </c>
      <c r="H459">
        <v>5</v>
      </c>
      <c r="I459">
        <v>37</v>
      </c>
      <c r="J459">
        <v>52</v>
      </c>
      <c r="K459">
        <v>6</v>
      </c>
      <c r="L459">
        <v>34</v>
      </c>
      <c r="M459">
        <v>84</v>
      </c>
      <c r="N459">
        <f>IF(punkty_rekrutacyjne[[#This Row],[JP]]=2,0,IF(punkty_rekrutacyjne[[#This Row],[JP]]=3,4,IF(punkty_rekrutacyjne[[#This Row],[JP]]=4,6,IF(punkty_rekrutacyjne[[#This Row],[JP]]=5,8,10))))</f>
        <v>6</v>
      </c>
      <c r="O459">
        <f>IF(punkty_rekrutacyjne[[#This Row],[Mat]]=2,0,IF(punkty_rekrutacyjne[[#This Row],[Mat]]=3,4,IF(punkty_rekrutacyjne[[#This Row],[Mat]]=4,6,IF(punkty_rekrutacyjne[[#This Row],[Mat]]=5,8,10))))</f>
        <v>10</v>
      </c>
      <c r="P459">
        <f>IF(punkty_rekrutacyjne[[#This Row],[Biol]]=2,0,IF(punkty_rekrutacyjne[[#This Row],[Biol]]=3,4,IF(punkty_rekrutacyjne[[#This Row],[Biol]]=4,6,IF(punkty_rekrutacyjne[[#This Row],[Biol]]=5,8,10))))</f>
        <v>10</v>
      </c>
      <c r="Q459">
        <f>IF(punkty_rekrutacyjne[[#This Row],[Geog]]=2,0,IF(punkty_rekrutacyjne[[#This Row],[Geog]]=3,4,IF(punkty_rekrutacyjne[[#This Row],[Geog]]=4,6,IF(punkty_rekrutacyjne[[#This Row],[Geog]]=5,8,10))))</f>
        <v>8</v>
      </c>
      <c r="R459">
        <f>C459+IF(punkty_rekrutacyjne[[#This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63.3</v>
      </c>
      <c r="S459">
        <f>(punkty_rekrutacyjne[[#This Row],[JP]]+punkty_rekrutacyjne[[#This Row],[Mat]]+punkty_rekrutacyjne[[#This Row],[Biol]]+punkty_rekrutacyjne[[#This Row],[Geog]])/4</f>
        <v>5.25</v>
      </c>
      <c r="T459">
        <f>IF(punkty_rekrutacyjne[[#This Row],[Zachowanie]]&gt;4,IF(punkty_rekrutacyjne[[#This Row],[srednia z przedmiotow]]&gt;4,IF(punkty_rekrutacyjne[[#This Row],[Osiagniecia]]=0,1,0),0),0)</f>
        <v>0</v>
      </c>
      <c r="U459" s="2" t="str">
        <f>IF(punkty_rekrutacyjne[[#This Row],[dobry uczen]],punkty_rekrutacyjne[[#This Row],[Nazwisko]],"")</f>
        <v/>
      </c>
      <c r="V459" s="2" t="str">
        <f>IF(punkty_rekrutacyjne[[#This Row],[dobry uczen]],punkty_rekrutacyjne[[#This Row],[Imie]],"")</f>
        <v/>
      </c>
      <c r="W459" s="1">
        <f>IF(punkty_rekrutacyjne[[#This Row],[GHP]]=100,1,0)</f>
        <v>0</v>
      </c>
      <c r="X459" s="1">
        <f>IF(punkty_rekrutacyjne[[#This Row],[GHH]]=100,1,0)</f>
        <v>0</v>
      </c>
      <c r="Y459" s="1">
        <f>IF(punkty_rekrutacyjne[[#This Row],[GMM]]=100,1,0)</f>
        <v>0</v>
      </c>
      <c r="Z459" s="1">
        <f>IF(punkty_rekrutacyjne[[#This Row],[GMP]]=100,1,0)</f>
        <v>0</v>
      </c>
      <c r="AA459" s="1">
        <f>IF(punkty_rekrutacyjne[[#This Row],[GJP]]=100,1,0)</f>
        <v>0</v>
      </c>
      <c r="AB459" s="1">
        <f>IF(SUM(W459:AA459)&gt;2,1,0)</f>
        <v>0</v>
      </c>
      <c r="AC459" s="1">
        <f>C459+IF(punkty_rekrutacyjne[[#This Row],[Zachowanie]]=6,2,0)+SUM(punkty_rekrutacyjne[[#This Row],[p1]:[p4]])</f>
        <v>42</v>
      </c>
      <c r="AD459" s="1">
        <f>+(punkty_rekrutacyjne[[#This Row],[GHP]]+punkty_rekrutacyjne[[#This Row],[GHH]]+punkty_rekrutacyjne[[#This Row],[GMM]]+punkty_rekrutacyjne[[#This Row],[GMP]]+punkty_rekrutacyjne[[#This Row],[GJP]])/10</f>
        <v>21.3</v>
      </c>
      <c r="AE459" s="1">
        <f>IF(punkty_rekrutacyjne[[#This Row],[pkt 1]]&gt;punkty_rekrutacyjne[[#This Row],[pkt 2]],1,0)</f>
        <v>1</v>
      </c>
      <c r="AF459" s="1">
        <f>COUNTIF(punkty_rekrutacyjne[[#This Row],[GHP]:[GJP]],100)</f>
        <v>0</v>
      </c>
    </row>
    <row r="460" spans="1:32" x14ac:dyDescent="0.25">
      <c r="A460" s="1" t="s">
        <v>630</v>
      </c>
      <c r="B460" s="1" t="s">
        <v>273</v>
      </c>
      <c r="C460">
        <v>8</v>
      </c>
      <c r="D460">
        <v>4</v>
      </c>
      <c r="E460">
        <v>3</v>
      </c>
      <c r="F460">
        <v>6</v>
      </c>
      <c r="G460">
        <v>2</v>
      </c>
      <c r="H460">
        <v>6</v>
      </c>
      <c r="I460">
        <v>87</v>
      </c>
      <c r="J460">
        <v>54</v>
      </c>
      <c r="K460">
        <v>69</v>
      </c>
      <c r="L460">
        <v>96</v>
      </c>
      <c r="M460">
        <v>7</v>
      </c>
      <c r="N460">
        <f>IF(punkty_rekrutacyjne[[#This Row],[JP]]=2,0,IF(punkty_rekrutacyjne[[#This Row],[JP]]=3,4,IF(punkty_rekrutacyjne[[#This Row],[JP]]=4,6,IF(punkty_rekrutacyjne[[#This Row],[JP]]=5,8,10))))</f>
        <v>4</v>
      </c>
      <c r="O460">
        <f>IF(punkty_rekrutacyjne[[#This Row],[Mat]]=2,0,IF(punkty_rekrutacyjne[[#This Row],[Mat]]=3,4,IF(punkty_rekrutacyjne[[#This Row],[Mat]]=4,6,IF(punkty_rekrutacyjne[[#This Row],[Mat]]=5,8,10))))</f>
        <v>10</v>
      </c>
      <c r="P460">
        <f>IF(punkty_rekrutacyjne[[#This Row],[Biol]]=2,0,IF(punkty_rekrutacyjne[[#This Row],[Biol]]=3,4,IF(punkty_rekrutacyjne[[#This Row],[Biol]]=4,6,IF(punkty_rekrutacyjne[[#This Row],[Biol]]=5,8,10))))</f>
        <v>0</v>
      </c>
      <c r="Q460">
        <f>IF(punkty_rekrutacyjne[[#This Row],[Geog]]=2,0,IF(punkty_rekrutacyjne[[#This Row],[Geog]]=3,4,IF(punkty_rekrutacyjne[[#This Row],[Geog]]=4,6,IF(punkty_rekrutacyjne[[#This Row],[Geog]]=5,8,10))))</f>
        <v>10</v>
      </c>
      <c r="R460">
        <f>C460+IF(punkty_rekrutacyjne[[#This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63.3</v>
      </c>
      <c r="S460">
        <f>(punkty_rekrutacyjne[[#This Row],[JP]]+punkty_rekrutacyjne[[#This Row],[Mat]]+punkty_rekrutacyjne[[#This Row],[Biol]]+punkty_rekrutacyjne[[#This Row],[Geog]])/4</f>
        <v>4.25</v>
      </c>
      <c r="T460">
        <f>IF(punkty_rekrutacyjne[[#This Row],[Zachowanie]]&gt;4,IF(punkty_rekrutacyjne[[#This Row],[srednia z przedmiotow]]&gt;4,IF(punkty_rekrutacyjne[[#This Row],[Osiagniecia]]=0,1,0),0),0)</f>
        <v>0</v>
      </c>
      <c r="U460" s="2" t="str">
        <f>IF(punkty_rekrutacyjne[[#This Row],[dobry uczen]],punkty_rekrutacyjne[[#This Row],[Nazwisko]],"")</f>
        <v/>
      </c>
      <c r="V460" s="2" t="str">
        <f>IF(punkty_rekrutacyjne[[#This Row],[dobry uczen]],punkty_rekrutacyjne[[#This Row],[Imie]],"")</f>
        <v/>
      </c>
      <c r="W460" s="1">
        <f>IF(punkty_rekrutacyjne[[#This Row],[GHP]]=100,1,0)</f>
        <v>0</v>
      </c>
      <c r="X460" s="1">
        <f>IF(punkty_rekrutacyjne[[#This Row],[GHH]]=100,1,0)</f>
        <v>0</v>
      </c>
      <c r="Y460" s="1">
        <f>IF(punkty_rekrutacyjne[[#This Row],[GMM]]=100,1,0)</f>
        <v>0</v>
      </c>
      <c r="Z460" s="1">
        <f>IF(punkty_rekrutacyjne[[#This Row],[GMP]]=100,1,0)</f>
        <v>0</v>
      </c>
      <c r="AA460" s="1">
        <f>IF(punkty_rekrutacyjne[[#This Row],[GJP]]=100,1,0)</f>
        <v>0</v>
      </c>
      <c r="AB460" s="1">
        <f>IF(SUM(W460:AA460)&gt;2,1,0)</f>
        <v>0</v>
      </c>
      <c r="AC460" s="1">
        <f>C460+IF(punkty_rekrutacyjne[[#This Row],[Zachowanie]]=6,2,0)+SUM(punkty_rekrutacyjne[[#This Row],[p1]:[p4]])</f>
        <v>32</v>
      </c>
      <c r="AD460" s="1">
        <f>+(punkty_rekrutacyjne[[#This Row],[GHP]]+punkty_rekrutacyjne[[#This Row],[GHH]]+punkty_rekrutacyjne[[#This Row],[GMM]]+punkty_rekrutacyjne[[#This Row],[GMP]]+punkty_rekrutacyjne[[#This Row],[GJP]])/10</f>
        <v>31.3</v>
      </c>
      <c r="AE460" s="1">
        <f>IF(punkty_rekrutacyjne[[#This Row],[pkt 1]]&gt;punkty_rekrutacyjne[[#This Row],[pkt 2]],1,0)</f>
        <v>1</v>
      </c>
      <c r="AF460" s="1">
        <f>COUNTIF(punkty_rekrutacyjne[[#This Row],[GHP]:[GJP]],100)</f>
        <v>0</v>
      </c>
    </row>
    <row r="461" spans="1:32" x14ac:dyDescent="0.25">
      <c r="A461" s="1" t="s">
        <v>664</v>
      </c>
      <c r="B461" s="1" t="s">
        <v>665</v>
      </c>
      <c r="C461">
        <v>8</v>
      </c>
      <c r="D461">
        <v>3</v>
      </c>
      <c r="E461">
        <v>3</v>
      </c>
      <c r="F461">
        <v>4</v>
      </c>
      <c r="G461">
        <v>5</v>
      </c>
      <c r="H461">
        <v>5</v>
      </c>
      <c r="I461">
        <v>78</v>
      </c>
      <c r="J461">
        <v>45</v>
      </c>
      <c r="K461">
        <v>23</v>
      </c>
      <c r="L461">
        <v>91</v>
      </c>
      <c r="M461">
        <v>58</v>
      </c>
      <c r="N461">
        <f>IF(punkty_rekrutacyjne[[#This Row],[JP]]=2,0,IF(punkty_rekrutacyjne[[#This Row],[JP]]=3,4,IF(punkty_rekrutacyjne[[#This Row],[JP]]=4,6,IF(punkty_rekrutacyjne[[#This Row],[JP]]=5,8,10))))</f>
        <v>4</v>
      </c>
      <c r="O461">
        <f>IF(punkty_rekrutacyjne[[#This Row],[Mat]]=2,0,IF(punkty_rekrutacyjne[[#This Row],[Mat]]=3,4,IF(punkty_rekrutacyjne[[#This Row],[Mat]]=4,6,IF(punkty_rekrutacyjne[[#This Row],[Mat]]=5,8,10))))</f>
        <v>6</v>
      </c>
      <c r="P461">
        <f>IF(punkty_rekrutacyjne[[#This Row],[Biol]]=2,0,IF(punkty_rekrutacyjne[[#This Row],[Biol]]=3,4,IF(punkty_rekrutacyjne[[#This Row],[Biol]]=4,6,IF(punkty_rekrutacyjne[[#This Row],[Biol]]=5,8,10))))</f>
        <v>8</v>
      </c>
      <c r="Q461">
        <f>IF(punkty_rekrutacyjne[[#This Row],[Geog]]=2,0,IF(punkty_rekrutacyjne[[#This Row],[Geog]]=3,4,IF(punkty_rekrutacyjne[[#This Row],[Geog]]=4,6,IF(punkty_rekrutacyjne[[#This Row],[Geog]]=5,8,10))))</f>
        <v>8</v>
      </c>
      <c r="R461">
        <f>C461+IF(punkty_rekrutacyjne[[#This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63.5</v>
      </c>
      <c r="S461">
        <f>(punkty_rekrutacyjne[[#This Row],[JP]]+punkty_rekrutacyjne[[#This Row],[Mat]]+punkty_rekrutacyjne[[#This Row],[Biol]]+punkty_rekrutacyjne[[#This Row],[Geog]])/4</f>
        <v>4.25</v>
      </c>
      <c r="T461">
        <f>IF(punkty_rekrutacyjne[[#This Row],[Zachowanie]]&gt;4,IF(punkty_rekrutacyjne[[#This Row],[srednia z przedmiotow]]&gt;4,IF(punkty_rekrutacyjne[[#This Row],[Osiagniecia]]=0,1,0),0),0)</f>
        <v>0</v>
      </c>
      <c r="U461" s="2" t="str">
        <f>IF(punkty_rekrutacyjne[[#This Row],[dobry uczen]],punkty_rekrutacyjne[[#This Row],[Nazwisko]],"")</f>
        <v/>
      </c>
      <c r="V461" s="2" t="str">
        <f>IF(punkty_rekrutacyjne[[#This Row],[dobry uczen]],punkty_rekrutacyjne[[#This Row],[Imie]],"")</f>
        <v/>
      </c>
      <c r="W461" s="1">
        <f>IF(punkty_rekrutacyjne[[#This Row],[GHP]]=100,1,0)</f>
        <v>0</v>
      </c>
      <c r="X461" s="1">
        <f>IF(punkty_rekrutacyjne[[#This Row],[GHH]]=100,1,0)</f>
        <v>0</v>
      </c>
      <c r="Y461" s="1">
        <f>IF(punkty_rekrutacyjne[[#This Row],[GMM]]=100,1,0)</f>
        <v>0</v>
      </c>
      <c r="Z461" s="1">
        <f>IF(punkty_rekrutacyjne[[#This Row],[GMP]]=100,1,0)</f>
        <v>0</v>
      </c>
      <c r="AA461" s="1">
        <f>IF(punkty_rekrutacyjne[[#This Row],[GJP]]=100,1,0)</f>
        <v>0</v>
      </c>
      <c r="AB461" s="1">
        <f>IF(SUM(W461:AA461)&gt;2,1,0)</f>
        <v>0</v>
      </c>
      <c r="AC461" s="1">
        <f>C461+IF(punkty_rekrutacyjne[[#This Row],[Zachowanie]]=6,2,0)+SUM(punkty_rekrutacyjne[[#This Row],[p1]:[p4]])</f>
        <v>34</v>
      </c>
      <c r="AD461" s="1">
        <f>+(punkty_rekrutacyjne[[#This Row],[GHP]]+punkty_rekrutacyjne[[#This Row],[GHH]]+punkty_rekrutacyjne[[#This Row],[GMM]]+punkty_rekrutacyjne[[#This Row],[GMP]]+punkty_rekrutacyjne[[#This Row],[GJP]])/10</f>
        <v>29.5</v>
      </c>
      <c r="AE461" s="1">
        <f>IF(punkty_rekrutacyjne[[#This Row],[pkt 1]]&gt;punkty_rekrutacyjne[[#This Row],[pkt 2]],1,0)</f>
        <v>1</v>
      </c>
      <c r="AF461" s="1">
        <f>COUNTIF(punkty_rekrutacyjne[[#This Row],[GHP]:[GJP]],100)</f>
        <v>0</v>
      </c>
    </row>
    <row r="462" spans="1:32" x14ac:dyDescent="0.25">
      <c r="A462" s="1" t="s">
        <v>599</v>
      </c>
      <c r="B462" s="1" t="s">
        <v>600</v>
      </c>
      <c r="C462">
        <v>3</v>
      </c>
      <c r="D462">
        <v>4</v>
      </c>
      <c r="E462">
        <v>3</v>
      </c>
      <c r="F462">
        <v>5</v>
      </c>
      <c r="G462">
        <v>5</v>
      </c>
      <c r="H462">
        <v>5</v>
      </c>
      <c r="I462">
        <v>53</v>
      </c>
      <c r="J462">
        <v>78</v>
      </c>
      <c r="K462">
        <v>73</v>
      </c>
      <c r="L462">
        <v>89</v>
      </c>
      <c r="M462">
        <v>32</v>
      </c>
      <c r="N462">
        <f>IF(punkty_rekrutacyjne[[#This Row],[JP]]=2,0,IF(punkty_rekrutacyjne[[#This Row],[JP]]=3,4,IF(punkty_rekrutacyjne[[#This Row],[JP]]=4,6,IF(punkty_rekrutacyjne[[#This Row],[JP]]=5,8,10))))</f>
        <v>4</v>
      </c>
      <c r="O462">
        <f>IF(punkty_rekrutacyjne[[#This Row],[Mat]]=2,0,IF(punkty_rekrutacyjne[[#This Row],[Mat]]=3,4,IF(punkty_rekrutacyjne[[#This Row],[Mat]]=4,6,IF(punkty_rekrutacyjne[[#This Row],[Mat]]=5,8,10))))</f>
        <v>8</v>
      </c>
      <c r="P462">
        <f>IF(punkty_rekrutacyjne[[#This Row],[Biol]]=2,0,IF(punkty_rekrutacyjne[[#This Row],[Biol]]=3,4,IF(punkty_rekrutacyjne[[#This Row],[Biol]]=4,6,IF(punkty_rekrutacyjne[[#This Row],[Biol]]=5,8,10))))</f>
        <v>8</v>
      </c>
      <c r="Q462">
        <f>IF(punkty_rekrutacyjne[[#This Row],[Geog]]=2,0,IF(punkty_rekrutacyjne[[#This Row],[Geog]]=3,4,IF(punkty_rekrutacyjne[[#This Row],[Geog]]=4,6,IF(punkty_rekrutacyjne[[#This Row],[Geog]]=5,8,10))))</f>
        <v>8</v>
      </c>
      <c r="R462">
        <f>C462+IF(punkty_rekrutacyjne[[#This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63.5</v>
      </c>
      <c r="S462">
        <f>(punkty_rekrutacyjne[[#This Row],[JP]]+punkty_rekrutacyjne[[#This Row],[Mat]]+punkty_rekrutacyjne[[#This Row],[Biol]]+punkty_rekrutacyjne[[#This Row],[Geog]])/4</f>
        <v>4.5</v>
      </c>
      <c r="T462">
        <f>IF(punkty_rekrutacyjne[[#This Row],[Zachowanie]]&gt;4,IF(punkty_rekrutacyjne[[#This Row],[srednia z przedmiotow]]&gt;4,IF(punkty_rekrutacyjne[[#This Row],[Osiagniecia]]=0,1,0),0),0)</f>
        <v>0</v>
      </c>
      <c r="U462" s="2" t="str">
        <f>IF(punkty_rekrutacyjne[[#This Row],[dobry uczen]],punkty_rekrutacyjne[[#This Row],[Nazwisko]],"")</f>
        <v/>
      </c>
      <c r="V462" s="2" t="str">
        <f>IF(punkty_rekrutacyjne[[#This Row],[dobry uczen]],punkty_rekrutacyjne[[#This Row],[Imie]],"")</f>
        <v/>
      </c>
      <c r="W462" s="1">
        <f>IF(punkty_rekrutacyjne[[#This Row],[GHP]]=100,1,0)</f>
        <v>0</v>
      </c>
      <c r="X462" s="1">
        <f>IF(punkty_rekrutacyjne[[#This Row],[GHH]]=100,1,0)</f>
        <v>0</v>
      </c>
      <c r="Y462" s="1">
        <f>IF(punkty_rekrutacyjne[[#This Row],[GMM]]=100,1,0)</f>
        <v>0</v>
      </c>
      <c r="Z462" s="1">
        <f>IF(punkty_rekrutacyjne[[#This Row],[GMP]]=100,1,0)</f>
        <v>0</v>
      </c>
      <c r="AA462" s="1">
        <f>IF(punkty_rekrutacyjne[[#This Row],[GJP]]=100,1,0)</f>
        <v>0</v>
      </c>
      <c r="AB462" s="1">
        <f>IF(SUM(W462:AA462)&gt;2,1,0)</f>
        <v>0</v>
      </c>
      <c r="AC462" s="1">
        <f>C462+IF(punkty_rekrutacyjne[[#This Row],[Zachowanie]]=6,2,0)+SUM(punkty_rekrutacyjne[[#This Row],[p1]:[p4]])</f>
        <v>31</v>
      </c>
      <c r="AD462" s="1">
        <f>+(punkty_rekrutacyjne[[#This Row],[GHP]]+punkty_rekrutacyjne[[#This Row],[GHH]]+punkty_rekrutacyjne[[#This Row],[GMM]]+punkty_rekrutacyjne[[#This Row],[GMP]]+punkty_rekrutacyjne[[#This Row],[GJP]])/10</f>
        <v>32.5</v>
      </c>
      <c r="AE462" s="1">
        <f>IF(punkty_rekrutacyjne[[#This Row],[pkt 1]]&gt;punkty_rekrutacyjne[[#This Row],[pkt 2]],1,0)</f>
        <v>0</v>
      </c>
      <c r="AF462" s="1">
        <f>COUNTIF(punkty_rekrutacyjne[[#This Row],[GHP]:[GJP]],100)</f>
        <v>0</v>
      </c>
    </row>
    <row r="463" spans="1:32" x14ac:dyDescent="0.25">
      <c r="A463" s="1" t="s">
        <v>587</v>
      </c>
      <c r="B463" s="1" t="s">
        <v>495</v>
      </c>
      <c r="C463">
        <v>7</v>
      </c>
      <c r="D463">
        <v>4</v>
      </c>
      <c r="E463">
        <v>6</v>
      </c>
      <c r="F463">
        <v>5</v>
      </c>
      <c r="G463">
        <v>4</v>
      </c>
      <c r="H463">
        <v>6</v>
      </c>
      <c r="I463">
        <v>3</v>
      </c>
      <c r="J463">
        <v>73</v>
      </c>
      <c r="K463">
        <v>19</v>
      </c>
      <c r="L463">
        <v>42</v>
      </c>
      <c r="M463">
        <v>88</v>
      </c>
      <c r="N463">
        <f>IF(punkty_rekrutacyjne[[#This Row],[JP]]=2,0,IF(punkty_rekrutacyjne[[#This Row],[JP]]=3,4,IF(punkty_rekrutacyjne[[#This Row],[JP]]=4,6,IF(punkty_rekrutacyjne[[#This Row],[JP]]=5,8,10))))</f>
        <v>10</v>
      </c>
      <c r="O463">
        <f>IF(punkty_rekrutacyjne[[#This Row],[Mat]]=2,0,IF(punkty_rekrutacyjne[[#This Row],[Mat]]=3,4,IF(punkty_rekrutacyjne[[#This Row],[Mat]]=4,6,IF(punkty_rekrutacyjne[[#This Row],[Mat]]=5,8,10))))</f>
        <v>8</v>
      </c>
      <c r="P463">
        <f>IF(punkty_rekrutacyjne[[#This Row],[Biol]]=2,0,IF(punkty_rekrutacyjne[[#This Row],[Biol]]=3,4,IF(punkty_rekrutacyjne[[#This Row],[Biol]]=4,6,IF(punkty_rekrutacyjne[[#This Row],[Biol]]=5,8,10))))</f>
        <v>6</v>
      </c>
      <c r="Q463">
        <f>IF(punkty_rekrutacyjne[[#This Row],[Geog]]=2,0,IF(punkty_rekrutacyjne[[#This Row],[Geog]]=3,4,IF(punkty_rekrutacyjne[[#This Row],[Geog]]=4,6,IF(punkty_rekrutacyjne[[#This Row],[Geog]]=5,8,10))))</f>
        <v>10</v>
      </c>
      <c r="R463">
        <f>C463+IF(punkty_rekrutacyjne[[#This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63.5</v>
      </c>
      <c r="S463">
        <f>(punkty_rekrutacyjne[[#This Row],[JP]]+punkty_rekrutacyjne[[#This Row],[Mat]]+punkty_rekrutacyjne[[#This Row],[Biol]]+punkty_rekrutacyjne[[#This Row],[Geog]])/4</f>
        <v>5.25</v>
      </c>
      <c r="T463">
        <f>IF(punkty_rekrutacyjne[[#This Row],[Zachowanie]]&gt;4,IF(punkty_rekrutacyjne[[#This Row],[srednia z przedmiotow]]&gt;4,IF(punkty_rekrutacyjne[[#This Row],[Osiagniecia]]=0,1,0),0),0)</f>
        <v>0</v>
      </c>
      <c r="U463" s="2" t="str">
        <f>IF(punkty_rekrutacyjne[[#This Row],[dobry uczen]],punkty_rekrutacyjne[[#This Row],[Nazwisko]],"")</f>
        <v/>
      </c>
      <c r="V463" s="2" t="str">
        <f>IF(punkty_rekrutacyjne[[#This Row],[dobry uczen]],punkty_rekrutacyjne[[#This Row],[Imie]],"")</f>
        <v/>
      </c>
      <c r="W463" s="1">
        <f>IF(punkty_rekrutacyjne[[#This Row],[GHP]]=100,1,0)</f>
        <v>0</v>
      </c>
      <c r="X463" s="1">
        <f>IF(punkty_rekrutacyjne[[#This Row],[GHH]]=100,1,0)</f>
        <v>0</v>
      </c>
      <c r="Y463" s="1">
        <f>IF(punkty_rekrutacyjne[[#This Row],[GMM]]=100,1,0)</f>
        <v>0</v>
      </c>
      <c r="Z463" s="1">
        <f>IF(punkty_rekrutacyjne[[#This Row],[GMP]]=100,1,0)</f>
        <v>0</v>
      </c>
      <c r="AA463" s="1">
        <f>IF(punkty_rekrutacyjne[[#This Row],[GJP]]=100,1,0)</f>
        <v>0</v>
      </c>
      <c r="AB463" s="1">
        <f>IF(SUM(W463:AA463)&gt;2,1,0)</f>
        <v>0</v>
      </c>
      <c r="AC463" s="1">
        <f>C463+IF(punkty_rekrutacyjne[[#This Row],[Zachowanie]]=6,2,0)+SUM(punkty_rekrutacyjne[[#This Row],[p1]:[p4]])</f>
        <v>41</v>
      </c>
      <c r="AD463" s="1">
        <f>+(punkty_rekrutacyjne[[#This Row],[GHP]]+punkty_rekrutacyjne[[#This Row],[GHH]]+punkty_rekrutacyjne[[#This Row],[GMM]]+punkty_rekrutacyjne[[#This Row],[GMP]]+punkty_rekrutacyjne[[#This Row],[GJP]])/10</f>
        <v>22.5</v>
      </c>
      <c r="AE463" s="1">
        <f>IF(punkty_rekrutacyjne[[#This Row],[pkt 1]]&gt;punkty_rekrutacyjne[[#This Row],[pkt 2]],1,0)</f>
        <v>1</v>
      </c>
      <c r="AF463" s="1">
        <f>COUNTIF(punkty_rekrutacyjne[[#This Row],[GHP]:[GJP]],100)</f>
        <v>0</v>
      </c>
    </row>
    <row r="464" spans="1:32" x14ac:dyDescent="0.25">
      <c r="A464" s="1" t="s">
        <v>598</v>
      </c>
      <c r="B464" s="1" t="s">
        <v>166</v>
      </c>
      <c r="C464">
        <v>8</v>
      </c>
      <c r="D464">
        <v>5</v>
      </c>
      <c r="E464">
        <v>5</v>
      </c>
      <c r="F464">
        <v>4</v>
      </c>
      <c r="G464">
        <v>6</v>
      </c>
      <c r="H464">
        <v>2</v>
      </c>
      <c r="I464">
        <v>60</v>
      </c>
      <c r="J464">
        <v>31</v>
      </c>
      <c r="K464">
        <v>86</v>
      </c>
      <c r="L464">
        <v>76</v>
      </c>
      <c r="M464">
        <v>64</v>
      </c>
      <c r="N464">
        <f>IF(punkty_rekrutacyjne[[#This Row],[JP]]=2,0,IF(punkty_rekrutacyjne[[#This Row],[JP]]=3,4,IF(punkty_rekrutacyjne[[#This Row],[JP]]=4,6,IF(punkty_rekrutacyjne[[#This Row],[JP]]=5,8,10))))</f>
        <v>8</v>
      </c>
      <c r="O464">
        <f>IF(punkty_rekrutacyjne[[#This Row],[Mat]]=2,0,IF(punkty_rekrutacyjne[[#This Row],[Mat]]=3,4,IF(punkty_rekrutacyjne[[#This Row],[Mat]]=4,6,IF(punkty_rekrutacyjne[[#This Row],[Mat]]=5,8,10))))</f>
        <v>6</v>
      </c>
      <c r="P464">
        <f>IF(punkty_rekrutacyjne[[#This Row],[Biol]]=2,0,IF(punkty_rekrutacyjne[[#This Row],[Biol]]=3,4,IF(punkty_rekrutacyjne[[#This Row],[Biol]]=4,6,IF(punkty_rekrutacyjne[[#This Row],[Biol]]=5,8,10))))</f>
        <v>10</v>
      </c>
      <c r="Q464">
        <f>IF(punkty_rekrutacyjne[[#This Row],[Geog]]=2,0,IF(punkty_rekrutacyjne[[#This Row],[Geog]]=3,4,IF(punkty_rekrutacyjne[[#This Row],[Geog]]=4,6,IF(punkty_rekrutacyjne[[#This Row],[Geog]]=5,8,10))))</f>
        <v>0</v>
      </c>
      <c r="R464">
        <f>C464+IF(punkty_rekrutacyjne[[#This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63.7</v>
      </c>
      <c r="S464">
        <f>(punkty_rekrutacyjne[[#This Row],[JP]]+punkty_rekrutacyjne[[#This Row],[Mat]]+punkty_rekrutacyjne[[#This Row],[Biol]]+punkty_rekrutacyjne[[#This Row],[Geog]])/4</f>
        <v>4.25</v>
      </c>
      <c r="T464">
        <f>IF(punkty_rekrutacyjne[[#This Row],[Zachowanie]]&gt;4,IF(punkty_rekrutacyjne[[#This Row],[srednia z przedmiotow]]&gt;4,IF(punkty_rekrutacyjne[[#This Row],[Osiagniecia]]=0,1,0),0),0)</f>
        <v>0</v>
      </c>
      <c r="U464" s="2" t="str">
        <f>IF(punkty_rekrutacyjne[[#This Row],[dobry uczen]],punkty_rekrutacyjne[[#This Row],[Nazwisko]],"")</f>
        <v/>
      </c>
      <c r="V464" s="2" t="str">
        <f>IF(punkty_rekrutacyjne[[#This Row],[dobry uczen]],punkty_rekrutacyjne[[#This Row],[Imie]],"")</f>
        <v/>
      </c>
      <c r="W464" s="1">
        <f>IF(punkty_rekrutacyjne[[#This Row],[GHP]]=100,1,0)</f>
        <v>0</v>
      </c>
      <c r="X464" s="1">
        <f>IF(punkty_rekrutacyjne[[#This Row],[GHH]]=100,1,0)</f>
        <v>0</v>
      </c>
      <c r="Y464" s="1">
        <f>IF(punkty_rekrutacyjne[[#This Row],[GMM]]=100,1,0)</f>
        <v>0</v>
      </c>
      <c r="Z464" s="1">
        <f>IF(punkty_rekrutacyjne[[#This Row],[GMP]]=100,1,0)</f>
        <v>0</v>
      </c>
      <c r="AA464" s="1">
        <f>IF(punkty_rekrutacyjne[[#This Row],[GJP]]=100,1,0)</f>
        <v>0</v>
      </c>
      <c r="AB464" s="1">
        <f>IF(SUM(W464:AA464)&gt;2,1,0)</f>
        <v>0</v>
      </c>
      <c r="AC464" s="1">
        <f>C464+IF(punkty_rekrutacyjne[[#This Row],[Zachowanie]]=6,2,0)+SUM(punkty_rekrutacyjne[[#This Row],[p1]:[p4]])</f>
        <v>32</v>
      </c>
      <c r="AD464" s="1">
        <f>+(punkty_rekrutacyjne[[#This Row],[GHP]]+punkty_rekrutacyjne[[#This Row],[GHH]]+punkty_rekrutacyjne[[#This Row],[GMM]]+punkty_rekrutacyjne[[#This Row],[GMP]]+punkty_rekrutacyjne[[#This Row],[GJP]])/10</f>
        <v>31.7</v>
      </c>
      <c r="AE464" s="1">
        <f>IF(punkty_rekrutacyjne[[#This Row],[pkt 1]]&gt;punkty_rekrutacyjne[[#This Row],[pkt 2]],1,0)</f>
        <v>1</v>
      </c>
      <c r="AF464" s="1">
        <f>COUNTIF(punkty_rekrutacyjne[[#This Row],[GHP]:[GJP]],100)</f>
        <v>0</v>
      </c>
    </row>
    <row r="465" spans="1:32" x14ac:dyDescent="0.25">
      <c r="A465" s="1" t="s">
        <v>84</v>
      </c>
      <c r="B465" s="1" t="s">
        <v>38</v>
      </c>
      <c r="C465">
        <v>7</v>
      </c>
      <c r="D465">
        <v>4</v>
      </c>
      <c r="E465">
        <v>6</v>
      </c>
      <c r="F465">
        <v>4</v>
      </c>
      <c r="G465">
        <v>3</v>
      </c>
      <c r="H465">
        <v>3</v>
      </c>
      <c r="I465">
        <v>12</v>
      </c>
      <c r="J465">
        <v>86</v>
      </c>
      <c r="K465">
        <v>61</v>
      </c>
      <c r="L465">
        <v>94</v>
      </c>
      <c r="M465">
        <v>74</v>
      </c>
      <c r="N465">
        <f>IF(punkty_rekrutacyjne[[#This Row],[JP]]=2,0,IF(punkty_rekrutacyjne[[#This Row],[JP]]=3,4,IF(punkty_rekrutacyjne[[#This Row],[JP]]=4,6,IF(punkty_rekrutacyjne[[#This Row],[JP]]=5,8,10))))</f>
        <v>10</v>
      </c>
      <c r="O465">
        <f>IF(punkty_rekrutacyjne[[#This Row],[Mat]]=2,0,IF(punkty_rekrutacyjne[[#This Row],[Mat]]=3,4,IF(punkty_rekrutacyjne[[#This Row],[Mat]]=4,6,IF(punkty_rekrutacyjne[[#This Row],[Mat]]=5,8,10))))</f>
        <v>6</v>
      </c>
      <c r="P465">
        <f>IF(punkty_rekrutacyjne[[#This Row],[Biol]]=2,0,IF(punkty_rekrutacyjne[[#This Row],[Biol]]=3,4,IF(punkty_rekrutacyjne[[#This Row],[Biol]]=4,6,IF(punkty_rekrutacyjne[[#This Row],[Biol]]=5,8,10))))</f>
        <v>4</v>
      </c>
      <c r="Q465">
        <f>IF(punkty_rekrutacyjne[[#This Row],[Geog]]=2,0,IF(punkty_rekrutacyjne[[#This Row],[Geog]]=3,4,IF(punkty_rekrutacyjne[[#This Row],[Geog]]=4,6,IF(punkty_rekrutacyjne[[#This Row],[Geog]]=5,8,10))))</f>
        <v>4</v>
      </c>
      <c r="R465">
        <f>C465+IF(punkty_rekrutacyjne[[#This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63.7</v>
      </c>
      <c r="S465">
        <f>(punkty_rekrutacyjne[[#This Row],[JP]]+punkty_rekrutacyjne[[#This Row],[Mat]]+punkty_rekrutacyjne[[#This Row],[Biol]]+punkty_rekrutacyjne[[#This Row],[Geog]])/4</f>
        <v>4</v>
      </c>
      <c r="T465">
        <f>IF(punkty_rekrutacyjne[[#This Row],[Zachowanie]]&gt;4,IF(punkty_rekrutacyjne[[#This Row],[srednia z przedmiotow]]&gt;4,IF(punkty_rekrutacyjne[[#This Row],[Osiagniecia]]=0,1,0),0),0)</f>
        <v>0</v>
      </c>
      <c r="U465" s="2" t="str">
        <f>IF(punkty_rekrutacyjne[[#This Row],[dobry uczen]],punkty_rekrutacyjne[[#This Row],[Nazwisko]],"")</f>
        <v/>
      </c>
      <c r="V465" s="2" t="str">
        <f>IF(punkty_rekrutacyjne[[#This Row],[dobry uczen]],punkty_rekrutacyjne[[#This Row],[Imie]],"")</f>
        <v/>
      </c>
      <c r="W465" s="1">
        <f>IF(punkty_rekrutacyjne[[#This Row],[GHP]]=100,1,0)</f>
        <v>0</v>
      </c>
      <c r="X465" s="1">
        <f>IF(punkty_rekrutacyjne[[#This Row],[GHH]]=100,1,0)</f>
        <v>0</v>
      </c>
      <c r="Y465" s="1">
        <f>IF(punkty_rekrutacyjne[[#This Row],[GMM]]=100,1,0)</f>
        <v>0</v>
      </c>
      <c r="Z465" s="1">
        <f>IF(punkty_rekrutacyjne[[#This Row],[GMP]]=100,1,0)</f>
        <v>0</v>
      </c>
      <c r="AA465" s="1">
        <f>IF(punkty_rekrutacyjne[[#This Row],[GJP]]=100,1,0)</f>
        <v>0</v>
      </c>
      <c r="AB465" s="1">
        <f>IF(SUM(W465:AA465)&gt;2,1,0)</f>
        <v>0</v>
      </c>
      <c r="AC465" s="1">
        <f>C465+IF(punkty_rekrutacyjne[[#This Row],[Zachowanie]]=6,2,0)+SUM(punkty_rekrutacyjne[[#This Row],[p1]:[p4]])</f>
        <v>31</v>
      </c>
      <c r="AD465" s="1">
        <f>+(punkty_rekrutacyjne[[#This Row],[GHP]]+punkty_rekrutacyjne[[#This Row],[GHH]]+punkty_rekrutacyjne[[#This Row],[GMM]]+punkty_rekrutacyjne[[#This Row],[GMP]]+punkty_rekrutacyjne[[#This Row],[GJP]])/10</f>
        <v>32.700000000000003</v>
      </c>
      <c r="AE465" s="1">
        <f>IF(punkty_rekrutacyjne[[#This Row],[pkt 1]]&gt;punkty_rekrutacyjne[[#This Row],[pkt 2]],1,0)</f>
        <v>0</v>
      </c>
      <c r="AF465" s="1">
        <f>COUNTIF(punkty_rekrutacyjne[[#This Row],[GHP]:[GJP]],100)</f>
        <v>0</v>
      </c>
    </row>
    <row r="466" spans="1:32" x14ac:dyDescent="0.25">
      <c r="A466" s="1" t="s">
        <v>466</v>
      </c>
      <c r="B466" s="1" t="s">
        <v>16</v>
      </c>
      <c r="C466">
        <v>3</v>
      </c>
      <c r="D466">
        <v>6</v>
      </c>
      <c r="E466">
        <v>6</v>
      </c>
      <c r="F466">
        <v>6</v>
      </c>
      <c r="G466">
        <v>4</v>
      </c>
      <c r="H466">
        <v>5</v>
      </c>
      <c r="I466">
        <v>27</v>
      </c>
      <c r="J466">
        <v>73</v>
      </c>
      <c r="K466">
        <v>63</v>
      </c>
      <c r="L466">
        <v>14</v>
      </c>
      <c r="M466">
        <v>72</v>
      </c>
      <c r="N466">
        <f>IF(punkty_rekrutacyjne[[#This Row],[JP]]=2,0,IF(punkty_rekrutacyjne[[#This Row],[JP]]=3,4,IF(punkty_rekrutacyjne[[#This Row],[JP]]=4,6,IF(punkty_rekrutacyjne[[#This Row],[JP]]=5,8,10))))</f>
        <v>10</v>
      </c>
      <c r="O466">
        <f>IF(punkty_rekrutacyjne[[#This Row],[Mat]]=2,0,IF(punkty_rekrutacyjne[[#This Row],[Mat]]=3,4,IF(punkty_rekrutacyjne[[#This Row],[Mat]]=4,6,IF(punkty_rekrutacyjne[[#This Row],[Mat]]=5,8,10))))</f>
        <v>10</v>
      </c>
      <c r="P466">
        <f>IF(punkty_rekrutacyjne[[#This Row],[Biol]]=2,0,IF(punkty_rekrutacyjne[[#This Row],[Biol]]=3,4,IF(punkty_rekrutacyjne[[#This Row],[Biol]]=4,6,IF(punkty_rekrutacyjne[[#This Row],[Biol]]=5,8,10))))</f>
        <v>6</v>
      </c>
      <c r="Q466">
        <f>IF(punkty_rekrutacyjne[[#This Row],[Geog]]=2,0,IF(punkty_rekrutacyjne[[#This Row],[Geog]]=3,4,IF(punkty_rekrutacyjne[[#This Row],[Geog]]=4,6,IF(punkty_rekrutacyjne[[#This Row],[Geog]]=5,8,10))))</f>
        <v>8</v>
      </c>
      <c r="R466">
        <f>C466+IF(punkty_rekrutacyjne[[#This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63.9</v>
      </c>
      <c r="S466">
        <f>(punkty_rekrutacyjne[[#This Row],[JP]]+punkty_rekrutacyjne[[#This Row],[Mat]]+punkty_rekrutacyjne[[#This Row],[Biol]]+punkty_rekrutacyjne[[#This Row],[Geog]])/4</f>
        <v>5.25</v>
      </c>
      <c r="T466">
        <f>IF(punkty_rekrutacyjne[[#This Row],[Zachowanie]]&gt;4,IF(punkty_rekrutacyjne[[#This Row],[srednia z przedmiotow]]&gt;4,IF(punkty_rekrutacyjne[[#This Row],[Osiagniecia]]=0,1,0),0),0)</f>
        <v>0</v>
      </c>
      <c r="U466" s="2" t="str">
        <f>IF(punkty_rekrutacyjne[[#This Row],[dobry uczen]],punkty_rekrutacyjne[[#This Row],[Nazwisko]],"")</f>
        <v/>
      </c>
      <c r="V466" s="2" t="str">
        <f>IF(punkty_rekrutacyjne[[#This Row],[dobry uczen]],punkty_rekrutacyjne[[#This Row],[Imie]],"")</f>
        <v/>
      </c>
      <c r="W466" s="1">
        <f>IF(punkty_rekrutacyjne[[#This Row],[GHP]]=100,1,0)</f>
        <v>0</v>
      </c>
      <c r="X466" s="1">
        <f>IF(punkty_rekrutacyjne[[#This Row],[GHH]]=100,1,0)</f>
        <v>0</v>
      </c>
      <c r="Y466" s="1">
        <f>IF(punkty_rekrutacyjne[[#This Row],[GMM]]=100,1,0)</f>
        <v>0</v>
      </c>
      <c r="Z466" s="1">
        <f>IF(punkty_rekrutacyjne[[#This Row],[GMP]]=100,1,0)</f>
        <v>0</v>
      </c>
      <c r="AA466" s="1">
        <f>IF(punkty_rekrutacyjne[[#This Row],[GJP]]=100,1,0)</f>
        <v>0</v>
      </c>
      <c r="AB466" s="1">
        <f>IF(SUM(W466:AA466)&gt;2,1,0)</f>
        <v>0</v>
      </c>
      <c r="AC466" s="1">
        <f>C466+IF(punkty_rekrutacyjne[[#This Row],[Zachowanie]]=6,2,0)+SUM(punkty_rekrutacyjne[[#This Row],[p1]:[p4]])</f>
        <v>39</v>
      </c>
      <c r="AD466" s="1">
        <f>+(punkty_rekrutacyjne[[#This Row],[GHP]]+punkty_rekrutacyjne[[#This Row],[GHH]]+punkty_rekrutacyjne[[#This Row],[GMM]]+punkty_rekrutacyjne[[#This Row],[GMP]]+punkty_rekrutacyjne[[#This Row],[GJP]])/10</f>
        <v>24.9</v>
      </c>
      <c r="AE466" s="1">
        <f>IF(punkty_rekrutacyjne[[#This Row],[pkt 1]]&gt;punkty_rekrutacyjne[[#This Row],[pkt 2]],1,0)</f>
        <v>1</v>
      </c>
      <c r="AF466" s="1">
        <f>COUNTIF(punkty_rekrutacyjne[[#This Row],[GHP]:[GJP]],100)</f>
        <v>0</v>
      </c>
    </row>
    <row r="467" spans="1:32" x14ac:dyDescent="0.25">
      <c r="A467" s="1" t="s">
        <v>581</v>
      </c>
      <c r="B467" s="1" t="s">
        <v>70</v>
      </c>
      <c r="C467">
        <v>6</v>
      </c>
      <c r="D467">
        <v>2</v>
      </c>
      <c r="E467">
        <v>6</v>
      </c>
      <c r="F467">
        <v>4</v>
      </c>
      <c r="G467">
        <v>4</v>
      </c>
      <c r="H467">
        <v>6</v>
      </c>
      <c r="I467">
        <v>51</v>
      </c>
      <c r="J467">
        <v>98</v>
      </c>
      <c r="K467">
        <v>20</v>
      </c>
      <c r="L467">
        <v>37</v>
      </c>
      <c r="M467">
        <v>54</v>
      </c>
      <c r="N467">
        <f>IF(punkty_rekrutacyjne[[#This Row],[JP]]=2,0,IF(punkty_rekrutacyjne[[#This Row],[JP]]=3,4,IF(punkty_rekrutacyjne[[#This Row],[JP]]=4,6,IF(punkty_rekrutacyjne[[#This Row],[JP]]=5,8,10))))</f>
        <v>10</v>
      </c>
      <c r="O467">
        <f>IF(punkty_rekrutacyjne[[#This Row],[Mat]]=2,0,IF(punkty_rekrutacyjne[[#This Row],[Mat]]=3,4,IF(punkty_rekrutacyjne[[#This Row],[Mat]]=4,6,IF(punkty_rekrutacyjne[[#This Row],[Mat]]=5,8,10))))</f>
        <v>6</v>
      </c>
      <c r="P467">
        <f>IF(punkty_rekrutacyjne[[#This Row],[Biol]]=2,0,IF(punkty_rekrutacyjne[[#This Row],[Biol]]=3,4,IF(punkty_rekrutacyjne[[#This Row],[Biol]]=4,6,IF(punkty_rekrutacyjne[[#This Row],[Biol]]=5,8,10))))</f>
        <v>6</v>
      </c>
      <c r="Q467">
        <f>IF(punkty_rekrutacyjne[[#This Row],[Geog]]=2,0,IF(punkty_rekrutacyjne[[#This Row],[Geog]]=3,4,IF(punkty_rekrutacyjne[[#This Row],[Geog]]=4,6,IF(punkty_rekrutacyjne[[#This Row],[Geog]]=5,8,10))))</f>
        <v>10</v>
      </c>
      <c r="R467">
        <f>C467+IF(punkty_rekrutacyjne[[#This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64</v>
      </c>
      <c r="S467">
        <f>(punkty_rekrutacyjne[[#This Row],[JP]]+punkty_rekrutacyjne[[#This Row],[Mat]]+punkty_rekrutacyjne[[#This Row],[Biol]]+punkty_rekrutacyjne[[#This Row],[Geog]])/4</f>
        <v>5</v>
      </c>
      <c r="T467">
        <f>IF(punkty_rekrutacyjne[[#This Row],[Zachowanie]]&gt;4,IF(punkty_rekrutacyjne[[#This Row],[srednia z przedmiotow]]&gt;4,IF(punkty_rekrutacyjne[[#This Row],[Osiagniecia]]=0,1,0),0),0)</f>
        <v>0</v>
      </c>
      <c r="U467" s="2" t="str">
        <f>IF(punkty_rekrutacyjne[[#This Row],[dobry uczen]],punkty_rekrutacyjne[[#This Row],[Nazwisko]],"")</f>
        <v/>
      </c>
      <c r="V467" s="2" t="str">
        <f>IF(punkty_rekrutacyjne[[#This Row],[dobry uczen]],punkty_rekrutacyjne[[#This Row],[Imie]],"")</f>
        <v/>
      </c>
      <c r="W467" s="1">
        <f>IF(punkty_rekrutacyjne[[#This Row],[GHP]]=100,1,0)</f>
        <v>0</v>
      </c>
      <c r="X467" s="1">
        <f>IF(punkty_rekrutacyjne[[#This Row],[GHH]]=100,1,0)</f>
        <v>0</v>
      </c>
      <c r="Y467" s="1">
        <f>IF(punkty_rekrutacyjne[[#This Row],[GMM]]=100,1,0)</f>
        <v>0</v>
      </c>
      <c r="Z467" s="1">
        <f>IF(punkty_rekrutacyjne[[#This Row],[GMP]]=100,1,0)</f>
        <v>0</v>
      </c>
      <c r="AA467" s="1">
        <f>IF(punkty_rekrutacyjne[[#This Row],[GJP]]=100,1,0)</f>
        <v>0</v>
      </c>
      <c r="AB467" s="1">
        <f>IF(SUM(W467:AA467)&gt;2,1,0)</f>
        <v>0</v>
      </c>
      <c r="AC467" s="1">
        <f>C467+IF(punkty_rekrutacyjne[[#This Row],[Zachowanie]]=6,2,0)+SUM(punkty_rekrutacyjne[[#This Row],[p1]:[p4]])</f>
        <v>38</v>
      </c>
      <c r="AD467" s="1">
        <f>+(punkty_rekrutacyjne[[#This Row],[GHP]]+punkty_rekrutacyjne[[#This Row],[GHH]]+punkty_rekrutacyjne[[#This Row],[GMM]]+punkty_rekrutacyjne[[#This Row],[GMP]]+punkty_rekrutacyjne[[#This Row],[GJP]])/10</f>
        <v>26</v>
      </c>
      <c r="AE467" s="1">
        <f>IF(punkty_rekrutacyjne[[#This Row],[pkt 1]]&gt;punkty_rekrutacyjne[[#This Row],[pkt 2]],1,0)</f>
        <v>1</v>
      </c>
      <c r="AF467" s="1">
        <f>COUNTIF(punkty_rekrutacyjne[[#This Row],[GHP]:[GJP]],100)</f>
        <v>0</v>
      </c>
    </row>
    <row r="468" spans="1:32" x14ac:dyDescent="0.25">
      <c r="A468" s="1" t="s">
        <v>62</v>
      </c>
      <c r="B468" s="1" t="s">
        <v>38</v>
      </c>
      <c r="C468">
        <v>5</v>
      </c>
      <c r="D468">
        <v>3</v>
      </c>
      <c r="E468">
        <v>3</v>
      </c>
      <c r="F468">
        <v>4</v>
      </c>
      <c r="G468">
        <v>6</v>
      </c>
      <c r="H468">
        <v>6</v>
      </c>
      <c r="I468">
        <v>84</v>
      </c>
      <c r="J468">
        <v>87</v>
      </c>
      <c r="K468">
        <v>96</v>
      </c>
      <c r="L468">
        <v>8</v>
      </c>
      <c r="M468">
        <v>17</v>
      </c>
      <c r="N468">
        <f>IF(punkty_rekrutacyjne[[#This Row],[JP]]=2,0,IF(punkty_rekrutacyjne[[#This Row],[JP]]=3,4,IF(punkty_rekrutacyjne[[#This Row],[JP]]=4,6,IF(punkty_rekrutacyjne[[#This Row],[JP]]=5,8,10))))</f>
        <v>4</v>
      </c>
      <c r="O468">
        <f>IF(punkty_rekrutacyjne[[#This Row],[Mat]]=2,0,IF(punkty_rekrutacyjne[[#This Row],[Mat]]=3,4,IF(punkty_rekrutacyjne[[#This Row],[Mat]]=4,6,IF(punkty_rekrutacyjne[[#This Row],[Mat]]=5,8,10))))</f>
        <v>6</v>
      </c>
      <c r="P468">
        <f>IF(punkty_rekrutacyjne[[#This Row],[Biol]]=2,0,IF(punkty_rekrutacyjne[[#This Row],[Biol]]=3,4,IF(punkty_rekrutacyjne[[#This Row],[Biol]]=4,6,IF(punkty_rekrutacyjne[[#This Row],[Biol]]=5,8,10))))</f>
        <v>10</v>
      </c>
      <c r="Q468">
        <f>IF(punkty_rekrutacyjne[[#This Row],[Geog]]=2,0,IF(punkty_rekrutacyjne[[#This Row],[Geog]]=3,4,IF(punkty_rekrutacyjne[[#This Row],[Geog]]=4,6,IF(punkty_rekrutacyjne[[#This Row],[Geog]]=5,8,10))))</f>
        <v>10</v>
      </c>
      <c r="R468">
        <f>C468+IF(punkty_rekrutacyjne[[#This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64.2</v>
      </c>
      <c r="S468">
        <f>(punkty_rekrutacyjne[[#This Row],[JP]]+punkty_rekrutacyjne[[#This Row],[Mat]]+punkty_rekrutacyjne[[#This Row],[Biol]]+punkty_rekrutacyjne[[#This Row],[Geog]])/4</f>
        <v>4.75</v>
      </c>
      <c r="T468">
        <f>IF(punkty_rekrutacyjne[[#This Row],[Zachowanie]]&gt;4,IF(punkty_rekrutacyjne[[#This Row],[srednia z przedmiotow]]&gt;4,IF(punkty_rekrutacyjne[[#This Row],[Osiagniecia]]=0,1,0),0),0)</f>
        <v>0</v>
      </c>
      <c r="U468" s="2" t="str">
        <f>IF(punkty_rekrutacyjne[[#This Row],[dobry uczen]],punkty_rekrutacyjne[[#This Row],[Nazwisko]],"")</f>
        <v/>
      </c>
      <c r="V468" s="2" t="str">
        <f>IF(punkty_rekrutacyjne[[#This Row],[dobry uczen]],punkty_rekrutacyjne[[#This Row],[Imie]],"")</f>
        <v/>
      </c>
      <c r="W468" s="1">
        <f>IF(punkty_rekrutacyjne[[#This Row],[GHP]]=100,1,0)</f>
        <v>0</v>
      </c>
      <c r="X468" s="1">
        <f>IF(punkty_rekrutacyjne[[#This Row],[GHH]]=100,1,0)</f>
        <v>0</v>
      </c>
      <c r="Y468" s="1">
        <f>IF(punkty_rekrutacyjne[[#This Row],[GMM]]=100,1,0)</f>
        <v>0</v>
      </c>
      <c r="Z468" s="1">
        <f>IF(punkty_rekrutacyjne[[#This Row],[GMP]]=100,1,0)</f>
        <v>0</v>
      </c>
      <c r="AA468" s="1">
        <f>IF(punkty_rekrutacyjne[[#This Row],[GJP]]=100,1,0)</f>
        <v>0</v>
      </c>
      <c r="AB468" s="1">
        <f>IF(SUM(W468:AA468)&gt;2,1,0)</f>
        <v>0</v>
      </c>
      <c r="AC468" s="1">
        <f>C468+IF(punkty_rekrutacyjne[[#This Row],[Zachowanie]]=6,2,0)+SUM(punkty_rekrutacyjne[[#This Row],[p1]:[p4]])</f>
        <v>35</v>
      </c>
      <c r="AD468" s="1">
        <f>+(punkty_rekrutacyjne[[#This Row],[GHP]]+punkty_rekrutacyjne[[#This Row],[GHH]]+punkty_rekrutacyjne[[#This Row],[GMM]]+punkty_rekrutacyjne[[#This Row],[GMP]]+punkty_rekrutacyjne[[#This Row],[GJP]])/10</f>
        <v>29.2</v>
      </c>
      <c r="AE468" s="1">
        <f>IF(punkty_rekrutacyjne[[#This Row],[pkt 1]]&gt;punkty_rekrutacyjne[[#This Row],[pkt 2]],1,0)</f>
        <v>1</v>
      </c>
      <c r="AF468" s="1">
        <f>COUNTIF(punkty_rekrutacyjne[[#This Row],[GHP]:[GJP]],100)</f>
        <v>0</v>
      </c>
    </row>
    <row r="469" spans="1:32" x14ac:dyDescent="0.25">
      <c r="A469" s="1" t="s">
        <v>433</v>
      </c>
      <c r="B469" s="1" t="s">
        <v>434</v>
      </c>
      <c r="C469">
        <v>5</v>
      </c>
      <c r="D469">
        <v>2</v>
      </c>
      <c r="E469">
        <v>6</v>
      </c>
      <c r="F469">
        <v>4</v>
      </c>
      <c r="G469">
        <v>5</v>
      </c>
      <c r="H469">
        <v>6</v>
      </c>
      <c r="I469">
        <v>35</v>
      </c>
      <c r="J469">
        <v>77</v>
      </c>
      <c r="K469">
        <v>82</v>
      </c>
      <c r="L469">
        <v>42</v>
      </c>
      <c r="M469">
        <v>17</v>
      </c>
      <c r="N469">
        <f>IF(punkty_rekrutacyjne[[#This Row],[JP]]=2,0,IF(punkty_rekrutacyjne[[#This Row],[JP]]=3,4,IF(punkty_rekrutacyjne[[#This Row],[JP]]=4,6,IF(punkty_rekrutacyjne[[#This Row],[JP]]=5,8,10))))</f>
        <v>10</v>
      </c>
      <c r="O469">
        <f>IF(punkty_rekrutacyjne[[#This Row],[Mat]]=2,0,IF(punkty_rekrutacyjne[[#This Row],[Mat]]=3,4,IF(punkty_rekrutacyjne[[#This Row],[Mat]]=4,6,IF(punkty_rekrutacyjne[[#This Row],[Mat]]=5,8,10))))</f>
        <v>6</v>
      </c>
      <c r="P469">
        <f>IF(punkty_rekrutacyjne[[#This Row],[Biol]]=2,0,IF(punkty_rekrutacyjne[[#This Row],[Biol]]=3,4,IF(punkty_rekrutacyjne[[#This Row],[Biol]]=4,6,IF(punkty_rekrutacyjne[[#This Row],[Biol]]=5,8,10))))</f>
        <v>8</v>
      </c>
      <c r="Q469">
        <f>IF(punkty_rekrutacyjne[[#This Row],[Geog]]=2,0,IF(punkty_rekrutacyjne[[#This Row],[Geog]]=3,4,IF(punkty_rekrutacyjne[[#This Row],[Geog]]=4,6,IF(punkty_rekrutacyjne[[#This Row],[Geog]]=5,8,10))))</f>
        <v>10</v>
      </c>
      <c r="R469">
        <f>C469+IF(punkty_rekrutacyjne[[#This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64.3</v>
      </c>
      <c r="S469">
        <f>(punkty_rekrutacyjne[[#This Row],[JP]]+punkty_rekrutacyjne[[#This Row],[Mat]]+punkty_rekrutacyjne[[#This Row],[Biol]]+punkty_rekrutacyjne[[#This Row],[Geog]])/4</f>
        <v>5.25</v>
      </c>
      <c r="T469">
        <f>IF(punkty_rekrutacyjne[[#This Row],[Zachowanie]]&gt;4,IF(punkty_rekrutacyjne[[#This Row],[srednia z przedmiotow]]&gt;4,IF(punkty_rekrutacyjne[[#This Row],[Osiagniecia]]=0,1,0),0),0)</f>
        <v>0</v>
      </c>
      <c r="U469" s="2" t="str">
        <f>IF(punkty_rekrutacyjne[[#This Row],[dobry uczen]],punkty_rekrutacyjne[[#This Row],[Nazwisko]],"")</f>
        <v/>
      </c>
      <c r="V469" s="2" t="str">
        <f>IF(punkty_rekrutacyjne[[#This Row],[dobry uczen]],punkty_rekrutacyjne[[#This Row],[Imie]],"")</f>
        <v/>
      </c>
      <c r="W469" s="1">
        <f>IF(punkty_rekrutacyjne[[#This Row],[GHP]]=100,1,0)</f>
        <v>0</v>
      </c>
      <c r="X469" s="1">
        <f>IF(punkty_rekrutacyjne[[#This Row],[GHH]]=100,1,0)</f>
        <v>0</v>
      </c>
      <c r="Y469" s="1">
        <f>IF(punkty_rekrutacyjne[[#This Row],[GMM]]=100,1,0)</f>
        <v>0</v>
      </c>
      <c r="Z469" s="1">
        <f>IF(punkty_rekrutacyjne[[#This Row],[GMP]]=100,1,0)</f>
        <v>0</v>
      </c>
      <c r="AA469" s="1">
        <f>IF(punkty_rekrutacyjne[[#This Row],[GJP]]=100,1,0)</f>
        <v>0</v>
      </c>
      <c r="AB469" s="1">
        <f>IF(SUM(W469:AA469)&gt;2,1,0)</f>
        <v>0</v>
      </c>
      <c r="AC469" s="1">
        <f>C469+IF(punkty_rekrutacyjne[[#This Row],[Zachowanie]]=6,2,0)+SUM(punkty_rekrutacyjne[[#This Row],[p1]:[p4]])</f>
        <v>39</v>
      </c>
      <c r="AD469" s="1">
        <f>+(punkty_rekrutacyjne[[#This Row],[GHP]]+punkty_rekrutacyjne[[#This Row],[GHH]]+punkty_rekrutacyjne[[#This Row],[GMM]]+punkty_rekrutacyjne[[#This Row],[GMP]]+punkty_rekrutacyjne[[#This Row],[GJP]])/10</f>
        <v>25.3</v>
      </c>
      <c r="AE469" s="1">
        <f>IF(punkty_rekrutacyjne[[#This Row],[pkt 1]]&gt;punkty_rekrutacyjne[[#This Row],[pkt 2]],1,0)</f>
        <v>1</v>
      </c>
      <c r="AF469" s="1">
        <f>COUNTIF(punkty_rekrutacyjne[[#This Row],[GHP]:[GJP]],100)</f>
        <v>0</v>
      </c>
    </row>
    <row r="470" spans="1:32" x14ac:dyDescent="0.25">
      <c r="A470" s="1" t="s">
        <v>658</v>
      </c>
      <c r="B470" s="1" t="s">
        <v>16</v>
      </c>
      <c r="C470">
        <v>4</v>
      </c>
      <c r="D470">
        <v>6</v>
      </c>
      <c r="E470">
        <v>6</v>
      </c>
      <c r="F470">
        <v>3</v>
      </c>
      <c r="G470">
        <v>6</v>
      </c>
      <c r="H470">
        <v>2</v>
      </c>
      <c r="I470">
        <v>69</v>
      </c>
      <c r="J470">
        <v>78</v>
      </c>
      <c r="K470">
        <v>32</v>
      </c>
      <c r="L470">
        <v>73</v>
      </c>
      <c r="M470">
        <v>93</v>
      </c>
      <c r="N470">
        <f>IF(punkty_rekrutacyjne[[#This Row],[JP]]=2,0,IF(punkty_rekrutacyjne[[#This Row],[JP]]=3,4,IF(punkty_rekrutacyjne[[#This Row],[JP]]=4,6,IF(punkty_rekrutacyjne[[#This Row],[JP]]=5,8,10))))</f>
        <v>10</v>
      </c>
      <c r="O470">
        <f>IF(punkty_rekrutacyjne[[#This Row],[Mat]]=2,0,IF(punkty_rekrutacyjne[[#This Row],[Mat]]=3,4,IF(punkty_rekrutacyjne[[#This Row],[Mat]]=4,6,IF(punkty_rekrutacyjne[[#This Row],[Mat]]=5,8,10))))</f>
        <v>4</v>
      </c>
      <c r="P470">
        <f>IF(punkty_rekrutacyjne[[#This Row],[Biol]]=2,0,IF(punkty_rekrutacyjne[[#This Row],[Biol]]=3,4,IF(punkty_rekrutacyjne[[#This Row],[Biol]]=4,6,IF(punkty_rekrutacyjne[[#This Row],[Biol]]=5,8,10))))</f>
        <v>10</v>
      </c>
      <c r="Q470">
        <f>IF(punkty_rekrutacyjne[[#This Row],[Geog]]=2,0,IF(punkty_rekrutacyjne[[#This Row],[Geog]]=3,4,IF(punkty_rekrutacyjne[[#This Row],[Geog]]=4,6,IF(punkty_rekrutacyjne[[#This Row],[Geog]]=5,8,10))))</f>
        <v>0</v>
      </c>
      <c r="R470">
        <f>C470+IF(punkty_rekrutacyjne[[#This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64.5</v>
      </c>
      <c r="S470">
        <f>(punkty_rekrutacyjne[[#This Row],[JP]]+punkty_rekrutacyjne[[#This Row],[Mat]]+punkty_rekrutacyjne[[#This Row],[Biol]]+punkty_rekrutacyjne[[#This Row],[Geog]])/4</f>
        <v>4.25</v>
      </c>
      <c r="T470">
        <f>IF(punkty_rekrutacyjne[[#This Row],[Zachowanie]]&gt;4,IF(punkty_rekrutacyjne[[#This Row],[srednia z przedmiotow]]&gt;4,IF(punkty_rekrutacyjne[[#This Row],[Osiagniecia]]=0,1,0),0),0)</f>
        <v>0</v>
      </c>
      <c r="U470" s="2" t="str">
        <f>IF(punkty_rekrutacyjne[[#This Row],[dobry uczen]],punkty_rekrutacyjne[[#This Row],[Nazwisko]],"")</f>
        <v/>
      </c>
      <c r="V470" s="2" t="str">
        <f>IF(punkty_rekrutacyjne[[#This Row],[dobry uczen]],punkty_rekrutacyjne[[#This Row],[Imie]],"")</f>
        <v/>
      </c>
      <c r="W470" s="1">
        <f>IF(punkty_rekrutacyjne[[#This Row],[GHP]]=100,1,0)</f>
        <v>0</v>
      </c>
      <c r="X470" s="1">
        <f>IF(punkty_rekrutacyjne[[#This Row],[GHH]]=100,1,0)</f>
        <v>0</v>
      </c>
      <c r="Y470" s="1">
        <f>IF(punkty_rekrutacyjne[[#This Row],[GMM]]=100,1,0)</f>
        <v>0</v>
      </c>
      <c r="Z470" s="1">
        <f>IF(punkty_rekrutacyjne[[#This Row],[GMP]]=100,1,0)</f>
        <v>0</v>
      </c>
      <c r="AA470" s="1">
        <f>IF(punkty_rekrutacyjne[[#This Row],[GJP]]=100,1,0)</f>
        <v>0</v>
      </c>
      <c r="AB470" s="1">
        <f>IF(SUM(W470:AA470)&gt;2,1,0)</f>
        <v>0</v>
      </c>
      <c r="AC470" s="1">
        <f>C470+IF(punkty_rekrutacyjne[[#This Row],[Zachowanie]]=6,2,0)+SUM(punkty_rekrutacyjne[[#This Row],[p1]:[p4]])</f>
        <v>30</v>
      </c>
      <c r="AD470" s="1">
        <f>+(punkty_rekrutacyjne[[#This Row],[GHP]]+punkty_rekrutacyjne[[#This Row],[GHH]]+punkty_rekrutacyjne[[#This Row],[GMM]]+punkty_rekrutacyjne[[#This Row],[GMP]]+punkty_rekrutacyjne[[#This Row],[GJP]])/10</f>
        <v>34.5</v>
      </c>
      <c r="AE470" s="1">
        <f>IF(punkty_rekrutacyjne[[#This Row],[pkt 1]]&gt;punkty_rekrutacyjne[[#This Row],[pkt 2]],1,0)</f>
        <v>0</v>
      </c>
      <c r="AF470" s="1">
        <f>COUNTIF(punkty_rekrutacyjne[[#This Row],[GHP]:[GJP]],100)</f>
        <v>0</v>
      </c>
    </row>
    <row r="471" spans="1:32" x14ac:dyDescent="0.25">
      <c r="A471" s="1" t="s">
        <v>460</v>
      </c>
      <c r="B471" s="1" t="s">
        <v>130</v>
      </c>
      <c r="C471">
        <v>4</v>
      </c>
      <c r="D471">
        <v>4</v>
      </c>
      <c r="E471">
        <v>4</v>
      </c>
      <c r="F471">
        <v>6</v>
      </c>
      <c r="G471">
        <v>6</v>
      </c>
      <c r="H471">
        <v>2</v>
      </c>
      <c r="I471">
        <v>80</v>
      </c>
      <c r="J471">
        <v>75</v>
      </c>
      <c r="K471">
        <v>57</v>
      </c>
      <c r="L471">
        <v>43</v>
      </c>
      <c r="M471">
        <v>92</v>
      </c>
      <c r="N471">
        <f>IF(punkty_rekrutacyjne[[#This Row],[JP]]=2,0,IF(punkty_rekrutacyjne[[#This Row],[JP]]=3,4,IF(punkty_rekrutacyjne[[#This Row],[JP]]=4,6,IF(punkty_rekrutacyjne[[#This Row],[JP]]=5,8,10))))</f>
        <v>6</v>
      </c>
      <c r="O471">
        <f>IF(punkty_rekrutacyjne[[#This Row],[Mat]]=2,0,IF(punkty_rekrutacyjne[[#This Row],[Mat]]=3,4,IF(punkty_rekrutacyjne[[#This Row],[Mat]]=4,6,IF(punkty_rekrutacyjne[[#This Row],[Mat]]=5,8,10))))</f>
        <v>10</v>
      </c>
      <c r="P471">
        <f>IF(punkty_rekrutacyjne[[#This Row],[Biol]]=2,0,IF(punkty_rekrutacyjne[[#This Row],[Biol]]=3,4,IF(punkty_rekrutacyjne[[#This Row],[Biol]]=4,6,IF(punkty_rekrutacyjne[[#This Row],[Biol]]=5,8,10))))</f>
        <v>10</v>
      </c>
      <c r="Q471">
        <f>IF(punkty_rekrutacyjne[[#This Row],[Geog]]=2,0,IF(punkty_rekrutacyjne[[#This Row],[Geog]]=3,4,IF(punkty_rekrutacyjne[[#This Row],[Geog]]=4,6,IF(punkty_rekrutacyjne[[#This Row],[Geog]]=5,8,10))))</f>
        <v>0</v>
      </c>
      <c r="R471">
        <f>C471+IF(punkty_rekrutacyjne[[#This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64.7</v>
      </c>
      <c r="S471">
        <f>(punkty_rekrutacyjne[[#This Row],[JP]]+punkty_rekrutacyjne[[#This Row],[Mat]]+punkty_rekrutacyjne[[#This Row],[Biol]]+punkty_rekrutacyjne[[#This Row],[Geog]])/4</f>
        <v>4.5</v>
      </c>
      <c r="T471">
        <f>IF(punkty_rekrutacyjne[[#This Row],[Zachowanie]]&gt;4,IF(punkty_rekrutacyjne[[#This Row],[srednia z przedmiotow]]&gt;4,IF(punkty_rekrutacyjne[[#This Row],[Osiagniecia]]=0,1,0),0),0)</f>
        <v>0</v>
      </c>
      <c r="U471" s="2" t="str">
        <f>IF(punkty_rekrutacyjne[[#This Row],[dobry uczen]],punkty_rekrutacyjne[[#This Row],[Nazwisko]],"")</f>
        <v/>
      </c>
      <c r="V471" s="2" t="str">
        <f>IF(punkty_rekrutacyjne[[#This Row],[dobry uczen]],punkty_rekrutacyjne[[#This Row],[Imie]],"")</f>
        <v/>
      </c>
      <c r="W471" s="1">
        <f>IF(punkty_rekrutacyjne[[#This Row],[GHP]]=100,1,0)</f>
        <v>0</v>
      </c>
      <c r="X471" s="1">
        <f>IF(punkty_rekrutacyjne[[#This Row],[GHH]]=100,1,0)</f>
        <v>0</v>
      </c>
      <c r="Y471" s="1">
        <f>IF(punkty_rekrutacyjne[[#This Row],[GMM]]=100,1,0)</f>
        <v>0</v>
      </c>
      <c r="Z471" s="1">
        <f>IF(punkty_rekrutacyjne[[#This Row],[GMP]]=100,1,0)</f>
        <v>0</v>
      </c>
      <c r="AA471" s="1">
        <f>IF(punkty_rekrutacyjne[[#This Row],[GJP]]=100,1,0)</f>
        <v>0</v>
      </c>
      <c r="AB471" s="1">
        <f>IF(SUM(W471:AA471)&gt;2,1,0)</f>
        <v>0</v>
      </c>
      <c r="AC471" s="1">
        <f>C471+IF(punkty_rekrutacyjne[[#This Row],[Zachowanie]]=6,2,0)+SUM(punkty_rekrutacyjne[[#This Row],[p1]:[p4]])</f>
        <v>30</v>
      </c>
      <c r="AD471" s="1">
        <f>+(punkty_rekrutacyjne[[#This Row],[GHP]]+punkty_rekrutacyjne[[#This Row],[GHH]]+punkty_rekrutacyjne[[#This Row],[GMM]]+punkty_rekrutacyjne[[#This Row],[GMP]]+punkty_rekrutacyjne[[#This Row],[GJP]])/10</f>
        <v>34.700000000000003</v>
      </c>
      <c r="AE471" s="1">
        <f>IF(punkty_rekrutacyjne[[#This Row],[pkt 1]]&gt;punkty_rekrutacyjne[[#This Row],[pkt 2]],1,0)</f>
        <v>0</v>
      </c>
      <c r="AF471" s="1">
        <f>COUNTIF(punkty_rekrutacyjne[[#This Row],[GHP]:[GJP]],100)</f>
        <v>0</v>
      </c>
    </row>
    <row r="472" spans="1:32" x14ac:dyDescent="0.25">
      <c r="A472" s="1" t="s">
        <v>458</v>
      </c>
      <c r="B472" s="1" t="s">
        <v>74</v>
      </c>
      <c r="C472">
        <v>2</v>
      </c>
      <c r="D472">
        <v>3</v>
      </c>
      <c r="E472">
        <v>6</v>
      </c>
      <c r="F472">
        <v>6</v>
      </c>
      <c r="G472">
        <v>4</v>
      </c>
      <c r="H472">
        <v>4</v>
      </c>
      <c r="I472">
        <v>61</v>
      </c>
      <c r="J472">
        <v>3</v>
      </c>
      <c r="K472">
        <v>88</v>
      </c>
      <c r="L472">
        <v>72</v>
      </c>
      <c r="M472">
        <v>84</v>
      </c>
      <c r="N472">
        <f>IF(punkty_rekrutacyjne[[#This Row],[JP]]=2,0,IF(punkty_rekrutacyjne[[#This Row],[JP]]=3,4,IF(punkty_rekrutacyjne[[#This Row],[JP]]=4,6,IF(punkty_rekrutacyjne[[#This Row],[JP]]=5,8,10))))</f>
        <v>10</v>
      </c>
      <c r="O472">
        <f>IF(punkty_rekrutacyjne[[#This Row],[Mat]]=2,0,IF(punkty_rekrutacyjne[[#This Row],[Mat]]=3,4,IF(punkty_rekrutacyjne[[#This Row],[Mat]]=4,6,IF(punkty_rekrutacyjne[[#This Row],[Mat]]=5,8,10))))</f>
        <v>10</v>
      </c>
      <c r="P472">
        <f>IF(punkty_rekrutacyjne[[#This Row],[Biol]]=2,0,IF(punkty_rekrutacyjne[[#This Row],[Biol]]=3,4,IF(punkty_rekrutacyjne[[#This Row],[Biol]]=4,6,IF(punkty_rekrutacyjne[[#This Row],[Biol]]=5,8,10))))</f>
        <v>6</v>
      </c>
      <c r="Q472">
        <f>IF(punkty_rekrutacyjne[[#This Row],[Geog]]=2,0,IF(punkty_rekrutacyjne[[#This Row],[Geog]]=3,4,IF(punkty_rekrutacyjne[[#This Row],[Geog]]=4,6,IF(punkty_rekrutacyjne[[#This Row],[Geog]]=5,8,10))))</f>
        <v>6</v>
      </c>
      <c r="R472">
        <f>C472+IF(punkty_rekrutacyjne[[#This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64.8</v>
      </c>
      <c r="S472">
        <f>(punkty_rekrutacyjne[[#This Row],[JP]]+punkty_rekrutacyjne[[#This Row],[Mat]]+punkty_rekrutacyjne[[#This Row],[Biol]]+punkty_rekrutacyjne[[#This Row],[Geog]])/4</f>
        <v>5</v>
      </c>
      <c r="T472">
        <f>IF(punkty_rekrutacyjne[[#This Row],[Zachowanie]]&gt;4,IF(punkty_rekrutacyjne[[#This Row],[srednia z przedmiotow]]&gt;4,IF(punkty_rekrutacyjne[[#This Row],[Osiagniecia]]=0,1,0),0),0)</f>
        <v>0</v>
      </c>
      <c r="U472" s="2" t="str">
        <f>IF(punkty_rekrutacyjne[[#This Row],[dobry uczen]],punkty_rekrutacyjne[[#This Row],[Nazwisko]],"")</f>
        <v/>
      </c>
      <c r="V472" s="2" t="str">
        <f>IF(punkty_rekrutacyjne[[#This Row],[dobry uczen]],punkty_rekrutacyjne[[#This Row],[Imie]],"")</f>
        <v/>
      </c>
      <c r="W472" s="1">
        <f>IF(punkty_rekrutacyjne[[#This Row],[GHP]]=100,1,0)</f>
        <v>0</v>
      </c>
      <c r="X472" s="1">
        <f>IF(punkty_rekrutacyjne[[#This Row],[GHH]]=100,1,0)</f>
        <v>0</v>
      </c>
      <c r="Y472" s="1">
        <f>IF(punkty_rekrutacyjne[[#This Row],[GMM]]=100,1,0)</f>
        <v>0</v>
      </c>
      <c r="Z472" s="1">
        <f>IF(punkty_rekrutacyjne[[#This Row],[GMP]]=100,1,0)</f>
        <v>0</v>
      </c>
      <c r="AA472" s="1">
        <f>IF(punkty_rekrutacyjne[[#This Row],[GJP]]=100,1,0)</f>
        <v>0</v>
      </c>
      <c r="AB472" s="1">
        <f>IF(SUM(W472:AA472)&gt;2,1,0)</f>
        <v>0</v>
      </c>
      <c r="AC472" s="1">
        <f>C472+IF(punkty_rekrutacyjne[[#This Row],[Zachowanie]]=6,2,0)+SUM(punkty_rekrutacyjne[[#This Row],[p1]:[p4]])</f>
        <v>34</v>
      </c>
      <c r="AD472" s="1">
        <f>+(punkty_rekrutacyjne[[#This Row],[GHP]]+punkty_rekrutacyjne[[#This Row],[GHH]]+punkty_rekrutacyjne[[#This Row],[GMM]]+punkty_rekrutacyjne[[#This Row],[GMP]]+punkty_rekrutacyjne[[#This Row],[GJP]])/10</f>
        <v>30.8</v>
      </c>
      <c r="AE472" s="1">
        <f>IF(punkty_rekrutacyjne[[#This Row],[pkt 1]]&gt;punkty_rekrutacyjne[[#This Row],[pkt 2]],1,0)</f>
        <v>1</v>
      </c>
      <c r="AF472" s="1">
        <f>COUNTIF(punkty_rekrutacyjne[[#This Row],[GHP]:[GJP]],100)</f>
        <v>0</v>
      </c>
    </row>
    <row r="473" spans="1:32" x14ac:dyDescent="0.25">
      <c r="A473" s="1" t="s">
        <v>312</v>
      </c>
      <c r="B473" s="1" t="s">
        <v>313</v>
      </c>
      <c r="C473">
        <v>5</v>
      </c>
      <c r="D473">
        <v>2</v>
      </c>
      <c r="E473">
        <v>4</v>
      </c>
      <c r="F473">
        <v>5</v>
      </c>
      <c r="G473">
        <v>6</v>
      </c>
      <c r="H473">
        <v>4</v>
      </c>
      <c r="I473">
        <v>68</v>
      </c>
      <c r="J473">
        <v>37</v>
      </c>
      <c r="K473">
        <v>91</v>
      </c>
      <c r="L473">
        <v>56</v>
      </c>
      <c r="M473">
        <v>46</v>
      </c>
      <c r="N473">
        <f>IF(punkty_rekrutacyjne[[#This Row],[JP]]=2,0,IF(punkty_rekrutacyjne[[#This Row],[JP]]=3,4,IF(punkty_rekrutacyjne[[#This Row],[JP]]=4,6,IF(punkty_rekrutacyjne[[#This Row],[JP]]=5,8,10))))</f>
        <v>6</v>
      </c>
      <c r="O473">
        <f>IF(punkty_rekrutacyjne[[#This Row],[Mat]]=2,0,IF(punkty_rekrutacyjne[[#This Row],[Mat]]=3,4,IF(punkty_rekrutacyjne[[#This Row],[Mat]]=4,6,IF(punkty_rekrutacyjne[[#This Row],[Mat]]=5,8,10))))</f>
        <v>8</v>
      </c>
      <c r="P473">
        <f>IF(punkty_rekrutacyjne[[#This Row],[Biol]]=2,0,IF(punkty_rekrutacyjne[[#This Row],[Biol]]=3,4,IF(punkty_rekrutacyjne[[#This Row],[Biol]]=4,6,IF(punkty_rekrutacyjne[[#This Row],[Biol]]=5,8,10))))</f>
        <v>10</v>
      </c>
      <c r="Q473">
        <f>IF(punkty_rekrutacyjne[[#This Row],[Geog]]=2,0,IF(punkty_rekrutacyjne[[#This Row],[Geog]]=3,4,IF(punkty_rekrutacyjne[[#This Row],[Geog]]=4,6,IF(punkty_rekrutacyjne[[#This Row],[Geog]]=5,8,10))))</f>
        <v>6</v>
      </c>
      <c r="R473">
        <f>C473+IF(punkty_rekrutacyjne[[#This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64.8</v>
      </c>
      <c r="S473">
        <f>(punkty_rekrutacyjne[[#This Row],[JP]]+punkty_rekrutacyjne[[#This Row],[Mat]]+punkty_rekrutacyjne[[#This Row],[Biol]]+punkty_rekrutacyjne[[#This Row],[Geog]])/4</f>
        <v>4.75</v>
      </c>
      <c r="T473">
        <f>IF(punkty_rekrutacyjne[[#This Row],[Zachowanie]]&gt;4,IF(punkty_rekrutacyjne[[#This Row],[srednia z przedmiotow]]&gt;4,IF(punkty_rekrutacyjne[[#This Row],[Osiagniecia]]=0,1,0),0),0)</f>
        <v>0</v>
      </c>
      <c r="U473" s="2" t="str">
        <f>IF(punkty_rekrutacyjne[[#This Row],[dobry uczen]],punkty_rekrutacyjne[[#This Row],[Nazwisko]],"")</f>
        <v/>
      </c>
      <c r="V473" s="2" t="str">
        <f>IF(punkty_rekrutacyjne[[#This Row],[dobry uczen]],punkty_rekrutacyjne[[#This Row],[Imie]],"")</f>
        <v/>
      </c>
      <c r="W473" s="1">
        <f>IF(punkty_rekrutacyjne[[#This Row],[GHP]]=100,1,0)</f>
        <v>0</v>
      </c>
      <c r="X473" s="1">
        <f>IF(punkty_rekrutacyjne[[#This Row],[GHH]]=100,1,0)</f>
        <v>0</v>
      </c>
      <c r="Y473" s="1">
        <f>IF(punkty_rekrutacyjne[[#This Row],[GMM]]=100,1,0)</f>
        <v>0</v>
      </c>
      <c r="Z473" s="1">
        <f>IF(punkty_rekrutacyjne[[#This Row],[GMP]]=100,1,0)</f>
        <v>0</v>
      </c>
      <c r="AA473" s="1">
        <f>IF(punkty_rekrutacyjne[[#This Row],[GJP]]=100,1,0)</f>
        <v>0</v>
      </c>
      <c r="AB473" s="1">
        <f>IF(SUM(W473:AA473)&gt;2,1,0)</f>
        <v>0</v>
      </c>
      <c r="AC473" s="1">
        <f>C473+IF(punkty_rekrutacyjne[[#This Row],[Zachowanie]]=6,2,0)+SUM(punkty_rekrutacyjne[[#This Row],[p1]:[p4]])</f>
        <v>35</v>
      </c>
      <c r="AD473" s="1">
        <f>+(punkty_rekrutacyjne[[#This Row],[GHP]]+punkty_rekrutacyjne[[#This Row],[GHH]]+punkty_rekrutacyjne[[#This Row],[GMM]]+punkty_rekrutacyjne[[#This Row],[GMP]]+punkty_rekrutacyjne[[#This Row],[GJP]])/10</f>
        <v>29.8</v>
      </c>
      <c r="AE473" s="1">
        <f>IF(punkty_rekrutacyjne[[#This Row],[pkt 1]]&gt;punkty_rekrutacyjne[[#This Row],[pkt 2]],1,0)</f>
        <v>1</v>
      </c>
      <c r="AF473" s="1">
        <f>COUNTIF(punkty_rekrutacyjne[[#This Row],[GHP]:[GJP]],100)</f>
        <v>0</v>
      </c>
    </row>
    <row r="474" spans="1:32" x14ac:dyDescent="0.25">
      <c r="A474" s="1" t="s">
        <v>378</v>
      </c>
      <c r="B474" s="1" t="s">
        <v>30</v>
      </c>
      <c r="C474">
        <v>6</v>
      </c>
      <c r="D474">
        <v>3</v>
      </c>
      <c r="E474">
        <v>3</v>
      </c>
      <c r="F474">
        <v>6</v>
      </c>
      <c r="G474">
        <v>6</v>
      </c>
      <c r="H474">
        <v>3</v>
      </c>
      <c r="I474">
        <v>78</v>
      </c>
      <c r="J474">
        <v>57</v>
      </c>
      <c r="K474">
        <v>69</v>
      </c>
      <c r="L474">
        <v>18</v>
      </c>
      <c r="M474">
        <v>87</v>
      </c>
      <c r="N474">
        <f>IF(punkty_rekrutacyjne[[#This Row],[JP]]=2,0,IF(punkty_rekrutacyjne[[#This Row],[JP]]=3,4,IF(punkty_rekrutacyjne[[#This Row],[JP]]=4,6,IF(punkty_rekrutacyjne[[#This Row],[JP]]=5,8,10))))</f>
        <v>4</v>
      </c>
      <c r="O474">
        <f>IF(punkty_rekrutacyjne[[#This Row],[Mat]]=2,0,IF(punkty_rekrutacyjne[[#This Row],[Mat]]=3,4,IF(punkty_rekrutacyjne[[#This Row],[Mat]]=4,6,IF(punkty_rekrutacyjne[[#This Row],[Mat]]=5,8,10))))</f>
        <v>10</v>
      </c>
      <c r="P474">
        <f>IF(punkty_rekrutacyjne[[#This Row],[Biol]]=2,0,IF(punkty_rekrutacyjne[[#This Row],[Biol]]=3,4,IF(punkty_rekrutacyjne[[#This Row],[Biol]]=4,6,IF(punkty_rekrutacyjne[[#This Row],[Biol]]=5,8,10))))</f>
        <v>10</v>
      </c>
      <c r="Q474">
        <f>IF(punkty_rekrutacyjne[[#This Row],[Geog]]=2,0,IF(punkty_rekrutacyjne[[#This Row],[Geog]]=3,4,IF(punkty_rekrutacyjne[[#This Row],[Geog]]=4,6,IF(punkty_rekrutacyjne[[#This Row],[Geog]]=5,8,10))))</f>
        <v>4</v>
      </c>
      <c r="R474">
        <f>C474+IF(punkty_rekrutacyjne[[#This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64.900000000000006</v>
      </c>
      <c r="S474">
        <f>(punkty_rekrutacyjne[[#This Row],[JP]]+punkty_rekrutacyjne[[#This Row],[Mat]]+punkty_rekrutacyjne[[#This Row],[Biol]]+punkty_rekrutacyjne[[#This Row],[Geog]])/4</f>
        <v>4.5</v>
      </c>
      <c r="T474">
        <f>IF(punkty_rekrutacyjne[[#This Row],[Zachowanie]]&gt;4,IF(punkty_rekrutacyjne[[#This Row],[srednia z przedmiotow]]&gt;4,IF(punkty_rekrutacyjne[[#This Row],[Osiagniecia]]=0,1,0),0),0)</f>
        <v>0</v>
      </c>
      <c r="U474" s="2" t="str">
        <f>IF(punkty_rekrutacyjne[[#This Row],[dobry uczen]],punkty_rekrutacyjne[[#This Row],[Nazwisko]],"")</f>
        <v/>
      </c>
      <c r="V474" s="2" t="str">
        <f>IF(punkty_rekrutacyjne[[#This Row],[dobry uczen]],punkty_rekrutacyjne[[#This Row],[Imie]],"")</f>
        <v/>
      </c>
      <c r="W474" s="1">
        <f>IF(punkty_rekrutacyjne[[#This Row],[GHP]]=100,1,0)</f>
        <v>0</v>
      </c>
      <c r="X474" s="1">
        <f>IF(punkty_rekrutacyjne[[#This Row],[GHH]]=100,1,0)</f>
        <v>0</v>
      </c>
      <c r="Y474" s="1">
        <f>IF(punkty_rekrutacyjne[[#This Row],[GMM]]=100,1,0)</f>
        <v>0</v>
      </c>
      <c r="Z474" s="1">
        <f>IF(punkty_rekrutacyjne[[#This Row],[GMP]]=100,1,0)</f>
        <v>0</v>
      </c>
      <c r="AA474" s="1">
        <f>IF(punkty_rekrutacyjne[[#This Row],[GJP]]=100,1,0)</f>
        <v>0</v>
      </c>
      <c r="AB474" s="1">
        <f>IF(SUM(W474:AA474)&gt;2,1,0)</f>
        <v>0</v>
      </c>
      <c r="AC474" s="1">
        <f>C474+IF(punkty_rekrutacyjne[[#This Row],[Zachowanie]]=6,2,0)+SUM(punkty_rekrutacyjne[[#This Row],[p1]:[p4]])</f>
        <v>34</v>
      </c>
      <c r="AD474" s="1">
        <f>+(punkty_rekrutacyjne[[#This Row],[GHP]]+punkty_rekrutacyjne[[#This Row],[GHH]]+punkty_rekrutacyjne[[#This Row],[GMM]]+punkty_rekrutacyjne[[#This Row],[GMP]]+punkty_rekrutacyjne[[#This Row],[GJP]])/10</f>
        <v>30.9</v>
      </c>
      <c r="AE474" s="1">
        <f>IF(punkty_rekrutacyjne[[#This Row],[pkt 1]]&gt;punkty_rekrutacyjne[[#This Row],[pkt 2]],1,0)</f>
        <v>1</v>
      </c>
      <c r="AF474" s="1">
        <f>COUNTIF(punkty_rekrutacyjne[[#This Row],[GHP]:[GJP]],100)</f>
        <v>0</v>
      </c>
    </row>
    <row r="475" spans="1:32" x14ac:dyDescent="0.25">
      <c r="A475" s="1" t="s">
        <v>500</v>
      </c>
      <c r="B475" s="1" t="s">
        <v>121</v>
      </c>
      <c r="C475">
        <v>7</v>
      </c>
      <c r="D475">
        <v>5</v>
      </c>
      <c r="E475">
        <v>5</v>
      </c>
      <c r="F475">
        <v>4</v>
      </c>
      <c r="G475">
        <v>5</v>
      </c>
      <c r="H475">
        <v>6</v>
      </c>
      <c r="I475">
        <v>97</v>
      </c>
      <c r="J475">
        <v>45</v>
      </c>
      <c r="K475">
        <v>42</v>
      </c>
      <c r="L475">
        <v>25</v>
      </c>
      <c r="M475">
        <v>51</v>
      </c>
      <c r="N475">
        <f>IF(punkty_rekrutacyjne[[#This Row],[JP]]=2,0,IF(punkty_rekrutacyjne[[#This Row],[JP]]=3,4,IF(punkty_rekrutacyjne[[#This Row],[JP]]=4,6,IF(punkty_rekrutacyjne[[#This Row],[JP]]=5,8,10))))</f>
        <v>8</v>
      </c>
      <c r="O475">
        <f>IF(punkty_rekrutacyjne[[#This Row],[Mat]]=2,0,IF(punkty_rekrutacyjne[[#This Row],[Mat]]=3,4,IF(punkty_rekrutacyjne[[#This Row],[Mat]]=4,6,IF(punkty_rekrutacyjne[[#This Row],[Mat]]=5,8,10))))</f>
        <v>6</v>
      </c>
      <c r="P475">
        <f>IF(punkty_rekrutacyjne[[#This Row],[Biol]]=2,0,IF(punkty_rekrutacyjne[[#This Row],[Biol]]=3,4,IF(punkty_rekrutacyjne[[#This Row],[Biol]]=4,6,IF(punkty_rekrutacyjne[[#This Row],[Biol]]=5,8,10))))</f>
        <v>8</v>
      </c>
      <c r="Q475">
        <f>IF(punkty_rekrutacyjne[[#This Row],[Geog]]=2,0,IF(punkty_rekrutacyjne[[#This Row],[Geog]]=3,4,IF(punkty_rekrutacyjne[[#This Row],[Geog]]=4,6,IF(punkty_rekrutacyjne[[#This Row],[Geog]]=5,8,10))))</f>
        <v>10</v>
      </c>
      <c r="R475">
        <f>C475+IF(punkty_rekrutacyjne[[#This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65</v>
      </c>
      <c r="S475">
        <f>(punkty_rekrutacyjne[[#This Row],[JP]]+punkty_rekrutacyjne[[#This Row],[Mat]]+punkty_rekrutacyjne[[#This Row],[Biol]]+punkty_rekrutacyjne[[#This Row],[Geog]])/4</f>
        <v>5</v>
      </c>
      <c r="T475">
        <f>IF(punkty_rekrutacyjne[[#This Row],[Zachowanie]]&gt;4,IF(punkty_rekrutacyjne[[#This Row],[srednia z przedmiotow]]&gt;4,IF(punkty_rekrutacyjne[[#This Row],[Osiagniecia]]=0,1,0),0),0)</f>
        <v>0</v>
      </c>
      <c r="U475" s="2" t="str">
        <f>IF(punkty_rekrutacyjne[[#This Row],[dobry uczen]],punkty_rekrutacyjne[[#This Row],[Nazwisko]],"")</f>
        <v/>
      </c>
      <c r="V475" s="2" t="str">
        <f>IF(punkty_rekrutacyjne[[#This Row],[dobry uczen]],punkty_rekrutacyjne[[#This Row],[Imie]],"")</f>
        <v/>
      </c>
      <c r="W475" s="1">
        <f>IF(punkty_rekrutacyjne[[#This Row],[GHP]]=100,1,0)</f>
        <v>0</v>
      </c>
      <c r="X475" s="1">
        <f>IF(punkty_rekrutacyjne[[#This Row],[GHH]]=100,1,0)</f>
        <v>0</v>
      </c>
      <c r="Y475" s="1">
        <f>IF(punkty_rekrutacyjne[[#This Row],[GMM]]=100,1,0)</f>
        <v>0</v>
      </c>
      <c r="Z475" s="1">
        <f>IF(punkty_rekrutacyjne[[#This Row],[GMP]]=100,1,0)</f>
        <v>0</v>
      </c>
      <c r="AA475" s="1">
        <f>IF(punkty_rekrutacyjne[[#This Row],[GJP]]=100,1,0)</f>
        <v>0</v>
      </c>
      <c r="AB475" s="1">
        <f>IF(SUM(W475:AA475)&gt;2,1,0)</f>
        <v>0</v>
      </c>
      <c r="AC475" s="1">
        <f>C475+IF(punkty_rekrutacyjne[[#This Row],[Zachowanie]]=6,2,0)+SUM(punkty_rekrutacyjne[[#This Row],[p1]:[p4]])</f>
        <v>39</v>
      </c>
      <c r="AD475" s="1">
        <f>+(punkty_rekrutacyjne[[#This Row],[GHP]]+punkty_rekrutacyjne[[#This Row],[GHH]]+punkty_rekrutacyjne[[#This Row],[GMM]]+punkty_rekrutacyjne[[#This Row],[GMP]]+punkty_rekrutacyjne[[#This Row],[GJP]])/10</f>
        <v>26</v>
      </c>
      <c r="AE475" s="1">
        <f>IF(punkty_rekrutacyjne[[#This Row],[pkt 1]]&gt;punkty_rekrutacyjne[[#This Row],[pkt 2]],1,0)</f>
        <v>1</v>
      </c>
      <c r="AF475" s="1">
        <f>COUNTIF(punkty_rekrutacyjne[[#This Row],[GHP]:[GJP]],100)</f>
        <v>0</v>
      </c>
    </row>
    <row r="476" spans="1:32" x14ac:dyDescent="0.25">
      <c r="A476" s="1" t="s">
        <v>264</v>
      </c>
      <c r="B476" s="1" t="s">
        <v>246</v>
      </c>
      <c r="C476">
        <v>8</v>
      </c>
      <c r="D476">
        <v>3</v>
      </c>
      <c r="E476">
        <v>5</v>
      </c>
      <c r="F476">
        <v>5</v>
      </c>
      <c r="G476">
        <v>5</v>
      </c>
      <c r="H476">
        <v>6</v>
      </c>
      <c r="I476">
        <v>55</v>
      </c>
      <c r="J476">
        <v>10</v>
      </c>
      <c r="K476">
        <v>80</v>
      </c>
      <c r="L476">
        <v>8</v>
      </c>
      <c r="M476">
        <v>78</v>
      </c>
      <c r="N476">
        <f>IF(punkty_rekrutacyjne[[#This Row],[JP]]=2,0,IF(punkty_rekrutacyjne[[#This Row],[JP]]=3,4,IF(punkty_rekrutacyjne[[#This Row],[JP]]=4,6,IF(punkty_rekrutacyjne[[#This Row],[JP]]=5,8,10))))</f>
        <v>8</v>
      </c>
      <c r="O476">
        <f>IF(punkty_rekrutacyjne[[#This Row],[Mat]]=2,0,IF(punkty_rekrutacyjne[[#This Row],[Mat]]=3,4,IF(punkty_rekrutacyjne[[#This Row],[Mat]]=4,6,IF(punkty_rekrutacyjne[[#This Row],[Mat]]=5,8,10))))</f>
        <v>8</v>
      </c>
      <c r="P476">
        <f>IF(punkty_rekrutacyjne[[#This Row],[Biol]]=2,0,IF(punkty_rekrutacyjne[[#This Row],[Biol]]=3,4,IF(punkty_rekrutacyjne[[#This Row],[Biol]]=4,6,IF(punkty_rekrutacyjne[[#This Row],[Biol]]=5,8,10))))</f>
        <v>8</v>
      </c>
      <c r="Q476">
        <f>IF(punkty_rekrutacyjne[[#This Row],[Geog]]=2,0,IF(punkty_rekrutacyjne[[#This Row],[Geog]]=3,4,IF(punkty_rekrutacyjne[[#This Row],[Geog]]=4,6,IF(punkty_rekrutacyjne[[#This Row],[Geog]]=5,8,10))))</f>
        <v>10</v>
      </c>
      <c r="R476">
        <f>C476+IF(punkty_rekrutacyjne[[#This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65.099999999999994</v>
      </c>
      <c r="S476">
        <f>(punkty_rekrutacyjne[[#This Row],[JP]]+punkty_rekrutacyjne[[#This Row],[Mat]]+punkty_rekrutacyjne[[#This Row],[Biol]]+punkty_rekrutacyjne[[#This Row],[Geog]])/4</f>
        <v>5.25</v>
      </c>
      <c r="T476">
        <f>IF(punkty_rekrutacyjne[[#This Row],[Zachowanie]]&gt;4,IF(punkty_rekrutacyjne[[#This Row],[srednia z przedmiotow]]&gt;4,IF(punkty_rekrutacyjne[[#This Row],[Osiagniecia]]=0,1,0),0),0)</f>
        <v>0</v>
      </c>
      <c r="U476" s="2" t="str">
        <f>IF(punkty_rekrutacyjne[[#This Row],[dobry uczen]],punkty_rekrutacyjne[[#This Row],[Nazwisko]],"")</f>
        <v/>
      </c>
      <c r="V476" s="2" t="str">
        <f>IF(punkty_rekrutacyjne[[#This Row],[dobry uczen]],punkty_rekrutacyjne[[#This Row],[Imie]],"")</f>
        <v/>
      </c>
      <c r="W476" s="1">
        <f>IF(punkty_rekrutacyjne[[#This Row],[GHP]]=100,1,0)</f>
        <v>0</v>
      </c>
      <c r="X476" s="1">
        <f>IF(punkty_rekrutacyjne[[#This Row],[GHH]]=100,1,0)</f>
        <v>0</v>
      </c>
      <c r="Y476" s="1">
        <f>IF(punkty_rekrutacyjne[[#This Row],[GMM]]=100,1,0)</f>
        <v>0</v>
      </c>
      <c r="Z476" s="1">
        <f>IF(punkty_rekrutacyjne[[#This Row],[GMP]]=100,1,0)</f>
        <v>0</v>
      </c>
      <c r="AA476" s="1">
        <f>IF(punkty_rekrutacyjne[[#This Row],[GJP]]=100,1,0)</f>
        <v>0</v>
      </c>
      <c r="AB476" s="1">
        <f>IF(SUM(W476:AA476)&gt;2,1,0)</f>
        <v>0</v>
      </c>
      <c r="AC476" s="1">
        <f>C476+IF(punkty_rekrutacyjne[[#This Row],[Zachowanie]]=6,2,0)+SUM(punkty_rekrutacyjne[[#This Row],[p1]:[p4]])</f>
        <v>42</v>
      </c>
      <c r="AD476" s="1">
        <f>+(punkty_rekrutacyjne[[#This Row],[GHP]]+punkty_rekrutacyjne[[#This Row],[GHH]]+punkty_rekrutacyjne[[#This Row],[GMM]]+punkty_rekrutacyjne[[#This Row],[GMP]]+punkty_rekrutacyjne[[#This Row],[GJP]])/10</f>
        <v>23.1</v>
      </c>
      <c r="AE476" s="1">
        <f>IF(punkty_rekrutacyjne[[#This Row],[pkt 1]]&gt;punkty_rekrutacyjne[[#This Row],[pkt 2]],1,0)</f>
        <v>1</v>
      </c>
      <c r="AF476" s="1">
        <f>COUNTIF(punkty_rekrutacyjne[[#This Row],[GHP]:[GJP]],100)</f>
        <v>0</v>
      </c>
    </row>
    <row r="477" spans="1:32" x14ac:dyDescent="0.25">
      <c r="A477" s="1" t="s">
        <v>655</v>
      </c>
      <c r="B477" s="1" t="s">
        <v>38</v>
      </c>
      <c r="C477">
        <v>7</v>
      </c>
      <c r="D477">
        <v>2</v>
      </c>
      <c r="E477">
        <v>6</v>
      </c>
      <c r="F477">
        <v>6</v>
      </c>
      <c r="G477">
        <v>6</v>
      </c>
      <c r="H477">
        <v>5</v>
      </c>
      <c r="I477">
        <v>27</v>
      </c>
      <c r="J477">
        <v>93</v>
      </c>
      <c r="K477">
        <v>10</v>
      </c>
      <c r="L477">
        <v>43</v>
      </c>
      <c r="M477">
        <v>28</v>
      </c>
      <c r="N477">
        <f>IF(punkty_rekrutacyjne[[#This Row],[JP]]=2,0,IF(punkty_rekrutacyjne[[#This Row],[JP]]=3,4,IF(punkty_rekrutacyjne[[#This Row],[JP]]=4,6,IF(punkty_rekrutacyjne[[#This Row],[JP]]=5,8,10))))</f>
        <v>10</v>
      </c>
      <c r="O477">
        <f>IF(punkty_rekrutacyjne[[#This Row],[Mat]]=2,0,IF(punkty_rekrutacyjne[[#This Row],[Mat]]=3,4,IF(punkty_rekrutacyjne[[#This Row],[Mat]]=4,6,IF(punkty_rekrutacyjne[[#This Row],[Mat]]=5,8,10))))</f>
        <v>10</v>
      </c>
      <c r="P477">
        <f>IF(punkty_rekrutacyjne[[#This Row],[Biol]]=2,0,IF(punkty_rekrutacyjne[[#This Row],[Biol]]=3,4,IF(punkty_rekrutacyjne[[#This Row],[Biol]]=4,6,IF(punkty_rekrutacyjne[[#This Row],[Biol]]=5,8,10))))</f>
        <v>10</v>
      </c>
      <c r="Q477">
        <f>IF(punkty_rekrutacyjne[[#This Row],[Geog]]=2,0,IF(punkty_rekrutacyjne[[#This Row],[Geog]]=3,4,IF(punkty_rekrutacyjne[[#This Row],[Geog]]=4,6,IF(punkty_rekrutacyjne[[#This Row],[Geog]]=5,8,10))))</f>
        <v>8</v>
      </c>
      <c r="R477">
        <f>C477+IF(punkty_rekrutacyjne[[#This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65.099999999999994</v>
      </c>
      <c r="S477">
        <f>(punkty_rekrutacyjne[[#This Row],[JP]]+punkty_rekrutacyjne[[#This Row],[Mat]]+punkty_rekrutacyjne[[#This Row],[Biol]]+punkty_rekrutacyjne[[#This Row],[Geog]])/4</f>
        <v>5.75</v>
      </c>
      <c r="T477">
        <f>IF(punkty_rekrutacyjne[[#This Row],[Zachowanie]]&gt;4,IF(punkty_rekrutacyjne[[#This Row],[srednia z przedmiotow]]&gt;4,IF(punkty_rekrutacyjne[[#This Row],[Osiagniecia]]=0,1,0),0),0)</f>
        <v>0</v>
      </c>
      <c r="U477" s="2" t="str">
        <f>IF(punkty_rekrutacyjne[[#This Row],[dobry uczen]],punkty_rekrutacyjne[[#This Row],[Nazwisko]],"")</f>
        <v/>
      </c>
      <c r="V477" s="2" t="str">
        <f>IF(punkty_rekrutacyjne[[#This Row],[dobry uczen]],punkty_rekrutacyjne[[#This Row],[Imie]],"")</f>
        <v/>
      </c>
      <c r="W477" s="1">
        <f>IF(punkty_rekrutacyjne[[#This Row],[GHP]]=100,1,0)</f>
        <v>0</v>
      </c>
      <c r="X477" s="1">
        <f>IF(punkty_rekrutacyjne[[#This Row],[GHH]]=100,1,0)</f>
        <v>0</v>
      </c>
      <c r="Y477" s="1">
        <f>IF(punkty_rekrutacyjne[[#This Row],[GMM]]=100,1,0)</f>
        <v>0</v>
      </c>
      <c r="Z477" s="1">
        <f>IF(punkty_rekrutacyjne[[#This Row],[GMP]]=100,1,0)</f>
        <v>0</v>
      </c>
      <c r="AA477" s="1">
        <f>IF(punkty_rekrutacyjne[[#This Row],[GJP]]=100,1,0)</f>
        <v>0</v>
      </c>
      <c r="AB477" s="1">
        <f>IF(SUM(W477:AA477)&gt;2,1,0)</f>
        <v>0</v>
      </c>
      <c r="AC477" s="1">
        <f>C477+IF(punkty_rekrutacyjne[[#This Row],[Zachowanie]]=6,2,0)+SUM(punkty_rekrutacyjne[[#This Row],[p1]:[p4]])</f>
        <v>45</v>
      </c>
      <c r="AD477" s="1">
        <f>+(punkty_rekrutacyjne[[#This Row],[GHP]]+punkty_rekrutacyjne[[#This Row],[GHH]]+punkty_rekrutacyjne[[#This Row],[GMM]]+punkty_rekrutacyjne[[#This Row],[GMP]]+punkty_rekrutacyjne[[#This Row],[GJP]])/10</f>
        <v>20.100000000000001</v>
      </c>
      <c r="AE477" s="1">
        <f>IF(punkty_rekrutacyjne[[#This Row],[pkt 1]]&gt;punkty_rekrutacyjne[[#This Row],[pkt 2]],1,0)</f>
        <v>1</v>
      </c>
      <c r="AF477" s="1">
        <f>COUNTIF(punkty_rekrutacyjne[[#This Row],[GHP]:[GJP]],100)</f>
        <v>0</v>
      </c>
    </row>
    <row r="478" spans="1:32" x14ac:dyDescent="0.25">
      <c r="A478" s="1" t="s">
        <v>656</v>
      </c>
      <c r="B478" s="1" t="s">
        <v>119</v>
      </c>
      <c r="C478">
        <v>5</v>
      </c>
      <c r="D478">
        <v>4</v>
      </c>
      <c r="E478">
        <v>6</v>
      </c>
      <c r="F478">
        <v>5</v>
      </c>
      <c r="G478">
        <v>4</v>
      </c>
      <c r="H478">
        <v>4</v>
      </c>
      <c r="I478">
        <v>44</v>
      </c>
      <c r="J478">
        <v>95</v>
      </c>
      <c r="K478">
        <v>15</v>
      </c>
      <c r="L478">
        <v>66</v>
      </c>
      <c r="M478">
        <v>82</v>
      </c>
      <c r="N478">
        <f>IF(punkty_rekrutacyjne[[#This Row],[JP]]=2,0,IF(punkty_rekrutacyjne[[#This Row],[JP]]=3,4,IF(punkty_rekrutacyjne[[#This Row],[JP]]=4,6,IF(punkty_rekrutacyjne[[#This Row],[JP]]=5,8,10))))</f>
        <v>10</v>
      </c>
      <c r="O478">
        <f>IF(punkty_rekrutacyjne[[#This Row],[Mat]]=2,0,IF(punkty_rekrutacyjne[[#This Row],[Mat]]=3,4,IF(punkty_rekrutacyjne[[#This Row],[Mat]]=4,6,IF(punkty_rekrutacyjne[[#This Row],[Mat]]=5,8,10))))</f>
        <v>8</v>
      </c>
      <c r="P478">
        <f>IF(punkty_rekrutacyjne[[#This Row],[Biol]]=2,0,IF(punkty_rekrutacyjne[[#This Row],[Biol]]=3,4,IF(punkty_rekrutacyjne[[#This Row],[Biol]]=4,6,IF(punkty_rekrutacyjne[[#This Row],[Biol]]=5,8,10))))</f>
        <v>6</v>
      </c>
      <c r="Q478">
        <f>IF(punkty_rekrutacyjne[[#This Row],[Geog]]=2,0,IF(punkty_rekrutacyjne[[#This Row],[Geog]]=3,4,IF(punkty_rekrutacyjne[[#This Row],[Geog]]=4,6,IF(punkty_rekrutacyjne[[#This Row],[Geog]]=5,8,10))))</f>
        <v>6</v>
      </c>
      <c r="R478">
        <f>C478+IF(punkty_rekrutacyjne[[#This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65.2</v>
      </c>
      <c r="S478">
        <f>(punkty_rekrutacyjne[[#This Row],[JP]]+punkty_rekrutacyjne[[#This Row],[Mat]]+punkty_rekrutacyjne[[#This Row],[Biol]]+punkty_rekrutacyjne[[#This Row],[Geog]])/4</f>
        <v>4.75</v>
      </c>
      <c r="T478">
        <f>IF(punkty_rekrutacyjne[[#This Row],[Zachowanie]]&gt;4,IF(punkty_rekrutacyjne[[#This Row],[srednia z przedmiotow]]&gt;4,IF(punkty_rekrutacyjne[[#This Row],[Osiagniecia]]=0,1,0),0),0)</f>
        <v>0</v>
      </c>
      <c r="U478" s="2" t="str">
        <f>IF(punkty_rekrutacyjne[[#This Row],[dobry uczen]],punkty_rekrutacyjne[[#This Row],[Nazwisko]],"")</f>
        <v/>
      </c>
      <c r="V478" s="2" t="str">
        <f>IF(punkty_rekrutacyjne[[#This Row],[dobry uczen]],punkty_rekrutacyjne[[#This Row],[Imie]],"")</f>
        <v/>
      </c>
      <c r="W478" s="1">
        <f>IF(punkty_rekrutacyjne[[#This Row],[GHP]]=100,1,0)</f>
        <v>0</v>
      </c>
      <c r="X478" s="1">
        <f>IF(punkty_rekrutacyjne[[#This Row],[GHH]]=100,1,0)</f>
        <v>0</v>
      </c>
      <c r="Y478" s="1">
        <f>IF(punkty_rekrutacyjne[[#This Row],[GMM]]=100,1,0)</f>
        <v>0</v>
      </c>
      <c r="Z478" s="1">
        <f>IF(punkty_rekrutacyjne[[#This Row],[GMP]]=100,1,0)</f>
        <v>0</v>
      </c>
      <c r="AA478" s="1">
        <f>IF(punkty_rekrutacyjne[[#This Row],[GJP]]=100,1,0)</f>
        <v>0</v>
      </c>
      <c r="AB478" s="1">
        <f>IF(SUM(W478:AA478)&gt;2,1,0)</f>
        <v>0</v>
      </c>
      <c r="AC478" s="1">
        <f>C478+IF(punkty_rekrutacyjne[[#This Row],[Zachowanie]]=6,2,0)+SUM(punkty_rekrutacyjne[[#This Row],[p1]:[p4]])</f>
        <v>35</v>
      </c>
      <c r="AD478" s="1">
        <f>+(punkty_rekrutacyjne[[#This Row],[GHP]]+punkty_rekrutacyjne[[#This Row],[GHH]]+punkty_rekrutacyjne[[#This Row],[GMM]]+punkty_rekrutacyjne[[#This Row],[GMP]]+punkty_rekrutacyjne[[#This Row],[GJP]])/10</f>
        <v>30.2</v>
      </c>
      <c r="AE478" s="1">
        <f>IF(punkty_rekrutacyjne[[#This Row],[pkt 1]]&gt;punkty_rekrutacyjne[[#This Row],[pkt 2]],1,0)</f>
        <v>1</v>
      </c>
      <c r="AF478" s="1">
        <f>COUNTIF(punkty_rekrutacyjne[[#This Row],[GHP]:[GJP]],100)</f>
        <v>0</v>
      </c>
    </row>
    <row r="479" spans="1:32" x14ac:dyDescent="0.25">
      <c r="A479" s="1" t="s">
        <v>610</v>
      </c>
      <c r="B479" s="1" t="s">
        <v>395</v>
      </c>
      <c r="C479">
        <v>4</v>
      </c>
      <c r="D479">
        <v>3</v>
      </c>
      <c r="E479">
        <v>6</v>
      </c>
      <c r="F479">
        <v>4</v>
      </c>
      <c r="G479">
        <v>6</v>
      </c>
      <c r="H479">
        <v>6</v>
      </c>
      <c r="I479">
        <v>90</v>
      </c>
      <c r="J479">
        <v>31</v>
      </c>
      <c r="K479">
        <v>75</v>
      </c>
      <c r="L479">
        <v>1</v>
      </c>
      <c r="M479">
        <v>58</v>
      </c>
      <c r="N479">
        <f>IF(punkty_rekrutacyjne[[#This Row],[JP]]=2,0,IF(punkty_rekrutacyjne[[#This Row],[JP]]=3,4,IF(punkty_rekrutacyjne[[#This Row],[JP]]=4,6,IF(punkty_rekrutacyjne[[#This Row],[JP]]=5,8,10))))</f>
        <v>10</v>
      </c>
      <c r="O479">
        <f>IF(punkty_rekrutacyjne[[#This Row],[Mat]]=2,0,IF(punkty_rekrutacyjne[[#This Row],[Mat]]=3,4,IF(punkty_rekrutacyjne[[#This Row],[Mat]]=4,6,IF(punkty_rekrutacyjne[[#This Row],[Mat]]=5,8,10))))</f>
        <v>6</v>
      </c>
      <c r="P479">
        <f>IF(punkty_rekrutacyjne[[#This Row],[Biol]]=2,0,IF(punkty_rekrutacyjne[[#This Row],[Biol]]=3,4,IF(punkty_rekrutacyjne[[#This Row],[Biol]]=4,6,IF(punkty_rekrutacyjne[[#This Row],[Biol]]=5,8,10))))</f>
        <v>10</v>
      </c>
      <c r="Q479">
        <f>IF(punkty_rekrutacyjne[[#This Row],[Geog]]=2,0,IF(punkty_rekrutacyjne[[#This Row],[Geog]]=3,4,IF(punkty_rekrutacyjne[[#This Row],[Geog]]=4,6,IF(punkty_rekrutacyjne[[#This Row],[Geog]]=5,8,10))))</f>
        <v>10</v>
      </c>
      <c r="R479">
        <f>C479+IF(punkty_rekrutacyjne[[#This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65.5</v>
      </c>
      <c r="S479">
        <f>(punkty_rekrutacyjne[[#This Row],[JP]]+punkty_rekrutacyjne[[#This Row],[Mat]]+punkty_rekrutacyjne[[#This Row],[Biol]]+punkty_rekrutacyjne[[#This Row],[Geog]])/4</f>
        <v>5.5</v>
      </c>
      <c r="T479">
        <f>IF(punkty_rekrutacyjne[[#This Row],[Zachowanie]]&gt;4,IF(punkty_rekrutacyjne[[#This Row],[srednia z przedmiotow]]&gt;4,IF(punkty_rekrutacyjne[[#This Row],[Osiagniecia]]=0,1,0),0),0)</f>
        <v>0</v>
      </c>
      <c r="U479" s="2" t="str">
        <f>IF(punkty_rekrutacyjne[[#This Row],[dobry uczen]],punkty_rekrutacyjne[[#This Row],[Nazwisko]],"")</f>
        <v/>
      </c>
      <c r="V479" s="2" t="str">
        <f>IF(punkty_rekrutacyjne[[#This Row],[dobry uczen]],punkty_rekrutacyjne[[#This Row],[Imie]],"")</f>
        <v/>
      </c>
      <c r="W479" s="1">
        <f>IF(punkty_rekrutacyjne[[#This Row],[GHP]]=100,1,0)</f>
        <v>0</v>
      </c>
      <c r="X479" s="1">
        <f>IF(punkty_rekrutacyjne[[#This Row],[GHH]]=100,1,0)</f>
        <v>0</v>
      </c>
      <c r="Y479" s="1">
        <f>IF(punkty_rekrutacyjne[[#This Row],[GMM]]=100,1,0)</f>
        <v>0</v>
      </c>
      <c r="Z479" s="1">
        <f>IF(punkty_rekrutacyjne[[#This Row],[GMP]]=100,1,0)</f>
        <v>0</v>
      </c>
      <c r="AA479" s="1">
        <f>IF(punkty_rekrutacyjne[[#This Row],[GJP]]=100,1,0)</f>
        <v>0</v>
      </c>
      <c r="AB479" s="1">
        <f>IF(SUM(W479:AA479)&gt;2,1,0)</f>
        <v>0</v>
      </c>
      <c r="AC479" s="1">
        <f>C479+IF(punkty_rekrutacyjne[[#This Row],[Zachowanie]]=6,2,0)+SUM(punkty_rekrutacyjne[[#This Row],[p1]:[p4]])</f>
        <v>40</v>
      </c>
      <c r="AD479" s="1">
        <f>+(punkty_rekrutacyjne[[#This Row],[GHP]]+punkty_rekrutacyjne[[#This Row],[GHH]]+punkty_rekrutacyjne[[#This Row],[GMM]]+punkty_rekrutacyjne[[#This Row],[GMP]]+punkty_rekrutacyjne[[#This Row],[GJP]])/10</f>
        <v>25.5</v>
      </c>
      <c r="AE479" s="1">
        <f>IF(punkty_rekrutacyjne[[#This Row],[pkt 1]]&gt;punkty_rekrutacyjne[[#This Row],[pkt 2]],1,0)</f>
        <v>1</v>
      </c>
      <c r="AF479" s="1">
        <f>COUNTIF(punkty_rekrutacyjne[[#This Row],[GHP]:[GJP]],100)</f>
        <v>0</v>
      </c>
    </row>
    <row r="480" spans="1:32" x14ac:dyDescent="0.25">
      <c r="A480" s="1" t="s">
        <v>573</v>
      </c>
      <c r="B480" s="1" t="s">
        <v>526</v>
      </c>
      <c r="C480">
        <v>4</v>
      </c>
      <c r="D480">
        <v>3</v>
      </c>
      <c r="E480">
        <v>5</v>
      </c>
      <c r="F480">
        <v>6</v>
      </c>
      <c r="G480">
        <v>3</v>
      </c>
      <c r="H480">
        <v>4</v>
      </c>
      <c r="I480">
        <v>68</v>
      </c>
      <c r="J480">
        <v>19</v>
      </c>
      <c r="K480">
        <v>94</v>
      </c>
      <c r="L480">
        <v>92</v>
      </c>
      <c r="M480">
        <v>62</v>
      </c>
      <c r="N480">
        <f>IF(punkty_rekrutacyjne[[#This Row],[JP]]=2,0,IF(punkty_rekrutacyjne[[#This Row],[JP]]=3,4,IF(punkty_rekrutacyjne[[#This Row],[JP]]=4,6,IF(punkty_rekrutacyjne[[#This Row],[JP]]=5,8,10))))</f>
        <v>8</v>
      </c>
      <c r="O480">
        <f>IF(punkty_rekrutacyjne[[#This Row],[Mat]]=2,0,IF(punkty_rekrutacyjne[[#This Row],[Mat]]=3,4,IF(punkty_rekrutacyjne[[#This Row],[Mat]]=4,6,IF(punkty_rekrutacyjne[[#This Row],[Mat]]=5,8,10))))</f>
        <v>10</v>
      </c>
      <c r="P480">
        <f>IF(punkty_rekrutacyjne[[#This Row],[Biol]]=2,0,IF(punkty_rekrutacyjne[[#This Row],[Biol]]=3,4,IF(punkty_rekrutacyjne[[#This Row],[Biol]]=4,6,IF(punkty_rekrutacyjne[[#This Row],[Biol]]=5,8,10))))</f>
        <v>4</v>
      </c>
      <c r="Q480">
        <f>IF(punkty_rekrutacyjne[[#This Row],[Geog]]=2,0,IF(punkty_rekrutacyjne[[#This Row],[Geog]]=3,4,IF(punkty_rekrutacyjne[[#This Row],[Geog]]=4,6,IF(punkty_rekrutacyjne[[#This Row],[Geog]]=5,8,10))))</f>
        <v>6</v>
      </c>
      <c r="R480">
        <f>C480+IF(punkty_rekrutacyjne[[#This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65.5</v>
      </c>
      <c r="S480">
        <f>(punkty_rekrutacyjne[[#This Row],[JP]]+punkty_rekrutacyjne[[#This Row],[Mat]]+punkty_rekrutacyjne[[#This Row],[Biol]]+punkty_rekrutacyjne[[#This Row],[Geog]])/4</f>
        <v>4.5</v>
      </c>
      <c r="T480">
        <f>IF(punkty_rekrutacyjne[[#This Row],[Zachowanie]]&gt;4,IF(punkty_rekrutacyjne[[#This Row],[srednia z przedmiotow]]&gt;4,IF(punkty_rekrutacyjne[[#This Row],[Osiagniecia]]=0,1,0),0),0)</f>
        <v>0</v>
      </c>
      <c r="U480" s="2" t="str">
        <f>IF(punkty_rekrutacyjne[[#This Row],[dobry uczen]],punkty_rekrutacyjne[[#This Row],[Nazwisko]],"")</f>
        <v/>
      </c>
      <c r="V480" s="2" t="str">
        <f>IF(punkty_rekrutacyjne[[#This Row],[dobry uczen]],punkty_rekrutacyjne[[#This Row],[Imie]],"")</f>
        <v/>
      </c>
      <c r="W480" s="1">
        <f>IF(punkty_rekrutacyjne[[#This Row],[GHP]]=100,1,0)</f>
        <v>0</v>
      </c>
      <c r="X480" s="1">
        <f>IF(punkty_rekrutacyjne[[#This Row],[GHH]]=100,1,0)</f>
        <v>0</v>
      </c>
      <c r="Y480" s="1">
        <f>IF(punkty_rekrutacyjne[[#This Row],[GMM]]=100,1,0)</f>
        <v>0</v>
      </c>
      <c r="Z480" s="1">
        <f>IF(punkty_rekrutacyjne[[#This Row],[GMP]]=100,1,0)</f>
        <v>0</v>
      </c>
      <c r="AA480" s="1">
        <f>IF(punkty_rekrutacyjne[[#This Row],[GJP]]=100,1,0)</f>
        <v>0</v>
      </c>
      <c r="AB480" s="1">
        <f>IF(SUM(W480:AA480)&gt;2,1,0)</f>
        <v>0</v>
      </c>
      <c r="AC480" s="1">
        <f>C480+IF(punkty_rekrutacyjne[[#This Row],[Zachowanie]]=6,2,0)+SUM(punkty_rekrutacyjne[[#This Row],[p1]:[p4]])</f>
        <v>32</v>
      </c>
      <c r="AD480" s="1">
        <f>+(punkty_rekrutacyjne[[#This Row],[GHP]]+punkty_rekrutacyjne[[#This Row],[GHH]]+punkty_rekrutacyjne[[#This Row],[GMM]]+punkty_rekrutacyjne[[#This Row],[GMP]]+punkty_rekrutacyjne[[#This Row],[GJP]])/10</f>
        <v>33.5</v>
      </c>
      <c r="AE480" s="1">
        <f>IF(punkty_rekrutacyjne[[#This Row],[pkt 1]]&gt;punkty_rekrutacyjne[[#This Row],[pkt 2]],1,0)</f>
        <v>0</v>
      </c>
      <c r="AF480" s="1">
        <f>COUNTIF(punkty_rekrutacyjne[[#This Row],[GHP]:[GJP]],100)</f>
        <v>0</v>
      </c>
    </row>
    <row r="481" spans="1:32" x14ac:dyDescent="0.25">
      <c r="A481" s="1" t="s">
        <v>292</v>
      </c>
      <c r="B481" s="1" t="s">
        <v>225</v>
      </c>
      <c r="C481">
        <v>7</v>
      </c>
      <c r="D481">
        <v>6</v>
      </c>
      <c r="E481">
        <v>4</v>
      </c>
      <c r="F481">
        <v>5</v>
      </c>
      <c r="G481">
        <v>4</v>
      </c>
      <c r="H481">
        <v>6</v>
      </c>
      <c r="I481">
        <v>52</v>
      </c>
      <c r="J481">
        <v>32</v>
      </c>
      <c r="K481">
        <v>57</v>
      </c>
      <c r="L481">
        <v>58</v>
      </c>
      <c r="M481">
        <v>67</v>
      </c>
      <c r="N481">
        <f>IF(punkty_rekrutacyjne[[#This Row],[JP]]=2,0,IF(punkty_rekrutacyjne[[#This Row],[JP]]=3,4,IF(punkty_rekrutacyjne[[#This Row],[JP]]=4,6,IF(punkty_rekrutacyjne[[#This Row],[JP]]=5,8,10))))</f>
        <v>6</v>
      </c>
      <c r="O481">
        <f>IF(punkty_rekrutacyjne[[#This Row],[Mat]]=2,0,IF(punkty_rekrutacyjne[[#This Row],[Mat]]=3,4,IF(punkty_rekrutacyjne[[#This Row],[Mat]]=4,6,IF(punkty_rekrutacyjne[[#This Row],[Mat]]=5,8,10))))</f>
        <v>8</v>
      </c>
      <c r="P481">
        <f>IF(punkty_rekrutacyjne[[#This Row],[Biol]]=2,0,IF(punkty_rekrutacyjne[[#This Row],[Biol]]=3,4,IF(punkty_rekrutacyjne[[#This Row],[Biol]]=4,6,IF(punkty_rekrutacyjne[[#This Row],[Biol]]=5,8,10))))</f>
        <v>6</v>
      </c>
      <c r="Q481">
        <f>IF(punkty_rekrutacyjne[[#This Row],[Geog]]=2,0,IF(punkty_rekrutacyjne[[#This Row],[Geog]]=3,4,IF(punkty_rekrutacyjne[[#This Row],[Geog]]=4,6,IF(punkty_rekrutacyjne[[#This Row],[Geog]]=5,8,10))))</f>
        <v>10</v>
      </c>
      <c r="R481">
        <f>C481+IF(punkty_rekrutacyjne[[#This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65.599999999999994</v>
      </c>
      <c r="S481">
        <f>(punkty_rekrutacyjne[[#This Row],[JP]]+punkty_rekrutacyjne[[#This Row],[Mat]]+punkty_rekrutacyjne[[#This Row],[Biol]]+punkty_rekrutacyjne[[#This Row],[Geog]])/4</f>
        <v>4.75</v>
      </c>
      <c r="T481">
        <f>IF(punkty_rekrutacyjne[[#This Row],[Zachowanie]]&gt;4,IF(punkty_rekrutacyjne[[#This Row],[srednia z przedmiotow]]&gt;4,IF(punkty_rekrutacyjne[[#This Row],[Osiagniecia]]=0,1,0),0),0)</f>
        <v>0</v>
      </c>
      <c r="U481" s="2" t="str">
        <f>IF(punkty_rekrutacyjne[[#This Row],[dobry uczen]],punkty_rekrutacyjne[[#This Row],[Nazwisko]],"")</f>
        <v/>
      </c>
      <c r="V481" s="2" t="str">
        <f>IF(punkty_rekrutacyjne[[#This Row],[dobry uczen]],punkty_rekrutacyjne[[#This Row],[Imie]],"")</f>
        <v/>
      </c>
      <c r="W481" s="1">
        <f>IF(punkty_rekrutacyjne[[#This Row],[GHP]]=100,1,0)</f>
        <v>0</v>
      </c>
      <c r="X481" s="1">
        <f>IF(punkty_rekrutacyjne[[#This Row],[GHH]]=100,1,0)</f>
        <v>0</v>
      </c>
      <c r="Y481" s="1">
        <f>IF(punkty_rekrutacyjne[[#This Row],[GMM]]=100,1,0)</f>
        <v>0</v>
      </c>
      <c r="Z481" s="1">
        <f>IF(punkty_rekrutacyjne[[#This Row],[GMP]]=100,1,0)</f>
        <v>0</v>
      </c>
      <c r="AA481" s="1">
        <f>IF(punkty_rekrutacyjne[[#This Row],[GJP]]=100,1,0)</f>
        <v>0</v>
      </c>
      <c r="AB481" s="1">
        <f>IF(SUM(W481:AA481)&gt;2,1,0)</f>
        <v>0</v>
      </c>
      <c r="AC481" s="1">
        <f>C481+IF(punkty_rekrutacyjne[[#This Row],[Zachowanie]]=6,2,0)+SUM(punkty_rekrutacyjne[[#This Row],[p1]:[p4]])</f>
        <v>39</v>
      </c>
      <c r="AD481" s="1">
        <f>+(punkty_rekrutacyjne[[#This Row],[GHP]]+punkty_rekrutacyjne[[#This Row],[GHH]]+punkty_rekrutacyjne[[#This Row],[GMM]]+punkty_rekrutacyjne[[#This Row],[GMP]]+punkty_rekrutacyjne[[#This Row],[GJP]])/10</f>
        <v>26.6</v>
      </c>
      <c r="AE481" s="1">
        <f>IF(punkty_rekrutacyjne[[#This Row],[pkt 1]]&gt;punkty_rekrutacyjne[[#This Row],[pkt 2]],1,0)</f>
        <v>1</v>
      </c>
      <c r="AF481" s="1">
        <f>COUNTIF(punkty_rekrutacyjne[[#This Row],[GHP]:[GJP]],100)</f>
        <v>0</v>
      </c>
    </row>
    <row r="482" spans="1:32" x14ac:dyDescent="0.25">
      <c r="A482" s="1" t="s">
        <v>162</v>
      </c>
      <c r="B482" s="1" t="s">
        <v>30</v>
      </c>
      <c r="C482">
        <v>5</v>
      </c>
      <c r="D482">
        <v>5</v>
      </c>
      <c r="E482">
        <v>6</v>
      </c>
      <c r="F482">
        <v>6</v>
      </c>
      <c r="G482">
        <v>5</v>
      </c>
      <c r="H482">
        <v>6</v>
      </c>
      <c r="I482">
        <v>45</v>
      </c>
      <c r="J482">
        <v>97</v>
      </c>
      <c r="K482">
        <v>5</v>
      </c>
      <c r="L482">
        <v>73</v>
      </c>
      <c r="M482">
        <v>12</v>
      </c>
      <c r="N482">
        <f>IF(punkty_rekrutacyjne[[#This Row],[JP]]=2,0,IF(punkty_rekrutacyjne[[#This Row],[JP]]=3,4,IF(punkty_rekrutacyjne[[#This Row],[JP]]=4,6,IF(punkty_rekrutacyjne[[#This Row],[JP]]=5,8,10))))</f>
        <v>10</v>
      </c>
      <c r="O482">
        <f>IF(punkty_rekrutacyjne[[#This Row],[Mat]]=2,0,IF(punkty_rekrutacyjne[[#This Row],[Mat]]=3,4,IF(punkty_rekrutacyjne[[#This Row],[Mat]]=4,6,IF(punkty_rekrutacyjne[[#This Row],[Mat]]=5,8,10))))</f>
        <v>10</v>
      </c>
      <c r="P482">
        <f>IF(punkty_rekrutacyjne[[#This Row],[Biol]]=2,0,IF(punkty_rekrutacyjne[[#This Row],[Biol]]=3,4,IF(punkty_rekrutacyjne[[#This Row],[Biol]]=4,6,IF(punkty_rekrutacyjne[[#This Row],[Biol]]=5,8,10))))</f>
        <v>8</v>
      </c>
      <c r="Q482">
        <f>IF(punkty_rekrutacyjne[[#This Row],[Geog]]=2,0,IF(punkty_rekrutacyjne[[#This Row],[Geog]]=3,4,IF(punkty_rekrutacyjne[[#This Row],[Geog]]=4,6,IF(punkty_rekrutacyjne[[#This Row],[Geog]]=5,8,10))))</f>
        <v>10</v>
      </c>
      <c r="R482">
        <f>C482+IF(punkty_rekrutacyjne[[#This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66.2</v>
      </c>
      <c r="S482">
        <f>(punkty_rekrutacyjne[[#This Row],[JP]]+punkty_rekrutacyjne[[#This Row],[Mat]]+punkty_rekrutacyjne[[#This Row],[Biol]]+punkty_rekrutacyjne[[#This Row],[Geog]])/4</f>
        <v>5.75</v>
      </c>
      <c r="T482">
        <f>IF(punkty_rekrutacyjne[[#This Row],[Zachowanie]]&gt;4,IF(punkty_rekrutacyjne[[#This Row],[srednia z przedmiotow]]&gt;4,IF(punkty_rekrutacyjne[[#This Row],[Osiagniecia]]=0,1,0),0),0)</f>
        <v>0</v>
      </c>
      <c r="U482" s="2" t="str">
        <f>IF(punkty_rekrutacyjne[[#This Row],[dobry uczen]],punkty_rekrutacyjne[[#This Row],[Nazwisko]],"")</f>
        <v/>
      </c>
      <c r="V482" s="2" t="str">
        <f>IF(punkty_rekrutacyjne[[#This Row],[dobry uczen]],punkty_rekrutacyjne[[#This Row],[Imie]],"")</f>
        <v/>
      </c>
      <c r="W482" s="1">
        <f>IF(punkty_rekrutacyjne[[#This Row],[GHP]]=100,1,0)</f>
        <v>0</v>
      </c>
      <c r="X482" s="1">
        <f>IF(punkty_rekrutacyjne[[#This Row],[GHH]]=100,1,0)</f>
        <v>0</v>
      </c>
      <c r="Y482" s="1">
        <f>IF(punkty_rekrutacyjne[[#This Row],[GMM]]=100,1,0)</f>
        <v>0</v>
      </c>
      <c r="Z482" s="1">
        <f>IF(punkty_rekrutacyjne[[#This Row],[GMP]]=100,1,0)</f>
        <v>0</v>
      </c>
      <c r="AA482" s="1">
        <f>IF(punkty_rekrutacyjne[[#This Row],[GJP]]=100,1,0)</f>
        <v>0</v>
      </c>
      <c r="AB482" s="1">
        <f>IF(SUM(W482:AA482)&gt;2,1,0)</f>
        <v>0</v>
      </c>
      <c r="AC482" s="1">
        <f>C482+IF(punkty_rekrutacyjne[[#This Row],[Zachowanie]]=6,2,0)+SUM(punkty_rekrutacyjne[[#This Row],[p1]:[p4]])</f>
        <v>43</v>
      </c>
      <c r="AD482" s="1">
        <f>+(punkty_rekrutacyjne[[#This Row],[GHP]]+punkty_rekrutacyjne[[#This Row],[GHH]]+punkty_rekrutacyjne[[#This Row],[GMM]]+punkty_rekrutacyjne[[#This Row],[GMP]]+punkty_rekrutacyjne[[#This Row],[GJP]])/10</f>
        <v>23.2</v>
      </c>
      <c r="AE482" s="1">
        <f>IF(punkty_rekrutacyjne[[#This Row],[pkt 1]]&gt;punkty_rekrutacyjne[[#This Row],[pkt 2]],1,0)</f>
        <v>1</v>
      </c>
      <c r="AF482" s="1">
        <f>COUNTIF(punkty_rekrutacyjne[[#This Row],[GHP]:[GJP]],100)</f>
        <v>0</v>
      </c>
    </row>
    <row r="483" spans="1:32" x14ac:dyDescent="0.25">
      <c r="A483" s="1" t="s">
        <v>605</v>
      </c>
      <c r="B483" s="1" t="s">
        <v>110</v>
      </c>
      <c r="C483">
        <v>4</v>
      </c>
      <c r="D483">
        <v>2</v>
      </c>
      <c r="E483">
        <v>4</v>
      </c>
      <c r="F483">
        <v>6</v>
      </c>
      <c r="G483">
        <v>5</v>
      </c>
      <c r="H483">
        <v>5</v>
      </c>
      <c r="I483">
        <v>29</v>
      </c>
      <c r="J483">
        <v>92</v>
      </c>
      <c r="K483">
        <v>99</v>
      </c>
      <c r="L483">
        <v>79</v>
      </c>
      <c r="M483">
        <v>8</v>
      </c>
      <c r="N483">
        <f>IF(punkty_rekrutacyjne[[#This Row],[JP]]=2,0,IF(punkty_rekrutacyjne[[#This Row],[JP]]=3,4,IF(punkty_rekrutacyjne[[#This Row],[JP]]=4,6,IF(punkty_rekrutacyjne[[#This Row],[JP]]=5,8,10))))</f>
        <v>6</v>
      </c>
      <c r="O483">
        <f>IF(punkty_rekrutacyjne[[#This Row],[Mat]]=2,0,IF(punkty_rekrutacyjne[[#This Row],[Mat]]=3,4,IF(punkty_rekrutacyjne[[#This Row],[Mat]]=4,6,IF(punkty_rekrutacyjne[[#This Row],[Mat]]=5,8,10))))</f>
        <v>10</v>
      </c>
      <c r="P483">
        <f>IF(punkty_rekrutacyjne[[#This Row],[Biol]]=2,0,IF(punkty_rekrutacyjne[[#This Row],[Biol]]=3,4,IF(punkty_rekrutacyjne[[#This Row],[Biol]]=4,6,IF(punkty_rekrutacyjne[[#This Row],[Biol]]=5,8,10))))</f>
        <v>8</v>
      </c>
      <c r="Q483">
        <f>IF(punkty_rekrutacyjne[[#This Row],[Geog]]=2,0,IF(punkty_rekrutacyjne[[#This Row],[Geog]]=3,4,IF(punkty_rekrutacyjne[[#This Row],[Geog]]=4,6,IF(punkty_rekrutacyjne[[#This Row],[Geog]]=5,8,10))))</f>
        <v>8</v>
      </c>
      <c r="R483">
        <f>C483+IF(punkty_rekrutacyjne[[#This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66.7</v>
      </c>
      <c r="S483">
        <f>(punkty_rekrutacyjne[[#This Row],[JP]]+punkty_rekrutacyjne[[#This Row],[Mat]]+punkty_rekrutacyjne[[#This Row],[Biol]]+punkty_rekrutacyjne[[#This Row],[Geog]])/4</f>
        <v>5</v>
      </c>
      <c r="T483">
        <f>IF(punkty_rekrutacyjne[[#This Row],[Zachowanie]]&gt;4,IF(punkty_rekrutacyjne[[#This Row],[srednia z przedmiotow]]&gt;4,IF(punkty_rekrutacyjne[[#This Row],[Osiagniecia]]=0,1,0),0),0)</f>
        <v>0</v>
      </c>
      <c r="U483" s="2" t="str">
        <f>IF(punkty_rekrutacyjne[[#This Row],[dobry uczen]],punkty_rekrutacyjne[[#This Row],[Nazwisko]],"")</f>
        <v/>
      </c>
      <c r="V483" s="2" t="str">
        <f>IF(punkty_rekrutacyjne[[#This Row],[dobry uczen]],punkty_rekrutacyjne[[#This Row],[Imie]],"")</f>
        <v/>
      </c>
      <c r="W483" s="1">
        <f>IF(punkty_rekrutacyjne[[#This Row],[GHP]]=100,1,0)</f>
        <v>0</v>
      </c>
      <c r="X483" s="1">
        <f>IF(punkty_rekrutacyjne[[#This Row],[GHH]]=100,1,0)</f>
        <v>0</v>
      </c>
      <c r="Y483" s="1">
        <f>IF(punkty_rekrutacyjne[[#This Row],[GMM]]=100,1,0)</f>
        <v>0</v>
      </c>
      <c r="Z483" s="1">
        <f>IF(punkty_rekrutacyjne[[#This Row],[GMP]]=100,1,0)</f>
        <v>0</v>
      </c>
      <c r="AA483" s="1">
        <f>IF(punkty_rekrutacyjne[[#This Row],[GJP]]=100,1,0)</f>
        <v>0</v>
      </c>
      <c r="AB483" s="1">
        <f>IF(SUM(W483:AA483)&gt;2,1,0)</f>
        <v>0</v>
      </c>
      <c r="AC483" s="1">
        <f>C483+IF(punkty_rekrutacyjne[[#This Row],[Zachowanie]]=6,2,0)+SUM(punkty_rekrutacyjne[[#This Row],[p1]:[p4]])</f>
        <v>36</v>
      </c>
      <c r="AD483" s="1">
        <f>+(punkty_rekrutacyjne[[#This Row],[GHP]]+punkty_rekrutacyjne[[#This Row],[GHH]]+punkty_rekrutacyjne[[#This Row],[GMM]]+punkty_rekrutacyjne[[#This Row],[GMP]]+punkty_rekrutacyjne[[#This Row],[GJP]])/10</f>
        <v>30.7</v>
      </c>
      <c r="AE483" s="1">
        <f>IF(punkty_rekrutacyjne[[#This Row],[pkt 1]]&gt;punkty_rekrutacyjne[[#This Row],[pkt 2]],1,0)</f>
        <v>1</v>
      </c>
      <c r="AF483" s="1">
        <f>COUNTIF(punkty_rekrutacyjne[[#This Row],[GHP]:[GJP]],100)</f>
        <v>0</v>
      </c>
    </row>
    <row r="484" spans="1:32" x14ac:dyDescent="0.25">
      <c r="A484" s="1" t="s">
        <v>613</v>
      </c>
      <c r="B484" s="1" t="s">
        <v>412</v>
      </c>
      <c r="C484">
        <v>0</v>
      </c>
      <c r="D484">
        <v>6</v>
      </c>
      <c r="E484">
        <v>3</v>
      </c>
      <c r="F484">
        <v>6</v>
      </c>
      <c r="G484">
        <v>6</v>
      </c>
      <c r="H484">
        <v>4</v>
      </c>
      <c r="I484">
        <v>74</v>
      </c>
      <c r="J484">
        <v>60</v>
      </c>
      <c r="K484">
        <v>83</v>
      </c>
      <c r="L484">
        <v>39</v>
      </c>
      <c r="M484">
        <v>97</v>
      </c>
      <c r="N484">
        <f>IF(punkty_rekrutacyjne[[#This Row],[JP]]=2,0,IF(punkty_rekrutacyjne[[#This Row],[JP]]=3,4,IF(punkty_rekrutacyjne[[#This Row],[JP]]=4,6,IF(punkty_rekrutacyjne[[#This Row],[JP]]=5,8,10))))</f>
        <v>4</v>
      </c>
      <c r="O484">
        <f>IF(punkty_rekrutacyjne[[#This Row],[Mat]]=2,0,IF(punkty_rekrutacyjne[[#This Row],[Mat]]=3,4,IF(punkty_rekrutacyjne[[#This Row],[Mat]]=4,6,IF(punkty_rekrutacyjne[[#This Row],[Mat]]=5,8,10))))</f>
        <v>10</v>
      </c>
      <c r="P484">
        <f>IF(punkty_rekrutacyjne[[#This Row],[Biol]]=2,0,IF(punkty_rekrutacyjne[[#This Row],[Biol]]=3,4,IF(punkty_rekrutacyjne[[#This Row],[Biol]]=4,6,IF(punkty_rekrutacyjne[[#This Row],[Biol]]=5,8,10))))</f>
        <v>10</v>
      </c>
      <c r="Q484">
        <f>IF(punkty_rekrutacyjne[[#This Row],[Geog]]=2,0,IF(punkty_rekrutacyjne[[#This Row],[Geog]]=3,4,IF(punkty_rekrutacyjne[[#This Row],[Geog]]=4,6,IF(punkty_rekrutacyjne[[#This Row],[Geog]]=5,8,10))))</f>
        <v>6</v>
      </c>
      <c r="R484">
        <f>C484+IF(punkty_rekrutacyjne[[#This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67.3</v>
      </c>
      <c r="S484">
        <f>(punkty_rekrutacyjne[[#This Row],[JP]]+punkty_rekrutacyjne[[#This Row],[Mat]]+punkty_rekrutacyjne[[#This Row],[Biol]]+punkty_rekrutacyjne[[#This Row],[Geog]])/4</f>
        <v>4.75</v>
      </c>
      <c r="T484">
        <f>IF(punkty_rekrutacyjne[[#This Row],[Zachowanie]]&gt;4,IF(punkty_rekrutacyjne[[#This Row],[srednia z przedmiotow]]&gt;4,IF(punkty_rekrutacyjne[[#This Row],[Osiagniecia]]=0,1,0),0),0)</f>
        <v>1</v>
      </c>
      <c r="U484" s="2" t="str">
        <f>IF(punkty_rekrutacyjne[[#This Row],[dobry uczen]],punkty_rekrutacyjne[[#This Row],[Nazwisko]],"")</f>
        <v>Smal</v>
      </c>
      <c r="V484" s="2" t="str">
        <f>IF(punkty_rekrutacyjne[[#This Row],[dobry uczen]],punkty_rekrutacyjne[[#This Row],[Imie]],"")</f>
        <v>Franciszek</v>
      </c>
      <c r="W484" s="1">
        <f>IF(punkty_rekrutacyjne[[#This Row],[GHP]]=100,1,0)</f>
        <v>0</v>
      </c>
      <c r="X484" s="1">
        <f>IF(punkty_rekrutacyjne[[#This Row],[GHH]]=100,1,0)</f>
        <v>0</v>
      </c>
      <c r="Y484" s="1">
        <f>IF(punkty_rekrutacyjne[[#This Row],[GMM]]=100,1,0)</f>
        <v>0</v>
      </c>
      <c r="Z484" s="1">
        <f>IF(punkty_rekrutacyjne[[#This Row],[GMP]]=100,1,0)</f>
        <v>0</v>
      </c>
      <c r="AA484" s="1">
        <f>IF(punkty_rekrutacyjne[[#This Row],[GJP]]=100,1,0)</f>
        <v>0</v>
      </c>
      <c r="AB484" s="1">
        <f>IF(SUM(W484:AA484)&gt;2,1,0)</f>
        <v>0</v>
      </c>
      <c r="AC484" s="1">
        <f>C484+IF(punkty_rekrutacyjne[[#This Row],[Zachowanie]]=6,2,0)+SUM(punkty_rekrutacyjne[[#This Row],[p1]:[p4]])</f>
        <v>32</v>
      </c>
      <c r="AD484" s="1">
        <f>+(punkty_rekrutacyjne[[#This Row],[GHP]]+punkty_rekrutacyjne[[#This Row],[GHH]]+punkty_rekrutacyjne[[#This Row],[GMM]]+punkty_rekrutacyjne[[#This Row],[GMP]]+punkty_rekrutacyjne[[#This Row],[GJP]])/10</f>
        <v>35.299999999999997</v>
      </c>
      <c r="AE484" s="1">
        <f>IF(punkty_rekrutacyjne[[#This Row],[pkt 1]]&gt;punkty_rekrutacyjne[[#This Row],[pkt 2]],1,0)</f>
        <v>0</v>
      </c>
      <c r="AF484" s="1">
        <f>COUNTIF(punkty_rekrutacyjne[[#This Row],[GHP]:[GJP]],100)</f>
        <v>0</v>
      </c>
    </row>
    <row r="485" spans="1:32" x14ac:dyDescent="0.25">
      <c r="A485" s="1" t="s">
        <v>247</v>
      </c>
      <c r="B485" s="1" t="s">
        <v>164</v>
      </c>
      <c r="C485">
        <v>1</v>
      </c>
      <c r="D485">
        <v>2</v>
      </c>
      <c r="E485">
        <v>6</v>
      </c>
      <c r="F485">
        <v>5</v>
      </c>
      <c r="G485">
        <v>6</v>
      </c>
      <c r="H485">
        <v>4</v>
      </c>
      <c r="I485">
        <v>66</v>
      </c>
      <c r="J485">
        <v>78</v>
      </c>
      <c r="K485">
        <v>26</v>
      </c>
      <c r="L485">
        <v>98</v>
      </c>
      <c r="M485">
        <v>56</v>
      </c>
      <c r="N485">
        <f>IF(punkty_rekrutacyjne[[#This Row],[JP]]=2,0,IF(punkty_rekrutacyjne[[#This Row],[JP]]=3,4,IF(punkty_rekrutacyjne[[#This Row],[JP]]=4,6,IF(punkty_rekrutacyjne[[#This Row],[JP]]=5,8,10))))</f>
        <v>10</v>
      </c>
      <c r="O485">
        <f>IF(punkty_rekrutacyjne[[#This Row],[Mat]]=2,0,IF(punkty_rekrutacyjne[[#This Row],[Mat]]=3,4,IF(punkty_rekrutacyjne[[#This Row],[Mat]]=4,6,IF(punkty_rekrutacyjne[[#This Row],[Mat]]=5,8,10))))</f>
        <v>8</v>
      </c>
      <c r="P485">
        <f>IF(punkty_rekrutacyjne[[#This Row],[Biol]]=2,0,IF(punkty_rekrutacyjne[[#This Row],[Biol]]=3,4,IF(punkty_rekrutacyjne[[#This Row],[Biol]]=4,6,IF(punkty_rekrutacyjne[[#This Row],[Biol]]=5,8,10))))</f>
        <v>10</v>
      </c>
      <c r="Q485">
        <f>IF(punkty_rekrutacyjne[[#This Row],[Geog]]=2,0,IF(punkty_rekrutacyjne[[#This Row],[Geog]]=3,4,IF(punkty_rekrutacyjne[[#This Row],[Geog]]=4,6,IF(punkty_rekrutacyjne[[#This Row],[Geog]]=5,8,10))))</f>
        <v>6</v>
      </c>
      <c r="R485">
        <f>C485+IF(punkty_rekrutacyjne[[#This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67.400000000000006</v>
      </c>
      <c r="S485">
        <f>(punkty_rekrutacyjne[[#This Row],[JP]]+punkty_rekrutacyjne[[#This Row],[Mat]]+punkty_rekrutacyjne[[#This Row],[Biol]]+punkty_rekrutacyjne[[#This Row],[Geog]])/4</f>
        <v>5.25</v>
      </c>
      <c r="T485">
        <f>IF(punkty_rekrutacyjne[[#This Row],[Zachowanie]]&gt;4,IF(punkty_rekrutacyjne[[#This Row],[srednia z przedmiotow]]&gt;4,IF(punkty_rekrutacyjne[[#This Row],[Osiagniecia]]=0,1,0),0),0)</f>
        <v>0</v>
      </c>
      <c r="U485" s="2" t="str">
        <f>IF(punkty_rekrutacyjne[[#This Row],[dobry uczen]],punkty_rekrutacyjne[[#This Row],[Nazwisko]],"")</f>
        <v/>
      </c>
      <c r="V485" s="2" t="str">
        <f>IF(punkty_rekrutacyjne[[#This Row],[dobry uczen]],punkty_rekrutacyjne[[#This Row],[Imie]],"")</f>
        <v/>
      </c>
      <c r="W485" s="1">
        <f>IF(punkty_rekrutacyjne[[#This Row],[GHP]]=100,1,0)</f>
        <v>0</v>
      </c>
      <c r="X485" s="1">
        <f>IF(punkty_rekrutacyjne[[#This Row],[GHH]]=100,1,0)</f>
        <v>0</v>
      </c>
      <c r="Y485" s="1">
        <f>IF(punkty_rekrutacyjne[[#This Row],[GMM]]=100,1,0)</f>
        <v>0</v>
      </c>
      <c r="Z485" s="1">
        <f>IF(punkty_rekrutacyjne[[#This Row],[GMP]]=100,1,0)</f>
        <v>0</v>
      </c>
      <c r="AA485" s="1">
        <f>IF(punkty_rekrutacyjne[[#This Row],[GJP]]=100,1,0)</f>
        <v>0</v>
      </c>
      <c r="AB485" s="1">
        <f>IF(SUM(W485:AA485)&gt;2,1,0)</f>
        <v>0</v>
      </c>
      <c r="AC485" s="1">
        <f>C485+IF(punkty_rekrutacyjne[[#This Row],[Zachowanie]]=6,2,0)+SUM(punkty_rekrutacyjne[[#This Row],[p1]:[p4]])</f>
        <v>35</v>
      </c>
      <c r="AD485" s="1">
        <f>+(punkty_rekrutacyjne[[#This Row],[GHP]]+punkty_rekrutacyjne[[#This Row],[GHH]]+punkty_rekrutacyjne[[#This Row],[GMM]]+punkty_rekrutacyjne[[#This Row],[GMP]]+punkty_rekrutacyjne[[#This Row],[GJP]])/10</f>
        <v>32.4</v>
      </c>
      <c r="AE485" s="1">
        <f>IF(punkty_rekrutacyjne[[#This Row],[pkt 1]]&gt;punkty_rekrutacyjne[[#This Row],[pkt 2]],1,0)</f>
        <v>1</v>
      </c>
      <c r="AF485" s="1">
        <f>COUNTIF(punkty_rekrutacyjne[[#This Row],[GHP]:[GJP]],100)</f>
        <v>0</v>
      </c>
    </row>
    <row r="486" spans="1:32" x14ac:dyDescent="0.25">
      <c r="A486" s="1" t="s">
        <v>631</v>
      </c>
      <c r="B486" s="1" t="s">
        <v>288</v>
      </c>
      <c r="C486">
        <v>8</v>
      </c>
      <c r="D486">
        <v>3</v>
      </c>
      <c r="E486">
        <v>2</v>
      </c>
      <c r="F486">
        <v>4</v>
      </c>
      <c r="G486">
        <v>6</v>
      </c>
      <c r="H486">
        <v>6</v>
      </c>
      <c r="I486">
        <v>99</v>
      </c>
      <c r="J486">
        <v>51</v>
      </c>
      <c r="K486">
        <v>25</v>
      </c>
      <c r="L486">
        <v>89</v>
      </c>
      <c r="M486">
        <v>73</v>
      </c>
      <c r="N486">
        <f>IF(punkty_rekrutacyjne[[#This Row],[JP]]=2,0,IF(punkty_rekrutacyjne[[#This Row],[JP]]=3,4,IF(punkty_rekrutacyjne[[#This Row],[JP]]=4,6,IF(punkty_rekrutacyjne[[#This Row],[JP]]=5,8,10))))</f>
        <v>0</v>
      </c>
      <c r="O486">
        <f>IF(punkty_rekrutacyjne[[#This Row],[Mat]]=2,0,IF(punkty_rekrutacyjne[[#This Row],[Mat]]=3,4,IF(punkty_rekrutacyjne[[#This Row],[Mat]]=4,6,IF(punkty_rekrutacyjne[[#This Row],[Mat]]=5,8,10))))</f>
        <v>6</v>
      </c>
      <c r="P486">
        <f>IF(punkty_rekrutacyjne[[#This Row],[Biol]]=2,0,IF(punkty_rekrutacyjne[[#This Row],[Biol]]=3,4,IF(punkty_rekrutacyjne[[#This Row],[Biol]]=4,6,IF(punkty_rekrutacyjne[[#This Row],[Biol]]=5,8,10))))</f>
        <v>10</v>
      </c>
      <c r="Q486">
        <f>IF(punkty_rekrutacyjne[[#This Row],[Geog]]=2,0,IF(punkty_rekrutacyjne[[#This Row],[Geog]]=3,4,IF(punkty_rekrutacyjne[[#This Row],[Geog]]=4,6,IF(punkty_rekrutacyjne[[#This Row],[Geog]]=5,8,10))))</f>
        <v>10</v>
      </c>
      <c r="R486">
        <f>C486+IF(punkty_rekrutacyjne[[#This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67.7</v>
      </c>
      <c r="S486">
        <f>(punkty_rekrutacyjne[[#This Row],[JP]]+punkty_rekrutacyjne[[#This Row],[Mat]]+punkty_rekrutacyjne[[#This Row],[Biol]]+punkty_rekrutacyjne[[#This Row],[Geog]])/4</f>
        <v>4.5</v>
      </c>
      <c r="T486">
        <f>IF(punkty_rekrutacyjne[[#This Row],[Zachowanie]]&gt;4,IF(punkty_rekrutacyjne[[#This Row],[srednia z przedmiotow]]&gt;4,IF(punkty_rekrutacyjne[[#This Row],[Osiagniecia]]=0,1,0),0),0)</f>
        <v>0</v>
      </c>
      <c r="U486" s="2" t="str">
        <f>IF(punkty_rekrutacyjne[[#This Row],[dobry uczen]],punkty_rekrutacyjne[[#This Row],[Nazwisko]],"")</f>
        <v/>
      </c>
      <c r="V486" s="2" t="str">
        <f>IF(punkty_rekrutacyjne[[#This Row],[dobry uczen]],punkty_rekrutacyjne[[#This Row],[Imie]],"")</f>
        <v/>
      </c>
      <c r="W486" s="1">
        <f>IF(punkty_rekrutacyjne[[#This Row],[GHP]]=100,1,0)</f>
        <v>0</v>
      </c>
      <c r="X486" s="1">
        <f>IF(punkty_rekrutacyjne[[#This Row],[GHH]]=100,1,0)</f>
        <v>0</v>
      </c>
      <c r="Y486" s="1">
        <f>IF(punkty_rekrutacyjne[[#This Row],[GMM]]=100,1,0)</f>
        <v>0</v>
      </c>
      <c r="Z486" s="1">
        <f>IF(punkty_rekrutacyjne[[#This Row],[GMP]]=100,1,0)</f>
        <v>0</v>
      </c>
      <c r="AA486" s="1">
        <f>IF(punkty_rekrutacyjne[[#This Row],[GJP]]=100,1,0)</f>
        <v>0</v>
      </c>
      <c r="AB486" s="1">
        <f>IF(SUM(W486:AA486)&gt;2,1,0)</f>
        <v>0</v>
      </c>
      <c r="AC486" s="1">
        <f>C486+IF(punkty_rekrutacyjne[[#This Row],[Zachowanie]]=6,2,0)+SUM(punkty_rekrutacyjne[[#This Row],[p1]:[p4]])</f>
        <v>34</v>
      </c>
      <c r="AD486" s="1">
        <f>+(punkty_rekrutacyjne[[#This Row],[GHP]]+punkty_rekrutacyjne[[#This Row],[GHH]]+punkty_rekrutacyjne[[#This Row],[GMM]]+punkty_rekrutacyjne[[#This Row],[GMP]]+punkty_rekrutacyjne[[#This Row],[GJP]])/10</f>
        <v>33.700000000000003</v>
      </c>
      <c r="AE486" s="1">
        <f>IF(punkty_rekrutacyjne[[#This Row],[pkt 1]]&gt;punkty_rekrutacyjne[[#This Row],[pkt 2]],1,0)</f>
        <v>1</v>
      </c>
      <c r="AF486" s="1">
        <f>COUNTIF(punkty_rekrutacyjne[[#This Row],[GHP]:[GJP]],100)</f>
        <v>0</v>
      </c>
    </row>
    <row r="487" spans="1:32" x14ac:dyDescent="0.25">
      <c r="A487" s="1" t="s">
        <v>127</v>
      </c>
      <c r="B487" s="1" t="s">
        <v>90</v>
      </c>
      <c r="C487">
        <v>2</v>
      </c>
      <c r="D487">
        <v>6</v>
      </c>
      <c r="E487">
        <v>6</v>
      </c>
      <c r="F487">
        <v>3</v>
      </c>
      <c r="G487">
        <v>6</v>
      </c>
      <c r="H487">
        <v>2</v>
      </c>
      <c r="I487">
        <v>71</v>
      </c>
      <c r="J487">
        <v>95</v>
      </c>
      <c r="K487">
        <v>90</v>
      </c>
      <c r="L487">
        <v>50</v>
      </c>
      <c r="M487">
        <v>91</v>
      </c>
      <c r="N487">
        <f>IF(punkty_rekrutacyjne[[#This Row],[JP]]=2,0,IF(punkty_rekrutacyjne[[#This Row],[JP]]=3,4,IF(punkty_rekrutacyjne[[#This Row],[JP]]=4,6,IF(punkty_rekrutacyjne[[#This Row],[JP]]=5,8,10))))</f>
        <v>10</v>
      </c>
      <c r="O487">
        <f>IF(punkty_rekrutacyjne[[#This Row],[Mat]]=2,0,IF(punkty_rekrutacyjne[[#This Row],[Mat]]=3,4,IF(punkty_rekrutacyjne[[#This Row],[Mat]]=4,6,IF(punkty_rekrutacyjne[[#This Row],[Mat]]=5,8,10))))</f>
        <v>4</v>
      </c>
      <c r="P487">
        <f>IF(punkty_rekrutacyjne[[#This Row],[Biol]]=2,0,IF(punkty_rekrutacyjne[[#This Row],[Biol]]=3,4,IF(punkty_rekrutacyjne[[#This Row],[Biol]]=4,6,IF(punkty_rekrutacyjne[[#This Row],[Biol]]=5,8,10))))</f>
        <v>10</v>
      </c>
      <c r="Q487">
        <f>IF(punkty_rekrutacyjne[[#This Row],[Geog]]=2,0,IF(punkty_rekrutacyjne[[#This Row],[Geog]]=3,4,IF(punkty_rekrutacyjne[[#This Row],[Geog]]=4,6,IF(punkty_rekrutacyjne[[#This Row],[Geog]]=5,8,10))))</f>
        <v>0</v>
      </c>
      <c r="R487">
        <f>C487+IF(punkty_rekrutacyjne[[#This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67.7</v>
      </c>
      <c r="S487">
        <f>(punkty_rekrutacyjne[[#This Row],[JP]]+punkty_rekrutacyjne[[#This Row],[Mat]]+punkty_rekrutacyjne[[#This Row],[Biol]]+punkty_rekrutacyjne[[#This Row],[Geog]])/4</f>
        <v>4.25</v>
      </c>
      <c r="T487">
        <f>IF(punkty_rekrutacyjne[[#This Row],[Zachowanie]]&gt;4,IF(punkty_rekrutacyjne[[#This Row],[srednia z przedmiotow]]&gt;4,IF(punkty_rekrutacyjne[[#This Row],[Osiagniecia]]=0,1,0),0),0)</f>
        <v>0</v>
      </c>
      <c r="U487" s="2" t="str">
        <f>IF(punkty_rekrutacyjne[[#This Row],[dobry uczen]],punkty_rekrutacyjne[[#This Row],[Nazwisko]],"")</f>
        <v/>
      </c>
      <c r="V487" s="2" t="str">
        <f>IF(punkty_rekrutacyjne[[#This Row],[dobry uczen]],punkty_rekrutacyjne[[#This Row],[Imie]],"")</f>
        <v/>
      </c>
      <c r="W487" s="1">
        <f>IF(punkty_rekrutacyjne[[#This Row],[GHP]]=100,1,0)</f>
        <v>0</v>
      </c>
      <c r="X487" s="1">
        <f>IF(punkty_rekrutacyjne[[#This Row],[GHH]]=100,1,0)</f>
        <v>0</v>
      </c>
      <c r="Y487" s="1">
        <f>IF(punkty_rekrutacyjne[[#This Row],[GMM]]=100,1,0)</f>
        <v>0</v>
      </c>
      <c r="Z487" s="1">
        <f>IF(punkty_rekrutacyjne[[#This Row],[GMP]]=100,1,0)</f>
        <v>0</v>
      </c>
      <c r="AA487" s="1">
        <f>IF(punkty_rekrutacyjne[[#This Row],[GJP]]=100,1,0)</f>
        <v>0</v>
      </c>
      <c r="AB487" s="1">
        <f>IF(SUM(W487:AA487)&gt;2,1,0)</f>
        <v>0</v>
      </c>
      <c r="AC487" s="1">
        <f>C487+IF(punkty_rekrutacyjne[[#This Row],[Zachowanie]]=6,2,0)+SUM(punkty_rekrutacyjne[[#This Row],[p1]:[p4]])</f>
        <v>28</v>
      </c>
      <c r="AD487" s="1">
        <f>+(punkty_rekrutacyjne[[#This Row],[GHP]]+punkty_rekrutacyjne[[#This Row],[GHH]]+punkty_rekrutacyjne[[#This Row],[GMM]]+punkty_rekrutacyjne[[#This Row],[GMP]]+punkty_rekrutacyjne[[#This Row],[GJP]])/10</f>
        <v>39.700000000000003</v>
      </c>
      <c r="AE487" s="1">
        <f>IF(punkty_rekrutacyjne[[#This Row],[pkt 1]]&gt;punkty_rekrutacyjne[[#This Row],[pkt 2]],1,0)</f>
        <v>0</v>
      </c>
      <c r="AF487" s="1">
        <f>COUNTIF(punkty_rekrutacyjne[[#This Row],[GHP]:[GJP]],100)</f>
        <v>0</v>
      </c>
    </row>
    <row r="488" spans="1:32" x14ac:dyDescent="0.25">
      <c r="A488" s="1" t="s">
        <v>75</v>
      </c>
      <c r="B488" s="1" t="s">
        <v>76</v>
      </c>
      <c r="C488">
        <v>4</v>
      </c>
      <c r="D488">
        <v>6</v>
      </c>
      <c r="E488">
        <v>5</v>
      </c>
      <c r="F488">
        <v>5</v>
      </c>
      <c r="G488">
        <v>6</v>
      </c>
      <c r="H488">
        <v>4</v>
      </c>
      <c r="I488">
        <v>56</v>
      </c>
      <c r="J488">
        <v>75</v>
      </c>
      <c r="K488">
        <v>51</v>
      </c>
      <c r="L488">
        <v>47</v>
      </c>
      <c r="M488">
        <v>71</v>
      </c>
      <c r="N488">
        <f>IF(punkty_rekrutacyjne[[#This Row],[JP]]=2,0,IF(punkty_rekrutacyjne[[#This Row],[JP]]=3,4,IF(punkty_rekrutacyjne[[#This Row],[JP]]=4,6,IF(punkty_rekrutacyjne[[#This Row],[JP]]=5,8,10))))</f>
        <v>8</v>
      </c>
      <c r="O488">
        <f>IF(punkty_rekrutacyjne[[#This Row],[Mat]]=2,0,IF(punkty_rekrutacyjne[[#This Row],[Mat]]=3,4,IF(punkty_rekrutacyjne[[#This Row],[Mat]]=4,6,IF(punkty_rekrutacyjne[[#This Row],[Mat]]=5,8,10))))</f>
        <v>8</v>
      </c>
      <c r="P488">
        <f>IF(punkty_rekrutacyjne[[#This Row],[Biol]]=2,0,IF(punkty_rekrutacyjne[[#This Row],[Biol]]=3,4,IF(punkty_rekrutacyjne[[#This Row],[Biol]]=4,6,IF(punkty_rekrutacyjne[[#This Row],[Biol]]=5,8,10))))</f>
        <v>10</v>
      </c>
      <c r="Q488">
        <f>IF(punkty_rekrutacyjne[[#This Row],[Geog]]=2,0,IF(punkty_rekrutacyjne[[#This Row],[Geog]]=3,4,IF(punkty_rekrutacyjne[[#This Row],[Geog]]=4,6,IF(punkty_rekrutacyjne[[#This Row],[Geog]]=5,8,10))))</f>
        <v>6</v>
      </c>
      <c r="R488">
        <f>C488+IF(punkty_rekrutacyjne[[#This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68</v>
      </c>
      <c r="S488">
        <f>(punkty_rekrutacyjne[[#This Row],[JP]]+punkty_rekrutacyjne[[#This Row],[Mat]]+punkty_rekrutacyjne[[#This Row],[Biol]]+punkty_rekrutacyjne[[#This Row],[Geog]])/4</f>
        <v>5</v>
      </c>
      <c r="T488">
        <f>IF(punkty_rekrutacyjne[[#This Row],[Zachowanie]]&gt;4,IF(punkty_rekrutacyjne[[#This Row],[srednia z przedmiotow]]&gt;4,IF(punkty_rekrutacyjne[[#This Row],[Osiagniecia]]=0,1,0),0),0)</f>
        <v>0</v>
      </c>
      <c r="U488" s="2" t="str">
        <f>IF(punkty_rekrutacyjne[[#This Row],[dobry uczen]],punkty_rekrutacyjne[[#This Row],[Nazwisko]],"")</f>
        <v/>
      </c>
      <c r="V488" s="2" t="str">
        <f>IF(punkty_rekrutacyjne[[#This Row],[dobry uczen]],punkty_rekrutacyjne[[#This Row],[Imie]],"")</f>
        <v/>
      </c>
      <c r="W488" s="1">
        <f>IF(punkty_rekrutacyjne[[#This Row],[GHP]]=100,1,0)</f>
        <v>0</v>
      </c>
      <c r="X488" s="1">
        <f>IF(punkty_rekrutacyjne[[#This Row],[GHH]]=100,1,0)</f>
        <v>0</v>
      </c>
      <c r="Y488" s="1">
        <f>IF(punkty_rekrutacyjne[[#This Row],[GMM]]=100,1,0)</f>
        <v>0</v>
      </c>
      <c r="Z488" s="1">
        <f>IF(punkty_rekrutacyjne[[#This Row],[GMP]]=100,1,0)</f>
        <v>0</v>
      </c>
      <c r="AA488" s="1">
        <f>IF(punkty_rekrutacyjne[[#This Row],[GJP]]=100,1,0)</f>
        <v>0</v>
      </c>
      <c r="AB488" s="1">
        <f>IF(SUM(W488:AA488)&gt;2,1,0)</f>
        <v>0</v>
      </c>
      <c r="AC488" s="1">
        <f>C488+IF(punkty_rekrutacyjne[[#This Row],[Zachowanie]]=6,2,0)+SUM(punkty_rekrutacyjne[[#This Row],[p1]:[p4]])</f>
        <v>38</v>
      </c>
      <c r="AD488" s="1">
        <f>+(punkty_rekrutacyjne[[#This Row],[GHP]]+punkty_rekrutacyjne[[#This Row],[GHH]]+punkty_rekrutacyjne[[#This Row],[GMM]]+punkty_rekrutacyjne[[#This Row],[GMP]]+punkty_rekrutacyjne[[#This Row],[GJP]])/10</f>
        <v>30</v>
      </c>
      <c r="AE488" s="1">
        <f>IF(punkty_rekrutacyjne[[#This Row],[pkt 1]]&gt;punkty_rekrutacyjne[[#This Row],[pkt 2]],1,0)</f>
        <v>1</v>
      </c>
      <c r="AF488" s="1">
        <f>COUNTIF(punkty_rekrutacyjne[[#This Row],[GHP]:[GJP]],100)</f>
        <v>0</v>
      </c>
    </row>
    <row r="489" spans="1:32" x14ac:dyDescent="0.25">
      <c r="A489" s="1" t="s">
        <v>238</v>
      </c>
      <c r="B489" s="1" t="s">
        <v>239</v>
      </c>
      <c r="C489">
        <v>7</v>
      </c>
      <c r="D489">
        <v>5</v>
      </c>
      <c r="E489">
        <v>6</v>
      </c>
      <c r="F489">
        <v>6</v>
      </c>
      <c r="G489">
        <v>2</v>
      </c>
      <c r="H489">
        <v>5</v>
      </c>
      <c r="I489">
        <v>80</v>
      </c>
      <c r="J489">
        <v>90</v>
      </c>
      <c r="K489">
        <v>62</v>
      </c>
      <c r="L489">
        <v>97</v>
      </c>
      <c r="M489">
        <v>3</v>
      </c>
      <c r="N489">
        <f>IF(punkty_rekrutacyjne[[#This Row],[JP]]=2,0,IF(punkty_rekrutacyjne[[#This Row],[JP]]=3,4,IF(punkty_rekrutacyjne[[#This Row],[JP]]=4,6,IF(punkty_rekrutacyjne[[#This Row],[JP]]=5,8,10))))</f>
        <v>10</v>
      </c>
      <c r="O489">
        <f>IF(punkty_rekrutacyjne[[#This Row],[Mat]]=2,0,IF(punkty_rekrutacyjne[[#This Row],[Mat]]=3,4,IF(punkty_rekrutacyjne[[#This Row],[Mat]]=4,6,IF(punkty_rekrutacyjne[[#This Row],[Mat]]=5,8,10))))</f>
        <v>10</v>
      </c>
      <c r="P489">
        <f>IF(punkty_rekrutacyjne[[#This Row],[Biol]]=2,0,IF(punkty_rekrutacyjne[[#This Row],[Biol]]=3,4,IF(punkty_rekrutacyjne[[#This Row],[Biol]]=4,6,IF(punkty_rekrutacyjne[[#This Row],[Biol]]=5,8,10))))</f>
        <v>0</v>
      </c>
      <c r="Q489">
        <f>IF(punkty_rekrutacyjne[[#This Row],[Geog]]=2,0,IF(punkty_rekrutacyjne[[#This Row],[Geog]]=3,4,IF(punkty_rekrutacyjne[[#This Row],[Geog]]=4,6,IF(punkty_rekrutacyjne[[#This Row],[Geog]]=5,8,10))))</f>
        <v>8</v>
      </c>
      <c r="R489">
        <f>C489+IF(punkty_rekrutacyjne[[#This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68.2</v>
      </c>
      <c r="S489">
        <f>(punkty_rekrutacyjne[[#This Row],[JP]]+punkty_rekrutacyjne[[#This Row],[Mat]]+punkty_rekrutacyjne[[#This Row],[Biol]]+punkty_rekrutacyjne[[#This Row],[Geog]])/4</f>
        <v>4.75</v>
      </c>
      <c r="T489">
        <f>IF(punkty_rekrutacyjne[[#This Row],[Zachowanie]]&gt;4,IF(punkty_rekrutacyjne[[#This Row],[srednia z przedmiotow]]&gt;4,IF(punkty_rekrutacyjne[[#This Row],[Osiagniecia]]=0,1,0),0),0)</f>
        <v>0</v>
      </c>
      <c r="U489" s="2" t="str">
        <f>IF(punkty_rekrutacyjne[[#This Row],[dobry uczen]],punkty_rekrutacyjne[[#This Row],[Nazwisko]],"")</f>
        <v/>
      </c>
      <c r="V489" s="2" t="str">
        <f>IF(punkty_rekrutacyjne[[#This Row],[dobry uczen]],punkty_rekrutacyjne[[#This Row],[Imie]],"")</f>
        <v/>
      </c>
      <c r="W489" s="1">
        <f>IF(punkty_rekrutacyjne[[#This Row],[GHP]]=100,1,0)</f>
        <v>0</v>
      </c>
      <c r="X489" s="1">
        <f>IF(punkty_rekrutacyjne[[#This Row],[GHH]]=100,1,0)</f>
        <v>0</v>
      </c>
      <c r="Y489" s="1">
        <f>IF(punkty_rekrutacyjne[[#This Row],[GMM]]=100,1,0)</f>
        <v>0</v>
      </c>
      <c r="Z489" s="1">
        <f>IF(punkty_rekrutacyjne[[#This Row],[GMP]]=100,1,0)</f>
        <v>0</v>
      </c>
      <c r="AA489" s="1">
        <f>IF(punkty_rekrutacyjne[[#This Row],[GJP]]=100,1,0)</f>
        <v>0</v>
      </c>
      <c r="AB489" s="1">
        <f>IF(SUM(W489:AA489)&gt;2,1,0)</f>
        <v>0</v>
      </c>
      <c r="AC489" s="1">
        <f>C489+IF(punkty_rekrutacyjne[[#This Row],[Zachowanie]]=6,2,0)+SUM(punkty_rekrutacyjne[[#This Row],[p1]:[p4]])</f>
        <v>35</v>
      </c>
      <c r="AD489" s="1">
        <f>+(punkty_rekrutacyjne[[#This Row],[GHP]]+punkty_rekrutacyjne[[#This Row],[GHH]]+punkty_rekrutacyjne[[#This Row],[GMM]]+punkty_rekrutacyjne[[#This Row],[GMP]]+punkty_rekrutacyjne[[#This Row],[GJP]])/10</f>
        <v>33.200000000000003</v>
      </c>
      <c r="AE489" s="1">
        <f>IF(punkty_rekrutacyjne[[#This Row],[pkt 1]]&gt;punkty_rekrutacyjne[[#This Row],[pkt 2]],1,0)</f>
        <v>1</v>
      </c>
      <c r="AF489" s="1">
        <f>COUNTIF(punkty_rekrutacyjne[[#This Row],[GHP]:[GJP]],100)</f>
        <v>0</v>
      </c>
    </row>
    <row r="490" spans="1:32" x14ac:dyDescent="0.25">
      <c r="A490" s="1" t="s">
        <v>380</v>
      </c>
      <c r="B490" s="1" t="s">
        <v>126</v>
      </c>
      <c r="C490">
        <v>7</v>
      </c>
      <c r="D490">
        <v>6</v>
      </c>
      <c r="E490">
        <v>2</v>
      </c>
      <c r="F490">
        <v>6</v>
      </c>
      <c r="G490">
        <v>2</v>
      </c>
      <c r="H490">
        <v>6</v>
      </c>
      <c r="I490">
        <v>75</v>
      </c>
      <c r="J490">
        <v>60</v>
      </c>
      <c r="K490">
        <v>80</v>
      </c>
      <c r="L490">
        <v>86</v>
      </c>
      <c r="M490">
        <v>91</v>
      </c>
      <c r="N490">
        <f>IF(punkty_rekrutacyjne[[#This Row],[JP]]=2,0,IF(punkty_rekrutacyjne[[#This Row],[JP]]=3,4,IF(punkty_rekrutacyjne[[#This Row],[JP]]=4,6,IF(punkty_rekrutacyjne[[#This Row],[JP]]=5,8,10))))</f>
        <v>0</v>
      </c>
      <c r="O490">
        <f>IF(punkty_rekrutacyjne[[#This Row],[Mat]]=2,0,IF(punkty_rekrutacyjne[[#This Row],[Mat]]=3,4,IF(punkty_rekrutacyjne[[#This Row],[Mat]]=4,6,IF(punkty_rekrutacyjne[[#This Row],[Mat]]=5,8,10))))</f>
        <v>10</v>
      </c>
      <c r="P490">
        <f>IF(punkty_rekrutacyjne[[#This Row],[Biol]]=2,0,IF(punkty_rekrutacyjne[[#This Row],[Biol]]=3,4,IF(punkty_rekrutacyjne[[#This Row],[Biol]]=4,6,IF(punkty_rekrutacyjne[[#This Row],[Biol]]=5,8,10))))</f>
        <v>0</v>
      </c>
      <c r="Q490">
        <f>IF(punkty_rekrutacyjne[[#This Row],[Geog]]=2,0,IF(punkty_rekrutacyjne[[#This Row],[Geog]]=3,4,IF(punkty_rekrutacyjne[[#This Row],[Geog]]=4,6,IF(punkty_rekrutacyjne[[#This Row],[Geog]]=5,8,10))))</f>
        <v>10</v>
      </c>
      <c r="R490">
        <f>C490+IF(punkty_rekrutacyjne[[#This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68.2</v>
      </c>
      <c r="S490">
        <f>(punkty_rekrutacyjne[[#This Row],[JP]]+punkty_rekrutacyjne[[#This Row],[Mat]]+punkty_rekrutacyjne[[#This Row],[Biol]]+punkty_rekrutacyjne[[#This Row],[Geog]])/4</f>
        <v>4</v>
      </c>
      <c r="T490">
        <f>IF(punkty_rekrutacyjne[[#This Row],[Zachowanie]]&gt;4,IF(punkty_rekrutacyjne[[#This Row],[srednia z przedmiotow]]&gt;4,IF(punkty_rekrutacyjne[[#This Row],[Osiagniecia]]=0,1,0),0),0)</f>
        <v>0</v>
      </c>
      <c r="U490" s="2" t="str">
        <f>IF(punkty_rekrutacyjne[[#This Row],[dobry uczen]],punkty_rekrutacyjne[[#This Row],[Nazwisko]],"")</f>
        <v/>
      </c>
      <c r="V490" s="2" t="str">
        <f>IF(punkty_rekrutacyjne[[#This Row],[dobry uczen]],punkty_rekrutacyjne[[#This Row],[Imie]],"")</f>
        <v/>
      </c>
      <c r="W490" s="1">
        <f>IF(punkty_rekrutacyjne[[#This Row],[GHP]]=100,1,0)</f>
        <v>0</v>
      </c>
      <c r="X490" s="1">
        <f>IF(punkty_rekrutacyjne[[#This Row],[GHH]]=100,1,0)</f>
        <v>0</v>
      </c>
      <c r="Y490" s="1">
        <f>IF(punkty_rekrutacyjne[[#This Row],[GMM]]=100,1,0)</f>
        <v>0</v>
      </c>
      <c r="Z490" s="1">
        <f>IF(punkty_rekrutacyjne[[#This Row],[GMP]]=100,1,0)</f>
        <v>0</v>
      </c>
      <c r="AA490" s="1">
        <f>IF(punkty_rekrutacyjne[[#This Row],[GJP]]=100,1,0)</f>
        <v>0</v>
      </c>
      <c r="AB490" s="1">
        <f>IF(SUM(W490:AA490)&gt;2,1,0)</f>
        <v>0</v>
      </c>
      <c r="AC490" s="1">
        <f>C490+IF(punkty_rekrutacyjne[[#This Row],[Zachowanie]]=6,2,0)+SUM(punkty_rekrutacyjne[[#This Row],[p1]:[p4]])</f>
        <v>29</v>
      </c>
      <c r="AD490" s="1">
        <f>+(punkty_rekrutacyjne[[#This Row],[GHP]]+punkty_rekrutacyjne[[#This Row],[GHH]]+punkty_rekrutacyjne[[#This Row],[GMM]]+punkty_rekrutacyjne[[#This Row],[GMP]]+punkty_rekrutacyjne[[#This Row],[GJP]])/10</f>
        <v>39.200000000000003</v>
      </c>
      <c r="AE490" s="1">
        <f>IF(punkty_rekrutacyjne[[#This Row],[pkt 1]]&gt;punkty_rekrutacyjne[[#This Row],[pkt 2]],1,0)</f>
        <v>0</v>
      </c>
      <c r="AF490" s="1">
        <f>COUNTIF(punkty_rekrutacyjne[[#This Row],[GHP]:[GJP]],100)</f>
        <v>0</v>
      </c>
    </row>
    <row r="491" spans="1:32" x14ac:dyDescent="0.25">
      <c r="A491" s="1" t="s">
        <v>122</v>
      </c>
      <c r="B491" s="1" t="s">
        <v>121</v>
      </c>
      <c r="C491">
        <v>8</v>
      </c>
      <c r="D491">
        <v>3</v>
      </c>
      <c r="E491">
        <v>5</v>
      </c>
      <c r="F491">
        <v>5</v>
      </c>
      <c r="G491">
        <v>6</v>
      </c>
      <c r="H491">
        <v>3</v>
      </c>
      <c r="I491">
        <v>28</v>
      </c>
      <c r="J491">
        <v>69</v>
      </c>
      <c r="K491">
        <v>99</v>
      </c>
      <c r="L491">
        <v>45</v>
      </c>
      <c r="M491">
        <v>61</v>
      </c>
      <c r="N491">
        <f>IF(punkty_rekrutacyjne[[#This Row],[JP]]=2,0,IF(punkty_rekrutacyjne[[#This Row],[JP]]=3,4,IF(punkty_rekrutacyjne[[#This Row],[JP]]=4,6,IF(punkty_rekrutacyjne[[#This Row],[JP]]=5,8,10))))</f>
        <v>8</v>
      </c>
      <c r="O491">
        <f>IF(punkty_rekrutacyjne[[#This Row],[Mat]]=2,0,IF(punkty_rekrutacyjne[[#This Row],[Mat]]=3,4,IF(punkty_rekrutacyjne[[#This Row],[Mat]]=4,6,IF(punkty_rekrutacyjne[[#This Row],[Mat]]=5,8,10))))</f>
        <v>8</v>
      </c>
      <c r="P491">
        <f>IF(punkty_rekrutacyjne[[#This Row],[Biol]]=2,0,IF(punkty_rekrutacyjne[[#This Row],[Biol]]=3,4,IF(punkty_rekrutacyjne[[#This Row],[Biol]]=4,6,IF(punkty_rekrutacyjne[[#This Row],[Biol]]=5,8,10))))</f>
        <v>10</v>
      </c>
      <c r="Q491">
        <f>IF(punkty_rekrutacyjne[[#This Row],[Geog]]=2,0,IF(punkty_rekrutacyjne[[#This Row],[Geog]]=3,4,IF(punkty_rekrutacyjne[[#This Row],[Geog]]=4,6,IF(punkty_rekrutacyjne[[#This Row],[Geog]]=5,8,10))))</f>
        <v>4</v>
      </c>
      <c r="R491">
        <f>C491+IF(punkty_rekrutacyjne[[#This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68.2</v>
      </c>
      <c r="S491">
        <f>(punkty_rekrutacyjne[[#This Row],[JP]]+punkty_rekrutacyjne[[#This Row],[Mat]]+punkty_rekrutacyjne[[#This Row],[Biol]]+punkty_rekrutacyjne[[#This Row],[Geog]])/4</f>
        <v>4.75</v>
      </c>
      <c r="T491">
        <f>IF(punkty_rekrutacyjne[[#This Row],[Zachowanie]]&gt;4,IF(punkty_rekrutacyjne[[#This Row],[srednia z przedmiotow]]&gt;4,IF(punkty_rekrutacyjne[[#This Row],[Osiagniecia]]=0,1,0),0),0)</f>
        <v>0</v>
      </c>
      <c r="U491" s="2" t="str">
        <f>IF(punkty_rekrutacyjne[[#This Row],[dobry uczen]],punkty_rekrutacyjne[[#This Row],[Nazwisko]],"")</f>
        <v/>
      </c>
      <c r="V491" s="2" t="str">
        <f>IF(punkty_rekrutacyjne[[#This Row],[dobry uczen]],punkty_rekrutacyjne[[#This Row],[Imie]],"")</f>
        <v/>
      </c>
      <c r="W491" s="1">
        <f>IF(punkty_rekrutacyjne[[#This Row],[GHP]]=100,1,0)</f>
        <v>0</v>
      </c>
      <c r="X491" s="1">
        <f>IF(punkty_rekrutacyjne[[#This Row],[GHH]]=100,1,0)</f>
        <v>0</v>
      </c>
      <c r="Y491" s="1">
        <f>IF(punkty_rekrutacyjne[[#This Row],[GMM]]=100,1,0)</f>
        <v>0</v>
      </c>
      <c r="Z491" s="1">
        <f>IF(punkty_rekrutacyjne[[#This Row],[GMP]]=100,1,0)</f>
        <v>0</v>
      </c>
      <c r="AA491" s="1">
        <f>IF(punkty_rekrutacyjne[[#This Row],[GJP]]=100,1,0)</f>
        <v>0</v>
      </c>
      <c r="AB491" s="1">
        <f>IF(SUM(W491:AA491)&gt;2,1,0)</f>
        <v>0</v>
      </c>
      <c r="AC491" s="1">
        <f>C491+IF(punkty_rekrutacyjne[[#This Row],[Zachowanie]]=6,2,0)+SUM(punkty_rekrutacyjne[[#This Row],[p1]:[p4]])</f>
        <v>38</v>
      </c>
      <c r="AD491" s="1">
        <f>+(punkty_rekrutacyjne[[#This Row],[GHP]]+punkty_rekrutacyjne[[#This Row],[GHH]]+punkty_rekrutacyjne[[#This Row],[GMM]]+punkty_rekrutacyjne[[#This Row],[GMP]]+punkty_rekrutacyjne[[#This Row],[GJP]])/10</f>
        <v>30.2</v>
      </c>
      <c r="AE491" s="1">
        <f>IF(punkty_rekrutacyjne[[#This Row],[pkt 1]]&gt;punkty_rekrutacyjne[[#This Row],[pkt 2]],1,0)</f>
        <v>1</v>
      </c>
      <c r="AF491" s="1">
        <f>COUNTIF(punkty_rekrutacyjne[[#This Row],[GHP]:[GJP]],100)</f>
        <v>0</v>
      </c>
    </row>
    <row r="492" spans="1:32" x14ac:dyDescent="0.25">
      <c r="A492" s="1" t="s">
        <v>583</v>
      </c>
      <c r="B492" s="1" t="s">
        <v>133</v>
      </c>
      <c r="C492">
        <v>8</v>
      </c>
      <c r="D492">
        <v>3</v>
      </c>
      <c r="E492">
        <v>5</v>
      </c>
      <c r="F492">
        <v>5</v>
      </c>
      <c r="G492">
        <v>5</v>
      </c>
      <c r="H492">
        <v>6</v>
      </c>
      <c r="I492">
        <v>63</v>
      </c>
      <c r="J492">
        <v>66</v>
      </c>
      <c r="K492">
        <v>71</v>
      </c>
      <c r="L492">
        <v>11</v>
      </c>
      <c r="M492">
        <v>57</v>
      </c>
      <c r="N492">
        <f>IF(punkty_rekrutacyjne[[#This Row],[JP]]=2,0,IF(punkty_rekrutacyjne[[#This Row],[JP]]=3,4,IF(punkty_rekrutacyjne[[#This Row],[JP]]=4,6,IF(punkty_rekrutacyjne[[#This Row],[JP]]=5,8,10))))</f>
        <v>8</v>
      </c>
      <c r="O492">
        <f>IF(punkty_rekrutacyjne[[#This Row],[Mat]]=2,0,IF(punkty_rekrutacyjne[[#This Row],[Mat]]=3,4,IF(punkty_rekrutacyjne[[#This Row],[Mat]]=4,6,IF(punkty_rekrutacyjne[[#This Row],[Mat]]=5,8,10))))</f>
        <v>8</v>
      </c>
      <c r="P492">
        <f>IF(punkty_rekrutacyjne[[#This Row],[Biol]]=2,0,IF(punkty_rekrutacyjne[[#This Row],[Biol]]=3,4,IF(punkty_rekrutacyjne[[#This Row],[Biol]]=4,6,IF(punkty_rekrutacyjne[[#This Row],[Biol]]=5,8,10))))</f>
        <v>8</v>
      </c>
      <c r="Q492">
        <f>IF(punkty_rekrutacyjne[[#This Row],[Geog]]=2,0,IF(punkty_rekrutacyjne[[#This Row],[Geog]]=3,4,IF(punkty_rekrutacyjne[[#This Row],[Geog]]=4,6,IF(punkty_rekrutacyjne[[#This Row],[Geog]]=5,8,10))))</f>
        <v>10</v>
      </c>
      <c r="R492">
        <f>C492+IF(punkty_rekrutacyjne[[#This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68.8</v>
      </c>
      <c r="S492">
        <f>(punkty_rekrutacyjne[[#This Row],[JP]]+punkty_rekrutacyjne[[#This Row],[Mat]]+punkty_rekrutacyjne[[#This Row],[Biol]]+punkty_rekrutacyjne[[#This Row],[Geog]])/4</f>
        <v>5.25</v>
      </c>
      <c r="T492">
        <f>IF(punkty_rekrutacyjne[[#This Row],[Zachowanie]]&gt;4,IF(punkty_rekrutacyjne[[#This Row],[srednia z przedmiotow]]&gt;4,IF(punkty_rekrutacyjne[[#This Row],[Osiagniecia]]=0,1,0),0),0)</f>
        <v>0</v>
      </c>
      <c r="U492" s="2" t="str">
        <f>IF(punkty_rekrutacyjne[[#This Row],[dobry uczen]],punkty_rekrutacyjne[[#This Row],[Nazwisko]],"")</f>
        <v/>
      </c>
      <c r="V492" s="2" t="str">
        <f>IF(punkty_rekrutacyjne[[#This Row],[dobry uczen]],punkty_rekrutacyjne[[#This Row],[Imie]],"")</f>
        <v/>
      </c>
      <c r="W492" s="1">
        <f>IF(punkty_rekrutacyjne[[#This Row],[GHP]]=100,1,0)</f>
        <v>0</v>
      </c>
      <c r="X492" s="1">
        <f>IF(punkty_rekrutacyjne[[#This Row],[GHH]]=100,1,0)</f>
        <v>0</v>
      </c>
      <c r="Y492" s="1">
        <f>IF(punkty_rekrutacyjne[[#This Row],[GMM]]=100,1,0)</f>
        <v>0</v>
      </c>
      <c r="Z492" s="1">
        <f>IF(punkty_rekrutacyjne[[#This Row],[GMP]]=100,1,0)</f>
        <v>0</v>
      </c>
      <c r="AA492" s="1">
        <f>IF(punkty_rekrutacyjne[[#This Row],[GJP]]=100,1,0)</f>
        <v>0</v>
      </c>
      <c r="AB492" s="1">
        <f>IF(SUM(W492:AA492)&gt;2,1,0)</f>
        <v>0</v>
      </c>
      <c r="AC492" s="1">
        <f>C492+IF(punkty_rekrutacyjne[[#This Row],[Zachowanie]]=6,2,0)+SUM(punkty_rekrutacyjne[[#This Row],[p1]:[p4]])</f>
        <v>42</v>
      </c>
      <c r="AD492" s="1">
        <f>+(punkty_rekrutacyjne[[#This Row],[GHP]]+punkty_rekrutacyjne[[#This Row],[GHH]]+punkty_rekrutacyjne[[#This Row],[GMM]]+punkty_rekrutacyjne[[#This Row],[GMP]]+punkty_rekrutacyjne[[#This Row],[GJP]])/10</f>
        <v>26.8</v>
      </c>
      <c r="AE492" s="1">
        <f>IF(punkty_rekrutacyjne[[#This Row],[pkt 1]]&gt;punkty_rekrutacyjne[[#This Row],[pkt 2]],1,0)</f>
        <v>1</v>
      </c>
      <c r="AF492" s="1">
        <f>COUNTIF(punkty_rekrutacyjne[[#This Row],[GHP]:[GJP]],100)</f>
        <v>0</v>
      </c>
    </row>
    <row r="493" spans="1:32" x14ac:dyDescent="0.25">
      <c r="A493" s="1" t="s">
        <v>418</v>
      </c>
      <c r="B493" s="1" t="s">
        <v>32</v>
      </c>
      <c r="C493">
        <v>8</v>
      </c>
      <c r="D493">
        <v>5</v>
      </c>
      <c r="E493">
        <v>6</v>
      </c>
      <c r="F493">
        <v>5</v>
      </c>
      <c r="G493">
        <v>6</v>
      </c>
      <c r="H493">
        <v>5</v>
      </c>
      <c r="I493">
        <v>5</v>
      </c>
      <c r="J493">
        <v>84</v>
      </c>
      <c r="K493">
        <v>88</v>
      </c>
      <c r="L493">
        <v>35</v>
      </c>
      <c r="M493">
        <v>40</v>
      </c>
      <c r="N493">
        <f>IF(punkty_rekrutacyjne[[#This Row],[JP]]=2,0,IF(punkty_rekrutacyjne[[#This Row],[JP]]=3,4,IF(punkty_rekrutacyjne[[#This Row],[JP]]=4,6,IF(punkty_rekrutacyjne[[#This Row],[JP]]=5,8,10))))</f>
        <v>10</v>
      </c>
      <c r="O493">
        <f>IF(punkty_rekrutacyjne[[#This Row],[Mat]]=2,0,IF(punkty_rekrutacyjne[[#This Row],[Mat]]=3,4,IF(punkty_rekrutacyjne[[#This Row],[Mat]]=4,6,IF(punkty_rekrutacyjne[[#This Row],[Mat]]=5,8,10))))</f>
        <v>8</v>
      </c>
      <c r="P493">
        <f>IF(punkty_rekrutacyjne[[#This Row],[Biol]]=2,0,IF(punkty_rekrutacyjne[[#This Row],[Biol]]=3,4,IF(punkty_rekrutacyjne[[#This Row],[Biol]]=4,6,IF(punkty_rekrutacyjne[[#This Row],[Biol]]=5,8,10))))</f>
        <v>10</v>
      </c>
      <c r="Q493">
        <f>IF(punkty_rekrutacyjne[[#This Row],[Geog]]=2,0,IF(punkty_rekrutacyjne[[#This Row],[Geog]]=3,4,IF(punkty_rekrutacyjne[[#This Row],[Geog]]=4,6,IF(punkty_rekrutacyjne[[#This Row],[Geog]]=5,8,10))))</f>
        <v>8</v>
      </c>
      <c r="R493">
        <f>C493+IF(punkty_rekrutacyjne[[#This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69.2</v>
      </c>
      <c r="S493">
        <f>(punkty_rekrutacyjne[[#This Row],[JP]]+punkty_rekrutacyjne[[#This Row],[Mat]]+punkty_rekrutacyjne[[#This Row],[Biol]]+punkty_rekrutacyjne[[#This Row],[Geog]])/4</f>
        <v>5.5</v>
      </c>
      <c r="T493">
        <f>IF(punkty_rekrutacyjne[[#This Row],[Zachowanie]]&gt;4,IF(punkty_rekrutacyjne[[#This Row],[srednia z przedmiotow]]&gt;4,IF(punkty_rekrutacyjne[[#This Row],[Osiagniecia]]=0,1,0),0),0)</f>
        <v>0</v>
      </c>
      <c r="U493" s="2" t="str">
        <f>IF(punkty_rekrutacyjne[[#This Row],[dobry uczen]],punkty_rekrutacyjne[[#This Row],[Nazwisko]],"")</f>
        <v/>
      </c>
      <c r="V493" s="2" t="str">
        <f>IF(punkty_rekrutacyjne[[#This Row],[dobry uczen]],punkty_rekrutacyjne[[#This Row],[Imie]],"")</f>
        <v/>
      </c>
      <c r="W493" s="1">
        <f>IF(punkty_rekrutacyjne[[#This Row],[GHP]]=100,1,0)</f>
        <v>0</v>
      </c>
      <c r="X493" s="1">
        <f>IF(punkty_rekrutacyjne[[#This Row],[GHH]]=100,1,0)</f>
        <v>0</v>
      </c>
      <c r="Y493" s="1">
        <f>IF(punkty_rekrutacyjne[[#This Row],[GMM]]=100,1,0)</f>
        <v>0</v>
      </c>
      <c r="Z493" s="1">
        <f>IF(punkty_rekrutacyjne[[#This Row],[GMP]]=100,1,0)</f>
        <v>0</v>
      </c>
      <c r="AA493" s="1">
        <f>IF(punkty_rekrutacyjne[[#This Row],[GJP]]=100,1,0)</f>
        <v>0</v>
      </c>
      <c r="AB493" s="1">
        <f>IF(SUM(W493:AA493)&gt;2,1,0)</f>
        <v>0</v>
      </c>
      <c r="AC493" s="1">
        <f>C493+IF(punkty_rekrutacyjne[[#This Row],[Zachowanie]]=6,2,0)+SUM(punkty_rekrutacyjne[[#This Row],[p1]:[p4]])</f>
        <v>44</v>
      </c>
      <c r="AD493" s="1">
        <f>+(punkty_rekrutacyjne[[#This Row],[GHP]]+punkty_rekrutacyjne[[#This Row],[GHH]]+punkty_rekrutacyjne[[#This Row],[GMM]]+punkty_rekrutacyjne[[#This Row],[GMP]]+punkty_rekrutacyjne[[#This Row],[GJP]])/10</f>
        <v>25.2</v>
      </c>
      <c r="AE493" s="1">
        <f>IF(punkty_rekrutacyjne[[#This Row],[pkt 1]]&gt;punkty_rekrutacyjne[[#This Row],[pkt 2]],1,0)</f>
        <v>1</v>
      </c>
      <c r="AF493" s="1">
        <f>COUNTIF(punkty_rekrutacyjne[[#This Row],[GHP]:[GJP]],100)</f>
        <v>0</v>
      </c>
    </row>
    <row r="494" spans="1:32" x14ac:dyDescent="0.25">
      <c r="A494" s="1" t="s">
        <v>373</v>
      </c>
      <c r="B494" s="1" t="s">
        <v>357</v>
      </c>
      <c r="C494">
        <v>1</v>
      </c>
      <c r="D494">
        <v>6</v>
      </c>
      <c r="E494">
        <v>6</v>
      </c>
      <c r="F494">
        <v>5</v>
      </c>
      <c r="G494">
        <v>3</v>
      </c>
      <c r="H494">
        <v>6</v>
      </c>
      <c r="I494">
        <v>58</v>
      </c>
      <c r="J494">
        <v>93</v>
      </c>
      <c r="K494">
        <v>93</v>
      </c>
      <c r="L494">
        <v>82</v>
      </c>
      <c r="M494">
        <v>17</v>
      </c>
      <c r="N494">
        <f>IF(punkty_rekrutacyjne[[#This Row],[JP]]=2,0,IF(punkty_rekrutacyjne[[#This Row],[JP]]=3,4,IF(punkty_rekrutacyjne[[#This Row],[JP]]=4,6,IF(punkty_rekrutacyjne[[#This Row],[JP]]=5,8,10))))</f>
        <v>10</v>
      </c>
      <c r="O494">
        <f>IF(punkty_rekrutacyjne[[#This Row],[Mat]]=2,0,IF(punkty_rekrutacyjne[[#This Row],[Mat]]=3,4,IF(punkty_rekrutacyjne[[#This Row],[Mat]]=4,6,IF(punkty_rekrutacyjne[[#This Row],[Mat]]=5,8,10))))</f>
        <v>8</v>
      </c>
      <c r="P494">
        <f>IF(punkty_rekrutacyjne[[#This Row],[Biol]]=2,0,IF(punkty_rekrutacyjne[[#This Row],[Biol]]=3,4,IF(punkty_rekrutacyjne[[#This Row],[Biol]]=4,6,IF(punkty_rekrutacyjne[[#This Row],[Biol]]=5,8,10))))</f>
        <v>4</v>
      </c>
      <c r="Q494">
        <f>IF(punkty_rekrutacyjne[[#This Row],[Geog]]=2,0,IF(punkty_rekrutacyjne[[#This Row],[Geog]]=3,4,IF(punkty_rekrutacyjne[[#This Row],[Geog]]=4,6,IF(punkty_rekrutacyjne[[#This Row],[Geog]]=5,8,10))))</f>
        <v>10</v>
      </c>
      <c r="R494">
        <f>C494+IF(punkty_rekrutacyjne[[#This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69.3</v>
      </c>
      <c r="S494">
        <f>(punkty_rekrutacyjne[[#This Row],[JP]]+punkty_rekrutacyjne[[#This Row],[Mat]]+punkty_rekrutacyjne[[#This Row],[Biol]]+punkty_rekrutacyjne[[#This Row],[Geog]])/4</f>
        <v>5</v>
      </c>
      <c r="T494">
        <f>IF(punkty_rekrutacyjne[[#This Row],[Zachowanie]]&gt;4,IF(punkty_rekrutacyjne[[#This Row],[srednia z przedmiotow]]&gt;4,IF(punkty_rekrutacyjne[[#This Row],[Osiagniecia]]=0,1,0),0),0)</f>
        <v>0</v>
      </c>
      <c r="U494" s="2" t="str">
        <f>IF(punkty_rekrutacyjne[[#This Row],[dobry uczen]],punkty_rekrutacyjne[[#This Row],[Nazwisko]],"")</f>
        <v/>
      </c>
      <c r="V494" s="2" t="str">
        <f>IF(punkty_rekrutacyjne[[#This Row],[dobry uczen]],punkty_rekrutacyjne[[#This Row],[Imie]],"")</f>
        <v/>
      </c>
      <c r="W494" s="1">
        <f>IF(punkty_rekrutacyjne[[#This Row],[GHP]]=100,1,0)</f>
        <v>0</v>
      </c>
      <c r="X494" s="1">
        <f>IF(punkty_rekrutacyjne[[#This Row],[GHH]]=100,1,0)</f>
        <v>0</v>
      </c>
      <c r="Y494" s="1">
        <f>IF(punkty_rekrutacyjne[[#This Row],[GMM]]=100,1,0)</f>
        <v>0</v>
      </c>
      <c r="Z494" s="1">
        <f>IF(punkty_rekrutacyjne[[#This Row],[GMP]]=100,1,0)</f>
        <v>0</v>
      </c>
      <c r="AA494" s="1">
        <f>IF(punkty_rekrutacyjne[[#This Row],[GJP]]=100,1,0)</f>
        <v>0</v>
      </c>
      <c r="AB494" s="1">
        <f>IF(SUM(W494:AA494)&gt;2,1,0)</f>
        <v>0</v>
      </c>
      <c r="AC494" s="1">
        <f>C494+IF(punkty_rekrutacyjne[[#This Row],[Zachowanie]]=6,2,0)+SUM(punkty_rekrutacyjne[[#This Row],[p1]:[p4]])</f>
        <v>35</v>
      </c>
      <c r="AD494" s="1">
        <f>+(punkty_rekrutacyjne[[#This Row],[GHP]]+punkty_rekrutacyjne[[#This Row],[GHH]]+punkty_rekrutacyjne[[#This Row],[GMM]]+punkty_rekrutacyjne[[#This Row],[GMP]]+punkty_rekrutacyjne[[#This Row],[GJP]])/10</f>
        <v>34.299999999999997</v>
      </c>
      <c r="AE494" s="1">
        <f>IF(punkty_rekrutacyjne[[#This Row],[pkt 1]]&gt;punkty_rekrutacyjne[[#This Row],[pkt 2]],1,0)</f>
        <v>1</v>
      </c>
      <c r="AF494" s="1">
        <f>COUNTIF(punkty_rekrutacyjne[[#This Row],[GHP]:[GJP]],100)</f>
        <v>0</v>
      </c>
    </row>
    <row r="495" spans="1:32" x14ac:dyDescent="0.25">
      <c r="A495" s="1" t="s">
        <v>585</v>
      </c>
      <c r="B495" s="1" t="s">
        <v>586</v>
      </c>
      <c r="C495">
        <v>6</v>
      </c>
      <c r="D495">
        <v>5</v>
      </c>
      <c r="E495">
        <v>4</v>
      </c>
      <c r="F495">
        <v>5</v>
      </c>
      <c r="G495">
        <v>6</v>
      </c>
      <c r="H495">
        <v>3</v>
      </c>
      <c r="I495">
        <v>90</v>
      </c>
      <c r="J495">
        <v>98</v>
      </c>
      <c r="K495">
        <v>10</v>
      </c>
      <c r="L495">
        <v>95</v>
      </c>
      <c r="M495">
        <v>63</v>
      </c>
      <c r="N495">
        <f>IF(punkty_rekrutacyjne[[#This Row],[JP]]=2,0,IF(punkty_rekrutacyjne[[#This Row],[JP]]=3,4,IF(punkty_rekrutacyjne[[#This Row],[JP]]=4,6,IF(punkty_rekrutacyjne[[#This Row],[JP]]=5,8,10))))</f>
        <v>6</v>
      </c>
      <c r="O495">
        <f>IF(punkty_rekrutacyjne[[#This Row],[Mat]]=2,0,IF(punkty_rekrutacyjne[[#This Row],[Mat]]=3,4,IF(punkty_rekrutacyjne[[#This Row],[Mat]]=4,6,IF(punkty_rekrutacyjne[[#This Row],[Mat]]=5,8,10))))</f>
        <v>8</v>
      </c>
      <c r="P495">
        <f>IF(punkty_rekrutacyjne[[#This Row],[Biol]]=2,0,IF(punkty_rekrutacyjne[[#This Row],[Biol]]=3,4,IF(punkty_rekrutacyjne[[#This Row],[Biol]]=4,6,IF(punkty_rekrutacyjne[[#This Row],[Biol]]=5,8,10))))</f>
        <v>10</v>
      </c>
      <c r="Q495">
        <f>IF(punkty_rekrutacyjne[[#This Row],[Geog]]=2,0,IF(punkty_rekrutacyjne[[#This Row],[Geog]]=3,4,IF(punkty_rekrutacyjne[[#This Row],[Geog]]=4,6,IF(punkty_rekrutacyjne[[#This Row],[Geog]]=5,8,10))))</f>
        <v>4</v>
      </c>
      <c r="R495">
        <f>C495+IF(punkty_rekrutacyjne[[#This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69.599999999999994</v>
      </c>
      <c r="S495">
        <f>(punkty_rekrutacyjne[[#This Row],[JP]]+punkty_rekrutacyjne[[#This Row],[Mat]]+punkty_rekrutacyjne[[#This Row],[Biol]]+punkty_rekrutacyjne[[#This Row],[Geog]])/4</f>
        <v>4.5</v>
      </c>
      <c r="T495">
        <f>IF(punkty_rekrutacyjne[[#This Row],[Zachowanie]]&gt;4,IF(punkty_rekrutacyjne[[#This Row],[srednia z przedmiotow]]&gt;4,IF(punkty_rekrutacyjne[[#This Row],[Osiagniecia]]=0,1,0),0),0)</f>
        <v>0</v>
      </c>
      <c r="U495" s="2" t="str">
        <f>IF(punkty_rekrutacyjne[[#This Row],[dobry uczen]],punkty_rekrutacyjne[[#This Row],[Nazwisko]],"")</f>
        <v/>
      </c>
      <c r="V495" s="2" t="str">
        <f>IF(punkty_rekrutacyjne[[#This Row],[dobry uczen]],punkty_rekrutacyjne[[#This Row],[Imie]],"")</f>
        <v/>
      </c>
      <c r="W495" s="1">
        <f>IF(punkty_rekrutacyjne[[#This Row],[GHP]]=100,1,0)</f>
        <v>0</v>
      </c>
      <c r="X495" s="1">
        <f>IF(punkty_rekrutacyjne[[#This Row],[GHH]]=100,1,0)</f>
        <v>0</v>
      </c>
      <c r="Y495" s="1">
        <f>IF(punkty_rekrutacyjne[[#This Row],[GMM]]=100,1,0)</f>
        <v>0</v>
      </c>
      <c r="Z495" s="1">
        <f>IF(punkty_rekrutacyjne[[#This Row],[GMP]]=100,1,0)</f>
        <v>0</v>
      </c>
      <c r="AA495" s="1">
        <f>IF(punkty_rekrutacyjne[[#This Row],[GJP]]=100,1,0)</f>
        <v>0</v>
      </c>
      <c r="AB495" s="1">
        <f>IF(SUM(W495:AA495)&gt;2,1,0)</f>
        <v>0</v>
      </c>
      <c r="AC495" s="1">
        <f>C495+IF(punkty_rekrutacyjne[[#This Row],[Zachowanie]]=6,2,0)+SUM(punkty_rekrutacyjne[[#This Row],[p1]:[p4]])</f>
        <v>34</v>
      </c>
      <c r="AD495" s="1">
        <f>+(punkty_rekrutacyjne[[#This Row],[GHP]]+punkty_rekrutacyjne[[#This Row],[GHH]]+punkty_rekrutacyjne[[#This Row],[GMM]]+punkty_rekrutacyjne[[#This Row],[GMP]]+punkty_rekrutacyjne[[#This Row],[GJP]])/10</f>
        <v>35.6</v>
      </c>
      <c r="AE495" s="1">
        <f>IF(punkty_rekrutacyjne[[#This Row],[pkt 1]]&gt;punkty_rekrutacyjne[[#This Row],[pkt 2]],1,0)</f>
        <v>0</v>
      </c>
      <c r="AF495" s="1">
        <f>COUNTIF(punkty_rekrutacyjne[[#This Row],[GHP]:[GJP]],100)</f>
        <v>0</v>
      </c>
    </row>
    <row r="496" spans="1:32" x14ac:dyDescent="0.25">
      <c r="A496" s="1" t="s">
        <v>349</v>
      </c>
      <c r="B496" s="1" t="s">
        <v>350</v>
      </c>
      <c r="C496">
        <v>8</v>
      </c>
      <c r="D496">
        <v>3</v>
      </c>
      <c r="E496">
        <v>5</v>
      </c>
      <c r="F496">
        <v>3</v>
      </c>
      <c r="G496">
        <v>6</v>
      </c>
      <c r="H496">
        <v>6</v>
      </c>
      <c r="I496">
        <v>98</v>
      </c>
      <c r="J496">
        <v>27</v>
      </c>
      <c r="K496">
        <v>75</v>
      </c>
      <c r="L496">
        <v>69</v>
      </c>
      <c r="M496">
        <v>29</v>
      </c>
      <c r="N496">
        <f>IF(punkty_rekrutacyjne[[#This Row],[JP]]=2,0,IF(punkty_rekrutacyjne[[#This Row],[JP]]=3,4,IF(punkty_rekrutacyjne[[#This Row],[JP]]=4,6,IF(punkty_rekrutacyjne[[#This Row],[JP]]=5,8,10))))</f>
        <v>8</v>
      </c>
      <c r="O496">
        <f>IF(punkty_rekrutacyjne[[#This Row],[Mat]]=2,0,IF(punkty_rekrutacyjne[[#This Row],[Mat]]=3,4,IF(punkty_rekrutacyjne[[#This Row],[Mat]]=4,6,IF(punkty_rekrutacyjne[[#This Row],[Mat]]=5,8,10))))</f>
        <v>4</v>
      </c>
      <c r="P496">
        <f>IF(punkty_rekrutacyjne[[#This Row],[Biol]]=2,0,IF(punkty_rekrutacyjne[[#This Row],[Biol]]=3,4,IF(punkty_rekrutacyjne[[#This Row],[Biol]]=4,6,IF(punkty_rekrutacyjne[[#This Row],[Biol]]=5,8,10))))</f>
        <v>10</v>
      </c>
      <c r="Q496">
        <f>IF(punkty_rekrutacyjne[[#This Row],[Geog]]=2,0,IF(punkty_rekrutacyjne[[#This Row],[Geog]]=3,4,IF(punkty_rekrutacyjne[[#This Row],[Geog]]=4,6,IF(punkty_rekrutacyjne[[#This Row],[Geog]]=5,8,10))))</f>
        <v>10</v>
      </c>
      <c r="R496">
        <f>C496+IF(punkty_rekrutacyjne[[#This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69.8</v>
      </c>
      <c r="S496">
        <f>(punkty_rekrutacyjne[[#This Row],[JP]]+punkty_rekrutacyjne[[#This Row],[Mat]]+punkty_rekrutacyjne[[#This Row],[Biol]]+punkty_rekrutacyjne[[#This Row],[Geog]])/4</f>
        <v>5</v>
      </c>
      <c r="T496">
        <f>IF(punkty_rekrutacyjne[[#This Row],[Zachowanie]]&gt;4,IF(punkty_rekrutacyjne[[#This Row],[srednia z przedmiotow]]&gt;4,IF(punkty_rekrutacyjne[[#This Row],[Osiagniecia]]=0,1,0),0),0)</f>
        <v>0</v>
      </c>
      <c r="U496" s="2" t="str">
        <f>IF(punkty_rekrutacyjne[[#This Row],[dobry uczen]],punkty_rekrutacyjne[[#This Row],[Nazwisko]],"")</f>
        <v/>
      </c>
      <c r="V496" s="2" t="str">
        <f>IF(punkty_rekrutacyjne[[#This Row],[dobry uczen]],punkty_rekrutacyjne[[#This Row],[Imie]],"")</f>
        <v/>
      </c>
      <c r="W496" s="1">
        <f>IF(punkty_rekrutacyjne[[#This Row],[GHP]]=100,1,0)</f>
        <v>0</v>
      </c>
      <c r="X496" s="1">
        <f>IF(punkty_rekrutacyjne[[#This Row],[GHH]]=100,1,0)</f>
        <v>0</v>
      </c>
      <c r="Y496" s="1">
        <f>IF(punkty_rekrutacyjne[[#This Row],[GMM]]=100,1,0)</f>
        <v>0</v>
      </c>
      <c r="Z496" s="1">
        <f>IF(punkty_rekrutacyjne[[#This Row],[GMP]]=100,1,0)</f>
        <v>0</v>
      </c>
      <c r="AA496" s="1">
        <f>IF(punkty_rekrutacyjne[[#This Row],[GJP]]=100,1,0)</f>
        <v>0</v>
      </c>
      <c r="AB496" s="1">
        <f>IF(SUM(W496:AA496)&gt;2,1,0)</f>
        <v>0</v>
      </c>
      <c r="AC496" s="1">
        <f>C496+IF(punkty_rekrutacyjne[[#This Row],[Zachowanie]]=6,2,0)+SUM(punkty_rekrutacyjne[[#This Row],[p1]:[p4]])</f>
        <v>40</v>
      </c>
      <c r="AD496" s="1">
        <f>+(punkty_rekrutacyjne[[#This Row],[GHP]]+punkty_rekrutacyjne[[#This Row],[GHH]]+punkty_rekrutacyjne[[#This Row],[GMM]]+punkty_rekrutacyjne[[#This Row],[GMP]]+punkty_rekrutacyjne[[#This Row],[GJP]])/10</f>
        <v>29.8</v>
      </c>
      <c r="AE496" s="1">
        <f>IF(punkty_rekrutacyjne[[#This Row],[pkt 1]]&gt;punkty_rekrutacyjne[[#This Row],[pkt 2]],1,0)</f>
        <v>1</v>
      </c>
      <c r="AF496" s="1">
        <f>COUNTIF(punkty_rekrutacyjne[[#This Row],[GHP]:[GJP]],100)</f>
        <v>0</v>
      </c>
    </row>
    <row r="497" spans="1:32" x14ac:dyDescent="0.25">
      <c r="A497" s="1" t="s">
        <v>616</v>
      </c>
      <c r="B497" s="1" t="s">
        <v>249</v>
      </c>
      <c r="C497">
        <v>8</v>
      </c>
      <c r="D497">
        <v>3</v>
      </c>
      <c r="E497">
        <v>5</v>
      </c>
      <c r="F497">
        <v>6</v>
      </c>
      <c r="G497">
        <v>2</v>
      </c>
      <c r="H497">
        <v>4</v>
      </c>
      <c r="I497">
        <v>73</v>
      </c>
      <c r="J497">
        <v>70</v>
      </c>
      <c r="K497">
        <v>71</v>
      </c>
      <c r="L497">
        <v>84</v>
      </c>
      <c r="M497">
        <v>81</v>
      </c>
      <c r="N497">
        <f>IF(punkty_rekrutacyjne[[#This Row],[JP]]=2,0,IF(punkty_rekrutacyjne[[#This Row],[JP]]=3,4,IF(punkty_rekrutacyjne[[#This Row],[JP]]=4,6,IF(punkty_rekrutacyjne[[#This Row],[JP]]=5,8,10))))</f>
        <v>8</v>
      </c>
      <c r="O497">
        <f>IF(punkty_rekrutacyjne[[#This Row],[Mat]]=2,0,IF(punkty_rekrutacyjne[[#This Row],[Mat]]=3,4,IF(punkty_rekrutacyjne[[#This Row],[Mat]]=4,6,IF(punkty_rekrutacyjne[[#This Row],[Mat]]=5,8,10))))</f>
        <v>10</v>
      </c>
      <c r="P497">
        <f>IF(punkty_rekrutacyjne[[#This Row],[Biol]]=2,0,IF(punkty_rekrutacyjne[[#This Row],[Biol]]=3,4,IF(punkty_rekrutacyjne[[#This Row],[Biol]]=4,6,IF(punkty_rekrutacyjne[[#This Row],[Biol]]=5,8,10))))</f>
        <v>0</v>
      </c>
      <c r="Q497">
        <f>IF(punkty_rekrutacyjne[[#This Row],[Geog]]=2,0,IF(punkty_rekrutacyjne[[#This Row],[Geog]]=3,4,IF(punkty_rekrutacyjne[[#This Row],[Geog]]=4,6,IF(punkty_rekrutacyjne[[#This Row],[Geog]]=5,8,10))))</f>
        <v>6</v>
      </c>
      <c r="R497">
        <f>C497+IF(punkty_rekrutacyjne[[#This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69.900000000000006</v>
      </c>
      <c r="S497">
        <f>(punkty_rekrutacyjne[[#This Row],[JP]]+punkty_rekrutacyjne[[#This Row],[Mat]]+punkty_rekrutacyjne[[#This Row],[Biol]]+punkty_rekrutacyjne[[#This Row],[Geog]])/4</f>
        <v>4.25</v>
      </c>
      <c r="T497">
        <f>IF(punkty_rekrutacyjne[[#This Row],[Zachowanie]]&gt;4,IF(punkty_rekrutacyjne[[#This Row],[srednia z przedmiotow]]&gt;4,IF(punkty_rekrutacyjne[[#This Row],[Osiagniecia]]=0,1,0),0),0)</f>
        <v>0</v>
      </c>
      <c r="U497" s="2" t="str">
        <f>IF(punkty_rekrutacyjne[[#This Row],[dobry uczen]],punkty_rekrutacyjne[[#This Row],[Nazwisko]],"")</f>
        <v/>
      </c>
      <c r="V497" s="2" t="str">
        <f>IF(punkty_rekrutacyjne[[#This Row],[dobry uczen]],punkty_rekrutacyjne[[#This Row],[Imie]],"")</f>
        <v/>
      </c>
      <c r="W497" s="1">
        <f>IF(punkty_rekrutacyjne[[#This Row],[GHP]]=100,1,0)</f>
        <v>0</v>
      </c>
      <c r="X497" s="1">
        <f>IF(punkty_rekrutacyjne[[#This Row],[GHH]]=100,1,0)</f>
        <v>0</v>
      </c>
      <c r="Y497" s="1">
        <f>IF(punkty_rekrutacyjne[[#This Row],[GMM]]=100,1,0)</f>
        <v>0</v>
      </c>
      <c r="Z497" s="1">
        <f>IF(punkty_rekrutacyjne[[#This Row],[GMP]]=100,1,0)</f>
        <v>0</v>
      </c>
      <c r="AA497" s="1">
        <f>IF(punkty_rekrutacyjne[[#This Row],[GJP]]=100,1,0)</f>
        <v>0</v>
      </c>
      <c r="AB497" s="1">
        <f>IF(SUM(W497:AA497)&gt;2,1,0)</f>
        <v>0</v>
      </c>
      <c r="AC497" s="1">
        <f>C497+IF(punkty_rekrutacyjne[[#This Row],[Zachowanie]]=6,2,0)+SUM(punkty_rekrutacyjne[[#This Row],[p1]:[p4]])</f>
        <v>32</v>
      </c>
      <c r="AD497" s="1">
        <f>+(punkty_rekrutacyjne[[#This Row],[GHP]]+punkty_rekrutacyjne[[#This Row],[GHH]]+punkty_rekrutacyjne[[#This Row],[GMM]]+punkty_rekrutacyjne[[#This Row],[GMP]]+punkty_rekrutacyjne[[#This Row],[GJP]])/10</f>
        <v>37.9</v>
      </c>
      <c r="AE497" s="1">
        <f>IF(punkty_rekrutacyjne[[#This Row],[pkt 1]]&gt;punkty_rekrutacyjne[[#This Row],[pkt 2]],1,0)</f>
        <v>0</v>
      </c>
      <c r="AF497" s="1">
        <f>COUNTIF(punkty_rekrutacyjne[[#This Row],[GHP]:[GJP]],100)</f>
        <v>0</v>
      </c>
    </row>
    <row r="498" spans="1:32" x14ac:dyDescent="0.25">
      <c r="A498" s="1" t="s">
        <v>372</v>
      </c>
      <c r="B498" s="1" t="s">
        <v>180</v>
      </c>
      <c r="C498">
        <v>8</v>
      </c>
      <c r="D498">
        <v>3</v>
      </c>
      <c r="E498">
        <v>5</v>
      </c>
      <c r="F498">
        <v>2</v>
      </c>
      <c r="G498">
        <v>5</v>
      </c>
      <c r="H498">
        <v>3</v>
      </c>
      <c r="I498">
        <v>99</v>
      </c>
      <c r="J498">
        <v>90</v>
      </c>
      <c r="K498">
        <v>59</v>
      </c>
      <c r="L498">
        <v>78</v>
      </c>
      <c r="M498">
        <v>93</v>
      </c>
      <c r="N498">
        <f>IF(punkty_rekrutacyjne[[#This Row],[JP]]=2,0,IF(punkty_rekrutacyjne[[#This Row],[JP]]=3,4,IF(punkty_rekrutacyjne[[#This Row],[JP]]=4,6,IF(punkty_rekrutacyjne[[#This Row],[JP]]=5,8,10))))</f>
        <v>8</v>
      </c>
      <c r="O498">
        <f>IF(punkty_rekrutacyjne[[#This Row],[Mat]]=2,0,IF(punkty_rekrutacyjne[[#This Row],[Mat]]=3,4,IF(punkty_rekrutacyjne[[#This Row],[Mat]]=4,6,IF(punkty_rekrutacyjne[[#This Row],[Mat]]=5,8,10))))</f>
        <v>0</v>
      </c>
      <c r="P498">
        <f>IF(punkty_rekrutacyjne[[#This Row],[Biol]]=2,0,IF(punkty_rekrutacyjne[[#This Row],[Biol]]=3,4,IF(punkty_rekrutacyjne[[#This Row],[Biol]]=4,6,IF(punkty_rekrutacyjne[[#This Row],[Biol]]=5,8,10))))</f>
        <v>8</v>
      </c>
      <c r="Q498">
        <f>IF(punkty_rekrutacyjne[[#This Row],[Geog]]=2,0,IF(punkty_rekrutacyjne[[#This Row],[Geog]]=3,4,IF(punkty_rekrutacyjne[[#This Row],[Geog]]=4,6,IF(punkty_rekrutacyjne[[#This Row],[Geog]]=5,8,10))))</f>
        <v>4</v>
      </c>
      <c r="R498">
        <f>C498+IF(punkty_rekrutacyjne[[#This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69.900000000000006</v>
      </c>
      <c r="S498">
        <f>(punkty_rekrutacyjne[[#This Row],[JP]]+punkty_rekrutacyjne[[#This Row],[Mat]]+punkty_rekrutacyjne[[#This Row],[Biol]]+punkty_rekrutacyjne[[#This Row],[Geog]])/4</f>
        <v>3.75</v>
      </c>
      <c r="T498">
        <f>IF(punkty_rekrutacyjne[[#This Row],[Zachowanie]]&gt;4,IF(punkty_rekrutacyjne[[#This Row],[srednia z przedmiotow]]&gt;4,IF(punkty_rekrutacyjne[[#This Row],[Osiagniecia]]=0,1,0),0),0)</f>
        <v>0</v>
      </c>
      <c r="U498" s="2" t="str">
        <f>IF(punkty_rekrutacyjne[[#This Row],[dobry uczen]],punkty_rekrutacyjne[[#This Row],[Nazwisko]],"")</f>
        <v/>
      </c>
      <c r="V498" s="2" t="str">
        <f>IF(punkty_rekrutacyjne[[#This Row],[dobry uczen]],punkty_rekrutacyjne[[#This Row],[Imie]],"")</f>
        <v/>
      </c>
      <c r="W498" s="1">
        <f>IF(punkty_rekrutacyjne[[#This Row],[GHP]]=100,1,0)</f>
        <v>0</v>
      </c>
      <c r="X498" s="1">
        <f>IF(punkty_rekrutacyjne[[#This Row],[GHH]]=100,1,0)</f>
        <v>0</v>
      </c>
      <c r="Y498" s="1">
        <f>IF(punkty_rekrutacyjne[[#This Row],[GMM]]=100,1,0)</f>
        <v>0</v>
      </c>
      <c r="Z498" s="1">
        <f>IF(punkty_rekrutacyjne[[#This Row],[GMP]]=100,1,0)</f>
        <v>0</v>
      </c>
      <c r="AA498" s="1">
        <f>IF(punkty_rekrutacyjne[[#This Row],[GJP]]=100,1,0)</f>
        <v>0</v>
      </c>
      <c r="AB498" s="1">
        <f>IF(SUM(W498:AA498)&gt;2,1,0)</f>
        <v>0</v>
      </c>
      <c r="AC498" s="1">
        <f>C498+IF(punkty_rekrutacyjne[[#This Row],[Zachowanie]]=6,2,0)+SUM(punkty_rekrutacyjne[[#This Row],[p1]:[p4]])</f>
        <v>28</v>
      </c>
      <c r="AD498" s="1">
        <f>+(punkty_rekrutacyjne[[#This Row],[GHP]]+punkty_rekrutacyjne[[#This Row],[GHH]]+punkty_rekrutacyjne[[#This Row],[GMM]]+punkty_rekrutacyjne[[#This Row],[GMP]]+punkty_rekrutacyjne[[#This Row],[GJP]])/10</f>
        <v>41.9</v>
      </c>
      <c r="AE498" s="1">
        <f>IF(punkty_rekrutacyjne[[#This Row],[pkt 1]]&gt;punkty_rekrutacyjne[[#This Row],[pkt 2]],1,0)</f>
        <v>0</v>
      </c>
      <c r="AF498" s="1">
        <f>COUNTIF(punkty_rekrutacyjne[[#This Row],[GHP]:[GJP]],100)</f>
        <v>0</v>
      </c>
    </row>
    <row r="499" spans="1:32" x14ac:dyDescent="0.25">
      <c r="A499" s="1" t="s">
        <v>354</v>
      </c>
      <c r="B499" s="1" t="s">
        <v>355</v>
      </c>
      <c r="C499">
        <v>4</v>
      </c>
      <c r="D499">
        <v>6</v>
      </c>
      <c r="E499">
        <v>3</v>
      </c>
      <c r="F499">
        <v>6</v>
      </c>
      <c r="G499">
        <v>5</v>
      </c>
      <c r="H499">
        <v>6</v>
      </c>
      <c r="I499">
        <v>82</v>
      </c>
      <c r="J499">
        <v>21</v>
      </c>
      <c r="K499">
        <v>64</v>
      </c>
      <c r="L499">
        <v>61</v>
      </c>
      <c r="M499">
        <v>93</v>
      </c>
      <c r="N499">
        <f>IF(punkty_rekrutacyjne[[#This Row],[JP]]=2,0,IF(punkty_rekrutacyjne[[#This Row],[JP]]=3,4,IF(punkty_rekrutacyjne[[#This Row],[JP]]=4,6,IF(punkty_rekrutacyjne[[#This Row],[JP]]=5,8,10))))</f>
        <v>4</v>
      </c>
      <c r="O499">
        <f>IF(punkty_rekrutacyjne[[#This Row],[Mat]]=2,0,IF(punkty_rekrutacyjne[[#This Row],[Mat]]=3,4,IF(punkty_rekrutacyjne[[#This Row],[Mat]]=4,6,IF(punkty_rekrutacyjne[[#This Row],[Mat]]=5,8,10))))</f>
        <v>10</v>
      </c>
      <c r="P499">
        <f>IF(punkty_rekrutacyjne[[#This Row],[Biol]]=2,0,IF(punkty_rekrutacyjne[[#This Row],[Biol]]=3,4,IF(punkty_rekrutacyjne[[#This Row],[Biol]]=4,6,IF(punkty_rekrutacyjne[[#This Row],[Biol]]=5,8,10))))</f>
        <v>8</v>
      </c>
      <c r="Q499">
        <f>IF(punkty_rekrutacyjne[[#This Row],[Geog]]=2,0,IF(punkty_rekrutacyjne[[#This Row],[Geog]]=3,4,IF(punkty_rekrutacyjne[[#This Row],[Geog]]=4,6,IF(punkty_rekrutacyjne[[#This Row],[Geog]]=5,8,10))))</f>
        <v>10</v>
      </c>
      <c r="R499">
        <f>C499+IF(punkty_rekrutacyjne[[#This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70.099999999999994</v>
      </c>
      <c r="S499">
        <f>(punkty_rekrutacyjne[[#This Row],[JP]]+punkty_rekrutacyjne[[#This Row],[Mat]]+punkty_rekrutacyjne[[#This Row],[Biol]]+punkty_rekrutacyjne[[#This Row],[Geog]])/4</f>
        <v>5</v>
      </c>
      <c r="T499">
        <f>IF(punkty_rekrutacyjne[[#This Row],[Zachowanie]]&gt;4,IF(punkty_rekrutacyjne[[#This Row],[srednia z przedmiotow]]&gt;4,IF(punkty_rekrutacyjne[[#This Row],[Osiagniecia]]=0,1,0),0),0)</f>
        <v>0</v>
      </c>
      <c r="U499" s="2" t="str">
        <f>IF(punkty_rekrutacyjne[[#This Row],[dobry uczen]],punkty_rekrutacyjne[[#This Row],[Nazwisko]],"")</f>
        <v/>
      </c>
      <c r="V499" s="2" t="str">
        <f>IF(punkty_rekrutacyjne[[#This Row],[dobry uczen]],punkty_rekrutacyjne[[#This Row],[Imie]],"")</f>
        <v/>
      </c>
      <c r="W499" s="1">
        <f>IF(punkty_rekrutacyjne[[#This Row],[GHP]]=100,1,0)</f>
        <v>0</v>
      </c>
      <c r="X499" s="1">
        <f>IF(punkty_rekrutacyjne[[#This Row],[GHH]]=100,1,0)</f>
        <v>0</v>
      </c>
      <c r="Y499" s="1">
        <f>IF(punkty_rekrutacyjne[[#This Row],[GMM]]=100,1,0)</f>
        <v>0</v>
      </c>
      <c r="Z499" s="1">
        <f>IF(punkty_rekrutacyjne[[#This Row],[GMP]]=100,1,0)</f>
        <v>0</v>
      </c>
      <c r="AA499" s="1">
        <f>IF(punkty_rekrutacyjne[[#This Row],[GJP]]=100,1,0)</f>
        <v>0</v>
      </c>
      <c r="AB499" s="1">
        <f>IF(SUM(W499:AA499)&gt;2,1,0)</f>
        <v>0</v>
      </c>
      <c r="AC499" s="1">
        <f>C499+IF(punkty_rekrutacyjne[[#This Row],[Zachowanie]]=6,2,0)+SUM(punkty_rekrutacyjne[[#This Row],[p1]:[p4]])</f>
        <v>38</v>
      </c>
      <c r="AD499" s="1">
        <f>+(punkty_rekrutacyjne[[#This Row],[GHP]]+punkty_rekrutacyjne[[#This Row],[GHH]]+punkty_rekrutacyjne[[#This Row],[GMM]]+punkty_rekrutacyjne[[#This Row],[GMP]]+punkty_rekrutacyjne[[#This Row],[GJP]])/10</f>
        <v>32.1</v>
      </c>
      <c r="AE499" s="1">
        <f>IF(punkty_rekrutacyjne[[#This Row],[pkt 1]]&gt;punkty_rekrutacyjne[[#This Row],[pkt 2]],1,0)</f>
        <v>1</v>
      </c>
      <c r="AF499" s="1">
        <f>COUNTIF(punkty_rekrutacyjne[[#This Row],[GHP]:[GJP]],100)</f>
        <v>0</v>
      </c>
    </row>
    <row r="500" spans="1:32" x14ac:dyDescent="0.25">
      <c r="A500" s="1" t="s">
        <v>420</v>
      </c>
      <c r="B500" s="1" t="s">
        <v>188</v>
      </c>
      <c r="C500">
        <v>3</v>
      </c>
      <c r="D500">
        <v>2</v>
      </c>
      <c r="E500">
        <v>4</v>
      </c>
      <c r="F500">
        <v>5</v>
      </c>
      <c r="G500">
        <v>4</v>
      </c>
      <c r="H500">
        <v>6</v>
      </c>
      <c r="I500">
        <v>99</v>
      </c>
      <c r="J500">
        <v>60</v>
      </c>
      <c r="K500">
        <v>96</v>
      </c>
      <c r="L500">
        <v>89</v>
      </c>
      <c r="M500">
        <v>29</v>
      </c>
      <c r="N500">
        <f>IF(punkty_rekrutacyjne[[#This Row],[JP]]=2,0,IF(punkty_rekrutacyjne[[#This Row],[JP]]=3,4,IF(punkty_rekrutacyjne[[#This Row],[JP]]=4,6,IF(punkty_rekrutacyjne[[#This Row],[JP]]=5,8,10))))</f>
        <v>6</v>
      </c>
      <c r="O500">
        <f>IF(punkty_rekrutacyjne[[#This Row],[Mat]]=2,0,IF(punkty_rekrutacyjne[[#This Row],[Mat]]=3,4,IF(punkty_rekrutacyjne[[#This Row],[Mat]]=4,6,IF(punkty_rekrutacyjne[[#This Row],[Mat]]=5,8,10))))</f>
        <v>8</v>
      </c>
      <c r="P500">
        <f>IF(punkty_rekrutacyjne[[#This Row],[Biol]]=2,0,IF(punkty_rekrutacyjne[[#This Row],[Biol]]=3,4,IF(punkty_rekrutacyjne[[#This Row],[Biol]]=4,6,IF(punkty_rekrutacyjne[[#This Row],[Biol]]=5,8,10))))</f>
        <v>6</v>
      </c>
      <c r="Q500">
        <f>IF(punkty_rekrutacyjne[[#This Row],[Geog]]=2,0,IF(punkty_rekrutacyjne[[#This Row],[Geog]]=3,4,IF(punkty_rekrutacyjne[[#This Row],[Geog]]=4,6,IF(punkty_rekrutacyjne[[#This Row],[Geog]]=5,8,10))))</f>
        <v>10</v>
      </c>
      <c r="R500">
        <f>C500+IF(punkty_rekrutacyjne[[#This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70.3</v>
      </c>
      <c r="S500">
        <f>(punkty_rekrutacyjne[[#This Row],[JP]]+punkty_rekrutacyjne[[#This Row],[Mat]]+punkty_rekrutacyjne[[#This Row],[Biol]]+punkty_rekrutacyjne[[#This Row],[Geog]])/4</f>
        <v>4.75</v>
      </c>
      <c r="T500">
        <f>IF(punkty_rekrutacyjne[[#This Row],[Zachowanie]]&gt;4,IF(punkty_rekrutacyjne[[#This Row],[srednia z przedmiotow]]&gt;4,IF(punkty_rekrutacyjne[[#This Row],[Osiagniecia]]=0,1,0),0),0)</f>
        <v>0</v>
      </c>
      <c r="U500" s="2" t="str">
        <f>IF(punkty_rekrutacyjne[[#This Row],[dobry uczen]],punkty_rekrutacyjne[[#This Row],[Nazwisko]],"")</f>
        <v/>
      </c>
      <c r="V500" s="2" t="str">
        <f>IF(punkty_rekrutacyjne[[#This Row],[dobry uczen]],punkty_rekrutacyjne[[#This Row],[Imie]],"")</f>
        <v/>
      </c>
      <c r="W500" s="1">
        <f>IF(punkty_rekrutacyjne[[#This Row],[GHP]]=100,1,0)</f>
        <v>0</v>
      </c>
      <c r="X500" s="1">
        <f>IF(punkty_rekrutacyjne[[#This Row],[GHH]]=100,1,0)</f>
        <v>0</v>
      </c>
      <c r="Y500" s="1">
        <f>IF(punkty_rekrutacyjne[[#This Row],[GMM]]=100,1,0)</f>
        <v>0</v>
      </c>
      <c r="Z500" s="1">
        <f>IF(punkty_rekrutacyjne[[#This Row],[GMP]]=100,1,0)</f>
        <v>0</v>
      </c>
      <c r="AA500" s="1">
        <f>IF(punkty_rekrutacyjne[[#This Row],[GJP]]=100,1,0)</f>
        <v>0</v>
      </c>
      <c r="AB500" s="1">
        <f>IF(SUM(W500:AA500)&gt;2,1,0)</f>
        <v>0</v>
      </c>
      <c r="AC500" s="1">
        <f>C500+IF(punkty_rekrutacyjne[[#This Row],[Zachowanie]]=6,2,0)+SUM(punkty_rekrutacyjne[[#This Row],[p1]:[p4]])</f>
        <v>33</v>
      </c>
      <c r="AD500" s="1">
        <f>+(punkty_rekrutacyjne[[#This Row],[GHP]]+punkty_rekrutacyjne[[#This Row],[GHH]]+punkty_rekrutacyjne[[#This Row],[GMM]]+punkty_rekrutacyjne[[#This Row],[GMP]]+punkty_rekrutacyjne[[#This Row],[GJP]])/10</f>
        <v>37.299999999999997</v>
      </c>
      <c r="AE500" s="1">
        <f>IF(punkty_rekrutacyjne[[#This Row],[pkt 1]]&gt;punkty_rekrutacyjne[[#This Row],[pkt 2]],1,0)</f>
        <v>0</v>
      </c>
      <c r="AF500" s="1">
        <f>COUNTIF(punkty_rekrutacyjne[[#This Row],[GHP]:[GJP]],100)</f>
        <v>0</v>
      </c>
    </row>
    <row r="501" spans="1:32" x14ac:dyDescent="0.25">
      <c r="A501" s="1" t="s">
        <v>293</v>
      </c>
      <c r="B501" s="1" t="s">
        <v>239</v>
      </c>
      <c r="C501">
        <v>7</v>
      </c>
      <c r="D501">
        <v>6</v>
      </c>
      <c r="E501">
        <v>4</v>
      </c>
      <c r="F501">
        <v>6</v>
      </c>
      <c r="G501">
        <v>6</v>
      </c>
      <c r="H501">
        <v>5</v>
      </c>
      <c r="I501">
        <v>85</v>
      </c>
      <c r="J501">
        <v>37</v>
      </c>
      <c r="K501">
        <v>73</v>
      </c>
      <c r="L501">
        <v>73</v>
      </c>
      <c r="M501">
        <v>19</v>
      </c>
      <c r="N501">
        <f>IF(punkty_rekrutacyjne[[#This Row],[JP]]=2,0,IF(punkty_rekrutacyjne[[#This Row],[JP]]=3,4,IF(punkty_rekrutacyjne[[#This Row],[JP]]=4,6,IF(punkty_rekrutacyjne[[#This Row],[JP]]=5,8,10))))</f>
        <v>6</v>
      </c>
      <c r="O501">
        <f>IF(punkty_rekrutacyjne[[#This Row],[Mat]]=2,0,IF(punkty_rekrutacyjne[[#This Row],[Mat]]=3,4,IF(punkty_rekrutacyjne[[#This Row],[Mat]]=4,6,IF(punkty_rekrutacyjne[[#This Row],[Mat]]=5,8,10))))</f>
        <v>10</v>
      </c>
      <c r="P501">
        <f>IF(punkty_rekrutacyjne[[#This Row],[Biol]]=2,0,IF(punkty_rekrutacyjne[[#This Row],[Biol]]=3,4,IF(punkty_rekrutacyjne[[#This Row],[Biol]]=4,6,IF(punkty_rekrutacyjne[[#This Row],[Biol]]=5,8,10))))</f>
        <v>10</v>
      </c>
      <c r="Q501">
        <f>IF(punkty_rekrutacyjne[[#This Row],[Geog]]=2,0,IF(punkty_rekrutacyjne[[#This Row],[Geog]]=3,4,IF(punkty_rekrutacyjne[[#This Row],[Geog]]=4,6,IF(punkty_rekrutacyjne[[#This Row],[Geog]]=5,8,10))))</f>
        <v>8</v>
      </c>
      <c r="R501">
        <f>C501+IF(punkty_rekrutacyjne[[#This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71.7</v>
      </c>
      <c r="S501">
        <f>(punkty_rekrutacyjne[[#This Row],[JP]]+punkty_rekrutacyjne[[#This Row],[Mat]]+punkty_rekrutacyjne[[#This Row],[Biol]]+punkty_rekrutacyjne[[#This Row],[Geog]])/4</f>
        <v>5.25</v>
      </c>
      <c r="T501">
        <f>IF(punkty_rekrutacyjne[[#This Row],[Zachowanie]]&gt;4,IF(punkty_rekrutacyjne[[#This Row],[srednia z przedmiotow]]&gt;4,IF(punkty_rekrutacyjne[[#This Row],[Osiagniecia]]=0,1,0),0),0)</f>
        <v>0</v>
      </c>
      <c r="U501" s="2" t="str">
        <f>IF(punkty_rekrutacyjne[[#This Row],[dobry uczen]],punkty_rekrutacyjne[[#This Row],[Nazwisko]],"")</f>
        <v/>
      </c>
      <c r="V501" s="2" t="str">
        <f>IF(punkty_rekrutacyjne[[#This Row],[dobry uczen]],punkty_rekrutacyjne[[#This Row],[Imie]],"")</f>
        <v/>
      </c>
      <c r="W501" s="1">
        <f>IF(punkty_rekrutacyjne[[#This Row],[GHP]]=100,1,0)</f>
        <v>0</v>
      </c>
      <c r="X501" s="1">
        <f>IF(punkty_rekrutacyjne[[#This Row],[GHH]]=100,1,0)</f>
        <v>0</v>
      </c>
      <c r="Y501" s="1">
        <f>IF(punkty_rekrutacyjne[[#This Row],[GMM]]=100,1,0)</f>
        <v>0</v>
      </c>
      <c r="Z501" s="1">
        <f>IF(punkty_rekrutacyjne[[#This Row],[GMP]]=100,1,0)</f>
        <v>0</v>
      </c>
      <c r="AA501" s="1">
        <f>IF(punkty_rekrutacyjne[[#This Row],[GJP]]=100,1,0)</f>
        <v>0</v>
      </c>
      <c r="AB501" s="1">
        <f>IF(SUM(W501:AA501)&gt;2,1,0)</f>
        <v>0</v>
      </c>
      <c r="AC501" s="1">
        <f>C501+IF(punkty_rekrutacyjne[[#This Row],[Zachowanie]]=6,2,0)+SUM(punkty_rekrutacyjne[[#This Row],[p1]:[p4]])</f>
        <v>43</v>
      </c>
      <c r="AD501" s="1">
        <f>+(punkty_rekrutacyjne[[#This Row],[GHP]]+punkty_rekrutacyjne[[#This Row],[GHH]]+punkty_rekrutacyjne[[#This Row],[GMM]]+punkty_rekrutacyjne[[#This Row],[GMP]]+punkty_rekrutacyjne[[#This Row],[GJP]])/10</f>
        <v>28.7</v>
      </c>
      <c r="AE501" s="1">
        <f>IF(punkty_rekrutacyjne[[#This Row],[pkt 1]]&gt;punkty_rekrutacyjne[[#This Row],[pkt 2]],1,0)</f>
        <v>1</v>
      </c>
      <c r="AF501" s="1">
        <f>COUNTIF(punkty_rekrutacyjne[[#This Row],[GHP]:[GJP]],100)</f>
        <v>0</v>
      </c>
    </row>
    <row r="502" spans="1:32" x14ac:dyDescent="0.25">
      <c r="A502" s="1" t="s">
        <v>400</v>
      </c>
      <c r="B502" s="1" t="s">
        <v>101</v>
      </c>
      <c r="C502">
        <v>6</v>
      </c>
      <c r="D502">
        <v>4</v>
      </c>
      <c r="E502">
        <v>6</v>
      </c>
      <c r="F502">
        <v>6</v>
      </c>
      <c r="G502">
        <v>4</v>
      </c>
      <c r="H502">
        <v>4</v>
      </c>
      <c r="I502">
        <v>94</v>
      </c>
      <c r="J502">
        <v>44</v>
      </c>
      <c r="K502">
        <v>96</v>
      </c>
      <c r="L502">
        <v>9</v>
      </c>
      <c r="M502">
        <v>97</v>
      </c>
      <c r="N502">
        <f>IF(punkty_rekrutacyjne[[#This Row],[JP]]=2,0,IF(punkty_rekrutacyjne[[#This Row],[JP]]=3,4,IF(punkty_rekrutacyjne[[#This Row],[JP]]=4,6,IF(punkty_rekrutacyjne[[#This Row],[JP]]=5,8,10))))</f>
        <v>10</v>
      </c>
      <c r="O502">
        <f>IF(punkty_rekrutacyjne[[#This Row],[Mat]]=2,0,IF(punkty_rekrutacyjne[[#This Row],[Mat]]=3,4,IF(punkty_rekrutacyjne[[#This Row],[Mat]]=4,6,IF(punkty_rekrutacyjne[[#This Row],[Mat]]=5,8,10))))</f>
        <v>10</v>
      </c>
      <c r="P502">
        <f>IF(punkty_rekrutacyjne[[#This Row],[Biol]]=2,0,IF(punkty_rekrutacyjne[[#This Row],[Biol]]=3,4,IF(punkty_rekrutacyjne[[#This Row],[Biol]]=4,6,IF(punkty_rekrutacyjne[[#This Row],[Biol]]=5,8,10))))</f>
        <v>6</v>
      </c>
      <c r="Q502">
        <f>IF(punkty_rekrutacyjne[[#This Row],[Geog]]=2,0,IF(punkty_rekrutacyjne[[#This Row],[Geog]]=3,4,IF(punkty_rekrutacyjne[[#This Row],[Geog]]=4,6,IF(punkty_rekrutacyjne[[#This Row],[Geog]]=5,8,10))))</f>
        <v>6</v>
      </c>
      <c r="R502">
        <f>C502+IF(punkty_rekrutacyjne[[#This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72</v>
      </c>
      <c r="S502">
        <f>(punkty_rekrutacyjne[[#This Row],[JP]]+punkty_rekrutacyjne[[#This Row],[Mat]]+punkty_rekrutacyjne[[#This Row],[Biol]]+punkty_rekrutacyjne[[#This Row],[Geog]])/4</f>
        <v>5</v>
      </c>
      <c r="T502">
        <f>IF(punkty_rekrutacyjne[[#This Row],[Zachowanie]]&gt;4,IF(punkty_rekrutacyjne[[#This Row],[srednia z przedmiotow]]&gt;4,IF(punkty_rekrutacyjne[[#This Row],[Osiagniecia]]=0,1,0),0),0)</f>
        <v>0</v>
      </c>
      <c r="U502" s="2" t="str">
        <f>IF(punkty_rekrutacyjne[[#This Row],[dobry uczen]],punkty_rekrutacyjne[[#This Row],[Nazwisko]],"")</f>
        <v/>
      </c>
      <c r="V502" s="2" t="str">
        <f>IF(punkty_rekrutacyjne[[#This Row],[dobry uczen]],punkty_rekrutacyjne[[#This Row],[Imie]],"")</f>
        <v/>
      </c>
      <c r="W502" s="1">
        <f>IF(punkty_rekrutacyjne[[#This Row],[GHP]]=100,1,0)</f>
        <v>0</v>
      </c>
      <c r="X502" s="1">
        <f>IF(punkty_rekrutacyjne[[#This Row],[GHH]]=100,1,0)</f>
        <v>0</v>
      </c>
      <c r="Y502" s="1">
        <f>IF(punkty_rekrutacyjne[[#This Row],[GMM]]=100,1,0)</f>
        <v>0</v>
      </c>
      <c r="Z502" s="1">
        <f>IF(punkty_rekrutacyjne[[#This Row],[GMP]]=100,1,0)</f>
        <v>0</v>
      </c>
      <c r="AA502" s="1">
        <f>IF(punkty_rekrutacyjne[[#This Row],[GJP]]=100,1,0)</f>
        <v>0</v>
      </c>
      <c r="AB502" s="1">
        <f>IF(SUM(W502:AA502)&gt;2,1,0)</f>
        <v>0</v>
      </c>
      <c r="AC502" s="1">
        <f>C502+IF(punkty_rekrutacyjne[[#This Row],[Zachowanie]]=6,2,0)+SUM(punkty_rekrutacyjne[[#This Row],[p1]:[p4]])</f>
        <v>38</v>
      </c>
      <c r="AD502" s="1">
        <f>+(punkty_rekrutacyjne[[#This Row],[GHP]]+punkty_rekrutacyjne[[#This Row],[GHH]]+punkty_rekrutacyjne[[#This Row],[GMM]]+punkty_rekrutacyjne[[#This Row],[GMP]]+punkty_rekrutacyjne[[#This Row],[GJP]])/10</f>
        <v>34</v>
      </c>
      <c r="AE502" s="1">
        <f>IF(punkty_rekrutacyjne[[#This Row],[pkt 1]]&gt;punkty_rekrutacyjne[[#This Row],[pkt 2]],1,0)</f>
        <v>1</v>
      </c>
      <c r="AF502" s="1">
        <f>COUNTIF(punkty_rekrutacyjne[[#This Row],[GHP]:[GJP]],100)</f>
        <v>0</v>
      </c>
    </row>
    <row r="503" spans="1:32" x14ac:dyDescent="0.25">
      <c r="A503" s="1" t="s">
        <v>275</v>
      </c>
      <c r="B503" s="1" t="s">
        <v>126</v>
      </c>
      <c r="C503">
        <v>5</v>
      </c>
      <c r="D503">
        <v>2</v>
      </c>
      <c r="E503">
        <v>4</v>
      </c>
      <c r="F503">
        <v>6</v>
      </c>
      <c r="G503">
        <v>5</v>
      </c>
      <c r="H503">
        <v>3</v>
      </c>
      <c r="I503">
        <v>78</v>
      </c>
      <c r="J503">
        <v>78</v>
      </c>
      <c r="K503">
        <v>90</v>
      </c>
      <c r="L503">
        <v>83</v>
      </c>
      <c r="M503">
        <v>63</v>
      </c>
      <c r="N503">
        <f>IF(punkty_rekrutacyjne[[#This Row],[JP]]=2,0,IF(punkty_rekrutacyjne[[#This Row],[JP]]=3,4,IF(punkty_rekrutacyjne[[#This Row],[JP]]=4,6,IF(punkty_rekrutacyjne[[#This Row],[JP]]=5,8,10))))</f>
        <v>6</v>
      </c>
      <c r="O503">
        <f>IF(punkty_rekrutacyjne[[#This Row],[Mat]]=2,0,IF(punkty_rekrutacyjne[[#This Row],[Mat]]=3,4,IF(punkty_rekrutacyjne[[#This Row],[Mat]]=4,6,IF(punkty_rekrutacyjne[[#This Row],[Mat]]=5,8,10))))</f>
        <v>10</v>
      </c>
      <c r="P503">
        <f>IF(punkty_rekrutacyjne[[#This Row],[Biol]]=2,0,IF(punkty_rekrutacyjne[[#This Row],[Biol]]=3,4,IF(punkty_rekrutacyjne[[#This Row],[Biol]]=4,6,IF(punkty_rekrutacyjne[[#This Row],[Biol]]=5,8,10))))</f>
        <v>8</v>
      </c>
      <c r="Q503">
        <f>IF(punkty_rekrutacyjne[[#This Row],[Geog]]=2,0,IF(punkty_rekrutacyjne[[#This Row],[Geog]]=3,4,IF(punkty_rekrutacyjne[[#This Row],[Geog]]=4,6,IF(punkty_rekrutacyjne[[#This Row],[Geog]]=5,8,10))))</f>
        <v>4</v>
      </c>
      <c r="R503">
        <f>C503+IF(punkty_rekrutacyjne[[#This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72.2</v>
      </c>
      <c r="S503">
        <f>(punkty_rekrutacyjne[[#This Row],[JP]]+punkty_rekrutacyjne[[#This Row],[Mat]]+punkty_rekrutacyjne[[#This Row],[Biol]]+punkty_rekrutacyjne[[#This Row],[Geog]])/4</f>
        <v>4.5</v>
      </c>
      <c r="T503">
        <f>IF(punkty_rekrutacyjne[[#This Row],[Zachowanie]]&gt;4,IF(punkty_rekrutacyjne[[#This Row],[srednia z przedmiotow]]&gt;4,IF(punkty_rekrutacyjne[[#This Row],[Osiagniecia]]=0,1,0),0),0)</f>
        <v>0</v>
      </c>
      <c r="U503" s="2" t="str">
        <f>IF(punkty_rekrutacyjne[[#This Row],[dobry uczen]],punkty_rekrutacyjne[[#This Row],[Nazwisko]],"")</f>
        <v/>
      </c>
      <c r="V503" s="2" t="str">
        <f>IF(punkty_rekrutacyjne[[#This Row],[dobry uczen]],punkty_rekrutacyjne[[#This Row],[Imie]],"")</f>
        <v/>
      </c>
      <c r="W503" s="1">
        <f>IF(punkty_rekrutacyjne[[#This Row],[GHP]]=100,1,0)</f>
        <v>0</v>
      </c>
      <c r="X503" s="1">
        <f>IF(punkty_rekrutacyjne[[#This Row],[GHH]]=100,1,0)</f>
        <v>0</v>
      </c>
      <c r="Y503" s="1">
        <f>IF(punkty_rekrutacyjne[[#This Row],[GMM]]=100,1,0)</f>
        <v>0</v>
      </c>
      <c r="Z503" s="1">
        <f>IF(punkty_rekrutacyjne[[#This Row],[GMP]]=100,1,0)</f>
        <v>0</v>
      </c>
      <c r="AA503" s="1">
        <f>IF(punkty_rekrutacyjne[[#This Row],[GJP]]=100,1,0)</f>
        <v>0</v>
      </c>
      <c r="AB503" s="1">
        <f>IF(SUM(W503:AA503)&gt;2,1,0)</f>
        <v>0</v>
      </c>
      <c r="AC503" s="1">
        <f>C503+IF(punkty_rekrutacyjne[[#This Row],[Zachowanie]]=6,2,0)+SUM(punkty_rekrutacyjne[[#This Row],[p1]:[p4]])</f>
        <v>33</v>
      </c>
      <c r="AD503" s="1">
        <f>+(punkty_rekrutacyjne[[#This Row],[GHP]]+punkty_rekrutacyjne[[#This Row],[GHH]]+punkty_rekrutacyjne[[#This Row],[GMM]]+punkty_rekrutacyjne[[#This Row],[GMP]]+punkty_rekrutacyjne[[#This Row],[GJP]])/10</f>
        <v>39.200000000000003</v>
      </c>
      <c r="AE503" s="1">
        <f>IF(punkty_rekrutacyjne[[#This Row],[pkt 1]]&gt;punkty_rekrutacyjne[[#This Row],[pkt 2]],1,0)</f>
        <v>0</v>
      </c>
      <c r="AF503" s="1">
        <f>COUNTIF(punkty_rekrutacyjne[[#This Row],[GHP]:[GJP]],100)</f>
        <v>0</v>
      </c>
    </row>
    <row r="504" spans="1:32" x14ac:dyDescent="0.25">
      <c r="A504" s="1" t="s">
        <v>475</v>
      </c>
      <c r="B504" s="1" t="s">
        <v>232</v>
      </c>
      <c r="C504">
        <v>5</v>
      </c>
      <c r="D504">
        <v>5</v>
      </c>
      <c r="E504">
        <v>6</v>
      </c>
      <c r="F504">
        <v>4</v>
      </c>
      <c r="G504">
        <v>5</v>
      </c>
      <c r="H504">
        <v>5</v>
      </c>
      <c r="I504">
        <v>53</v>
      </c>
      <c r="J504">
        <v>97</v>
      </c>
      <c r="K504">
        <v>28</v>
      </c>
      <c r="L504">
        <v>88</v>
      </c>
      <c r="M504">
        <v>87</v>
      </c>
      <c r="N504">
        <f>IF(punkty_rekrutacyjne[[#This Row],[JP]]=2,0,IF(punkty_rekrutacyjne[[#This Row],[JP]]=3,4,IF(punkty_rekrutacyjne[[#This Row],[JP]]=4,6,IF(punkty_rekrutacyjne[[#This Row],[JP]]=5,8,10))))</f>
        <v>10</v>
      </c>
      <c r="O504">
        <f>IF(punkty_rekrutacyjne[[#This Row],[Mat]]=2,0,IF(punkty_rekrutacyjne[[#This Row],[Mat]]=3,4,IF(punkty_rekrutacyjne[[#This Row],[Mat]]=4,6,IF(punkty_rekrutacyjne[[#This Row],[Mat]]=5,8,10))))</f>
        <v>6</v>
      </c>
      <c r="P504">
        <f>IF(punkty_rekrutacyjne[[#This Row],[Biol]]=2,0,IF(punkty_rekrutacyjne[[#This Row],[Biol]]=3,4,IF(punkty_rekrutacyjne[[#This Row],[Biol]]=4,6,IF(punkty_rekrutacyjne[[#This Row],[Biol]]=5,8,10))))</f>
        <v>8</v>
      </c>
      <c r="Q504">
        <f>IF(punkty_rekrutacyjne[[#This Row],[Geog]]=2,0,IF(punkty_rekrutacyjne[[#This Row],[Geog]]=3,4,IF(punkty_rekrutacyjne[[#This Row],[Geog]]=4,6,IF(punkty_rekrutacyjne[[#This Row],[Geog]]=5,8,10))))</f>
        <v>8</v>
      </c>
      <c r="R504">
        <f>C504+IF(punkty_rekrutacyjne[[#This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72.3</v>
      </c>
      <c r="S504">
        <f>(punkty_rekrutacyjne[[#This Row],[JP]]+punkty_rekrutacyjne[[#This Row],[Mat]]+punkty_rekrutacyjne[[#This Row],[Biol]]+punkty_rekrutacyjne[[#This Row],[Geog]])/4</f>
        <v>5</v>
      </c>
      <c r="T504">
        <f>IF(punkty_rekrutacyjne[[#This Row],[Zachowanie]]&gt;4,IF(punkty_rekrutacyjne[[#This Row],[srednia z przedmiotow]]&gt;4,IF(punkty_rekrutacyjne[[#This Row],[Osiagniecia]]=0,1,0),0),0)</f>
        <v>0</v>
      </c>
      <c r="U504" s="2" t="str">
        <f>IF(punkty_rekrutacyjne[[#This Row],[dobry uczen]],punkty_rekrutacyjne[[#This Row],[Nazwisko]],"")</f>
        <v/>
      </c>
      <c r="V504" s="2" t="str">
        <f>IF(punkty_rekrutacyjne[[#This Row],[dobry uczen]],punkty_rekrutacyjne[[#This Row],[Imie]],"")</f>
        <v/>
      </c>
      <c r="W504" s="1">
        <f>IF(punkty_rekrutacyjne[[#This Row],[GHP]]=100,1,0)</f>
        <v>0</v>
      </c>
      <c r="X504" s="1">
        <f>IF(punkty_rekrutacyjne[[#This Row],[GHH]]=100,1,0)</f>
        <v>0</v>
      </c>
      <c r="Y504" s="1">
        <f>IF(punkty_rekrutacyjne[[#This Row],[GMM]]=100,1,0)</f>
        <v>0</v>
      </c>
      <c r="Z504" s="1">
        <f>IF(punkty_rekrutacyjne[[#This Row],[GMP]]=100,1,0)</f>
        <v>0</v>
      </c>
      <c r="AA504" s="1">
        <f>IF(punkty_rekrutacyjne[[#This Row],[GJP]]=100,1,0)</f>
        <v>0</v>
      </c>
      <c r="AB504" s="1">
        <f>IF(SUM(W504:AA504)&gt;2,1,0)</f>
        <v>0</v>
      </c>
      <c r="AC504" s="1">
        <f>C504+IF(punkty_rekrutacyjne[[#This Row],[Zachowanie]]=6,2,0)+SUM(punkty_rekrutacyjne[[#This Row],[p1]:[p4]])</f>
        <v>37</v>
      </c>
      <c r="AD504" s="1">
        <f>+(punkty_rekrutacyjne[[#This Row],[GHP]]+punkty_rekrutacyjne[[#This Row],[GHH]]+punkty_rekrutacyjne[[#This Row],[GMM]]+punkty_rekrutacyjne[[#This Row],[GMP]]+punkty_rekrutacyjne[[#This Row],[GJP]])/10</f>
        <v>35.299999999999997</v>
      </c>
      <c r="AE504" s="1">
        <f>IF(punkty_rekrutacyjne[[#This Row],[pkt 1]]&gt;punkty_rekrutacyjne[[#This Row],[pkt 2]],1,0)</f>
        <v>1</v>
      </c>
      <c r="AF504" s="1">
        <f>COUNTIF(punkty_rekrutacyjne[[#This Row],[GHP]:[GJP]],100)</f>
        <v>0</v>
      </c>
    </row>
    <row r="505" spans="1:32" x14ac:dyDescent="0.25">
      <c r="A505" s="1" t="s">
        <v>100</v>
      </c>
      <c r="B505" s="1" t="s">
        <v>101</v>
      </c>
      <c r="C505">
        <v>7</v>
      </c>
      <c r="D505">
        <v>3</v>
      </c>
      <c r="E505">
        <v>4</v>
      </c>
      <c r="F505">
        <v>4</v>
      </c>
      <c r="G505">
        <v>5</v>
      </c>
      <c r="H505">
        <v>6</v>
      </c>
      <c r="I505">
        <v>54</v>
      </c>
      <c r="J505">
        <v>42</v>
      </c>
      <c r="K505">
        <v>82</v>
      </c>
      <c r="L505">
        <v>99</v>
      </c>
      <c r="M505">
        <v>81</v>
      </c>
      <c r="N505">
        <f>IF(punkty_rekrutacyjne[[#This Row],[JP]]=2,0,IF(punkty_rekrutacyjne[[#This Row],[JP]]=3,4,IF(punkty_rekrutacyjne[[#This Row],[JP]]=4,6,IF(punkty_rekrutacyjne[[#This Row],[JP]]=5,8,10))))</f>
        <v>6</v>
      </c>
      <c r="O505">
        <f>IF(punkty_rekrutacyjne[[#This Row],[Mat]]=2,0,IF(punkty_rekrutacyjne[[#This Row],[Mat]]=3,4,IF(punkty_rekrutacyjne[[#This Row],[Mat]]=4,6,IF(punkty_rekrutacyjne[[#This Row],[Mat]]=5,8,10))))</f>
        <v>6</v>
      </c>
      <c r="P505">
        <f>IF(punkty_rekrutacyjne[[#This Row],[Biol]]=2,0,IF(punkty_rekrutacyjne[[#This Row],[Biol]]=3,4,IF(punkty_rekrutacyjne[[#This Row],[Biol]]=4,6,IF(punkty_rekrutacyjne[[#This Row],[Biol]]=5,8,10))))</f>
        <v>8</v>
      </c>
      <c r="Q505">
        <f>IF(punkty_rekrutacyjne[[#This Row],[Geog]]=2,0,IF(punkty_rekrutacyjne[[#This Row],[Geog]]=3,4,IF(punkty_rekrutacyjne[[#This Row],[Geog]]=4,6,IF(punkty_rekrutacyjne[[#This Row],[Geog]]=5,8,10))))</f>
        <v>10</v>
      </c>
      <c r="R505">
        <f>C505+IF(punkty_rekrutacyjne[[#This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72.8</v>
      </c>
      <c r="S505">
        <f>(punkty_rekrutacyjne[[#This Row],[JP]]+punkty_rekrutacyjne[[#This Row],[Mat]]+punkty_rekrutacyjne[[#This Row],[Biol]]+punkty_rekrutacyjne[[#This Row],[Geog]])/4</f>
        <v>4.75</v>
      </c>
      <c r="T505">
        <f>IF(punkty_rekrutacyjne[[#This Row],[Zachowanie]]&gt;4,IF(punkty_rekrutacyjne[[#This Row],[srednia z przedmiotow]]&gt;4,IF(punkty_rekrutacyjne[[#This Row],[Osiagniecia]]=0,1,0),0),0)</f>
        <v>0</v>
      </c>
      <c r="U505" s="2" t="str">
        <f>IF(punkty_rekrutacyjne[[#This Row],[dobry uczen]],punkty_rekrutacyjne[[#This Row],[Nazwisko]],"")</f>
        <v/>
      </c>
      <c r="V505" s="2" t="str">
        <f>IF(punkty_rekrutacyjne[[#This Row],[dobry uczen]],punkty_rekrutacyjne[[#This Row],[Imie]],"")</f>
        <v/>
      </c>
      <c r="W505" s="1">
        <f>IF(punkty_rekrutacyjne[[#This Row],[GHP]]=100,1,0)</f>
        <v>0</v>
      </c>
      <c r="X505" s="1">
        <f>IF(punkty_rekrutacyjne[[#This Row],[GHH]]=100,1,0)</f>
        <v>0</v>
      </c>
      <c r="Y505" s="1">
        <f>IF(punkty_rekrutacyjne[[#This Row],[GMM]]=100,1,0)</f>
        <v>0</v>
      </c>
      <c r="Z505" s="1">
        <f>IF(punkty_rekrutacyjne[[#This Row],[GMP]]=100,1,0)</f>
        <v>0</v>
      </c>
      <c r="AA505" s="1">
        <f>IF(punkty_rekrutacyjne[[#This Row],[GJP]]=100,1,0)</f>
        <v>0</v>
      </c>
      <c r="AB505" s="1">
        <f>IF(SUM(W505:AA505)&gt;2,1,0)</f>
        <v>0</v>
      </c>
      <c r="AC505" s="1">
        <f>C505+IF(punkty_rekrutacyjne[[#This Row],[Zachowanie]]=6,2,0)+SUM(punkty_rekrutacyjne[[#This Row],[p1]:[p4]])</f>
        <v>37</v>
      </c>
      <c r="AD505" s="1">
        <f>+(punkty_rekrutacyjne[[#This Row],[GHP]]+punkty_rekrutacyjne[[#This Row],[GHH]]+punkty_rekrutacyjne[[#This Row],[GMM]]+punkty_rekrutacyjne[[#This Row],[GMP]]+punkty_rekrutacyjne[[#This Row],[GJP]])/10</f>
        <v>35.799999999999997</v>
      </c>
      <c r="AE505" s="1">
        <f>IF(punkty_rekrutacyjne[[#This Row],[pkt 1]]&gt;punkty_rekrutacyjne[[#This Row],[pkt 2]],1,0)</f>
        <v>1</v>
      </c>
      <c r="AF505" s="1">
        <f>COUNTIF(punkty_rekrutacyjne[[#This Row],[GHP]:[GJP]],100)</f>
        <v>0</v>
      </c>
    </row>
    <row r="506" spans="1:32" x14ac:dyDescent="0.25">
      <c r="A506" s="1" t="s">
        <v>240</v>
      </c>
      <c r="B506" s="1" t="s">
        <v>232</v>
      </c>
      <c r="C506">
        <v>6</v>
      </c>
      <c r="D506">
        <v>6</v>
      </c>
      <c r="E506">
        <v>6</v>
      </c>
      <c r="F506">
        <v>4</v>
      </c>
      <c r="G506">
        <v>4</v>
      </c>
      <c r="H506">
        <v>5</v>
      </c>
      <c r="I506">
        <v>77</v>
      </c>
      <c r="J506">
        <v>40</v>
      </c>
      <c r="K506">
        <v>93</v>
      </c>
      <c r="L506">
        <v>80</v>
      </c>
      <c r="M506">
        <v>71</v>
      </c>
      <c r="N506">
        <f>IF(punkty_rekrutacyjne[[#This Row],[JP]]=2,0,IF(punkty_rekrutacyjne[[#This Row],[JP]]=3,4,IF(punkty_rekrutacyjne[[#This Row],[JP]]=4,6,IF(punkty_rekrutacyjne[[#This Row],[JP]]=5,8,10))))</f>
        <v>10</v>
      </c>
      <c r="O506">
        <f>IF(punkty_rekrutacyjne[[#This Row],[Mat]]=2,0,IF(punkty_rekrutacyjne[[#This Row],[Mat]]=3,4,IF(punkty_rekrutacyjne[[#This Row],[Mat]]=4,6,IF(punkty_rekrutacyjne[[#This Row],[Mat]]=5,8,10))))</f>
        <v>6</v>
      </c>
      <c r="P506">
        <f>IF(punkty_rekrutacyjne[[#This Row],[Biol]]=2,0,IF(punkty_rekrutacyjne[[#This Row],[Biol]]=3,4,IF(punkty_rekrutacyjne[[#This Row],[Biol]]=4,6,IF(punkty_rekrutacyjne[[#This Row],[Biol]]=5,8,10))))</f>
        <v>6</v>
      </c>
      <c r="Q506">
        <f>IF(punkty_rekrutacyjne[[#This Row],[Geog]]=2,0,IF(punkty_rekrutacyjne[[#This Row],[Geog]]=3,4,IF(punkty_rekrutacyjne[[#This Row],[Geog]]=4,6,IF(punkty_rekrutacyjne[[#This Row],[Geog]]=5,8,10))))</f>
        <v>8</v>
      </c>
      <c r="R506">
        <f>C506+IF(punkty_rekrutacyjne[[#This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74.099999999999994</v>
      </c>
      <c r="S506">
        <f>(punkty_rekrutacyjne[[#This Row],[JP]]+punkty_rekrutacyjne[[#This Row],[Mat]]+punkty_rekrutacyjne[[#This Row],[Biol]]+punkty_rekrutacyjne[[#This Row],[Geog]])/4</f>
        <v>4.75</v>
      </c>
      <c r="T506">
        <f>IF(punkty_rekrutacyjne[[#This Row],[Zachowanie]]&gt;4,IF(punkty_rekrutacyjne[[#This Row],[srednia z przedmiotow]]&gt;4,IF(punkty_rekrutacyjne[[#This Row],[Osiagniecia]]=0,1,0),0),0)</f>
        <v>0</v>
      </c>
      <c r="U506" s="2" t="str">
        <f>IF(punkty_rekrutacyjne[[#This Row],[dobry uczen]],punkty_rekrutacyjne[[#This Row],[Nazwisko]],"")</f>
        <v/>
      </c>
      <c r="V506" s="2" t="str">
        <f>IF(punkty_rekrutacyjne[[#This Row],[dobry uczen]],punkty_rekrutacyjne[[#This Row],[Imie]],"")</f>
        <v/>
      </c>
      <c r="W506" s="1">
        <f>IF(punkty_rekrutacyjne[[#This Row],[GHP]]=100,1,0)</f>
        <v>0</v>
      </c>
      <c r="X506" s="1">
        <f>IF(punkty_rekrutacyjne[[#This Row],[GHH]]=100,1,0)</f>
        <v>0</v>
      </c>
      <c r="Y506" s="1">
        <f>IF(punkty_rekrutacyjne[[#This Row],[GMM]]=100,1,0)</f>
        <v>0</v>
      </c>
      <c r="Z506" s="1">
        <f>IF(punkty_rekrutacyjne[[#This Row],[GMP]]=100,1,0)</f>
        <v>0</v>
      </c>
      <c r="AA506" s="1">
        <f>IF(punkty_rekrutacyjne[[#This Row],[GJP]]=100,1,0)</f>
        <v>0</v>
      </c>
      <c r="AB506" s="1">
        <f>IF(SUM(W506:AA506)&gt;2,1,0)</f>
        <v>0</v>
      </c>
      <c r="AC506" s="1">
        <f>C506+IF(punkty_rekrutacyjne[[#This Row],[Zachowanie]]=6,2,0)+SUM(punkty_rekrutacyjne[[#This Row],[p1]:[p4]])</f>
        <v>38</v>
      </c>
      <c r="AD506" s="1">
        <f>+(punkty_rekrutacyjne[[#This Row],[GHP]]+punkty_rekrutacyjne[[#This Row],[GHH]]+punkty_rekrutacyjne[[#This Row],[GMM]]+punkty_rekrutacyjne[[#This Row],[GMP]]+punkty_rekrutacyjne[[#This Row],[GJP]])/10</f>
        <v>36.1</v>
      </c>
      <c r="AE506" s="1">
        <f>IF(punkty_rekrutacyjne[[#This Row],[pkt 1]]&gt;punkty_rekrutacyjne[[#This Row],[pkt 2]],1,0)</f>
        <v>1</v>
      </c>
      <c r="AF506" s="1">
        <f>COUNTIF(punkty_rekrutacyjne[[#This Row],[GHP]:[GJP]],100)</f>
        <v>0</v>
      </c>
    </row>
    <row r="507" spans="1:32" x14ac:dyDescent="0.25">
      <c r="A507" s="1" t="s">
        <v>491</v>
      </c>
      <c r="B507" s="1" t="s">
        <v>340</v>
      </c>
      <c r="C507">
        <v>6</v>
      </c>
      <c r="D507">
        <v>6</v>
      </c>
      <c r="E507">
        <v>5</v>
      </c>
      <c r="F507">
        <v>5</v>
      </c>
      <c r="G507">
        <v>3</v>
      </c>
      <c r="H507">
        <v>6</v>
      </c>
      <c r="I507">
        <v>85</v>
      </c>
      <c r="J507">
        <v>35</v>
      </c>
      <c r="K507">
        <v>70</v>
      </c>
      <c r="L507">
        <v>99</v>
      </c>
      <c r="M507">
        <v>85</v>
      </c>
      <c r="N507">
        <f>IF(punkty_rekrutacyjne[[#This Row],[JP]]=2,0,IF(punkty_rekrutacyjne[[#This Row],[JP]]=3,4,IF(punkty_rekrutacyjne[[#This Row],[JP]]=4,6,IF(punkty_rekrutacyjne[[#This Row],[JP]]=5,8,10))))</f>
        <v>8</v>
      </c>
      <c r="O507">
        <f>IF(punkty_rekrutacyjne[[#This Row],[Mat]]=2,0,IF(punkty_rekrutacyjne[[#This Row],[Mat]]=3,4,IF(punkty_rekrutacyjne[[#This Row],[Mat]]=4,6,IF(punkty_rekrutacyjne[[#This Row],[Mat]]=5,8,10))))</f>
        <v>8</v>
      </c>
      <c r="P507">
        <f>IF(punkty_rekrutacyjne[[#This Row],[Biol]]=2,0,IF(punkty_rekrutacyjne[[#This Row],[Biol]]=3,4,IF(punkty_rekrutacyjne[[#This Row],[Biol]]=4,6,IF(punkty_rekrutacyjne[[#This Row],[Biol]]=5,8,10))))</f>
        <v>4</v>
      </c>
      <c r="Q507">
        <f>IF(punkty_rekrutacyjne[[#This Row],[Geog]]=2,0,IF(punkty_rekrutacyjne[[#This Row],[Geog]]=3,4,IF(punkty_rekrutacyjne[[#This Row],[Geog]]=4,6,IF(punkty_rekrutacyjne[[#This Row],[Geog]]=5,8,10))))</f>
        <v>10</v>
      </c>
      <c r="R507">
        <f>C507+IF(punkty_rekrutacyjne[[#This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75.400000000000006</v>
      </c>
      <c r="S507">
        <f>(punkty_rekrutacyjne[[#This Row],[JP]]+punkty_rekrutacyjne[[#This Row],[Mat]]+punkty_rekrutacyjne[[#This Row],[Biol]]+punkty_rekrutacyjne[[#This Row],[Geog]])/4</f>
        <v>4.75</v>
      </c>
      <c r="T507">
        <f>IF(punkty_rekrutacyjne[[#This Row],[Zachowanie]]&gt;4,IF(punkty_rekrutacyjne[[#This Row],[srednia z przedmiotow]]&gt;4,IF(punkty_rekrutacyjne[[#This Row],[Osiagniecia]]=0,1,0),0),0)</f>
        <v>0</v>
      </c>
      <c r="U507" s="2" t="str">
        <f>IF(punkty_rekrutacyjne[[#This Row],[dobry uczen]],punkty_rekrutacyjne[[#This Row],[Nazwisko]],"")</f>
        <v/>
      </c>
      <c r="V507" s="2" t="str">
        <f>IF(punkty_rekrutacyjne[[#This Row],[dobry uczen]],punkty_rekrutacyjne[[#This Row],[Imie]],"")</f>
        <v/>
      </c>
      <c r="W507" s="1">
        <f>IF(punkty_rekrutacyjne[[#This Row],[GHP]]=100,1,0)</f>
        <v>0</v>
      </c>
      <c r="X507" s="1">
        <f>IF(punkty_rekrutacyjne[[#This Row],[GHH]]=100,1,0)</f>
        <v>0</v>
      </c>
      <c r="Y507" s="1">
        <f>IF(punkty_rekrutacyjne[[#This Row],[GMM]]=100,1,0)</f>
        <v>0</v>
      </c>
      <c r="Z507" s="1">
        <f>IF(punkty_rekrutacyjne[[#This Row],[GMP]]=100,1,0)</f>
        <v>0</v>
      </c>
      <c r="AA507" s="1">
        <f>IF(punkty_rekrutacyjne[[#This Row],[GJP]]=100,1,0)</f>
        <v>0</v>
      </c>
      <c r="AB507" s="1">
        <f>IF(SUM(W507:AA507)&gt;2,1,0)</f>
        <v>0</v>
      </c>
      <c r="AC507" s="1">
        <f>C507+IF(punkty_rekrutacyjne[[#This Row],[Zachowanie]]=6,2,0)+SUM(punkty_rekrutacyjne[[#This Row],[p1]:[p4]])</f>
        <v>38</v>
      </c>
      <c r="AD507" s="1">
        <f>+(punkty_rekrutacyjne[[#This Row],[GHP]]+punkty_rekrutacyjne[[#This Row],[GHH]]+punkty_rekrutacyjne[[#This Row],[GMM]]+punkty_rekrutacyjne[[#This Row],[GMP]]+punkty_rekrutacyjne[[#This Row],[GJP]])/10</f>
        <v>37.4</v>
      </c>
      <c r="AE507" s="1">
        <f>IF(punkty_rekrutacyjne[[#This Row],[pkt 1]]&gt;punkty_rekrutacyjne[[#This Row],[pkt 2]],1,0)</f>
        <v>1</v>
      </c>
      <c r="AF507" s="1">
        <f>COUNTIF(punkty_rekrutacyjne[[#This Row],[GHP]:[GJP]],100)</f>
        <v>0</v>
      </c>
    </row>
    <row r="508" spans="1:32" x14ac:dyDescent="0.25">
      <c r="A508" s="1" t="s">
        <v>17</v>
      </c>
      <c r="B508" s="1" t="s">
        <v>18</v>
      </c>
      <c r="C508">
        <v>7</v>
      </c>
      <c r="D508">
        <v>4</v>
      </c>
      <c r="E508">
        <v>4</v>
      </c>
      <c r="F508">
        <v>6</v>
      </c>
      <c r="G508">
        <v>6</v>
      </c>
      <c r="H508">
        <v>5</v>
      </c>
      <c r="I508">
        <v>96</v>
      </c>
      <c r="J508">
        <v>99</v>
      </c>
      <c r="K508">
        <v>16</v>
      </c>
      <c r="L508">
        <v>85</v>
      </c>
      <c r="M508">
        <v>65</v>
      </c>
      <c r="N508">
        <f>IF(punkty_rekrutacyjne[[#This Row],[JP]]=2,0,IF(punkty_rekrutacyjne[[#This Row],[JP]]=3,4,IF(punkty_rekrutacyjne[[#This Row],[JP]]=4,6,IF(punkty_rekrutacyjne[[#This Row],[JP]]=5,8,10))))</f>
        <v>6</v>
      </c>
      <c r="O508">
        <f>IF(punkty_rekrutacyjne[[#This Row],[Mat]]=2,0,IF(punkty_rekrutacyjne[[#This Row],[Mat]]=3,4,IF(punkty_rekrutacyjne[[#This Row],[Mat]]=4,6,IF(punkty_rekrutacyjne[[#This Row],[Mat]]=5,8,10))))</f>
        <v>10</v>
      </c>
      <c r="P508">
        <f>IF(punkty_rekrutacyjne[[#This Row],[Biol]]=2,0,IF(punkty_rekrutacyjne[[#This Row],[Biol]]=3,4,IF(punkty_rekrutacyjne[[#This Row],[Biol]]=4,6,IF(punkty_rekrutacyjne[[#This Row],[Biol]]=5,8,10))))</f>
        <v>10</v>
      </c>
      <c r="Q508">
        <f>IF(punkty_rekrutacyjne[[#This Row],[Geog]]=2,0,IF(punkty_rekrutacyjne[[#This Row],[Geog]]=3,4,IF(punkty_rekrutacyjne[[#This Row],[Geog]]=4,6,IF(punkty_rekrutacyjne[[#This Row],[Geog]]=5,8,10))))</f>
        <v>8</v>
      </c>
      <c r="R508">
        <f>C508+IF(punkty_rekrutacyjne[[#This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77.099999999999994</v>
      </c>
      <c r="S508">
        <f>(punkty_rekrutacyjne[[#This Row],[JP]]+punkty_rekrutacyjne[[#This Row],[Mat]]+punkty_rekrutacyjne[[#This Row],[Biol]]+punkty_rekrutacyjne[[#This Row],[Geog]])/4</f>
        <v>5.25</v>
      </c>
      <c r="T508">
        <f>IF(punkty_rekrutacyjne[[#This Row],[Zachowanie]]&gt;4,IF(punkty_rekrutacyjne[[#This Row],[srednia z przedmiotow]]&gt;4,IF(punkty_rekrutacyjne[[#This Row],[Osiagniecia]]=0,1,0),0),0)</f>
        <v>0</v>
      </c>
      <c r="U508" s="2" t="str">
        <f>IF(punkty_rekrutacyjne[[#This Row],[dobry uczen]],punkty_rekrutacyjne[[#This Row],[Nazwisko]],"")</f>
        <v/>
      </c>
      <c r="V508" s="2" t="str">
        <f>IF(punkty_rekrutacyjne[[#This Row],[dobry uczen]],punkty_rekrutacyjne[[#This Row],[Imie]],"")</f>
        <v/>
      </c>
      <c r="W508" s="1">
        <f>IF(punkty_rekrutacyjne[[#This Row],[GHP]]=100,1,0)</f>
        <v>0</v>
      </c>
      <c r="X508" s="1">
        <f>IF(punkty_rekrutacyjne[[#This Row],[GHH]]=100,1,0)</f>
        <v>0</v>
      </c>
      <c r="Y508" s="1">
        <f>IF(punkty_rekrutacyjne[[#This Row],[GMM]]=100,1,0)</f>
        <v>0</v>
      </c>
      <c r="Z508" s="1">
        <f>IF(punkty_rekrutacyjne[[#This Row],[GMP]]=100,1,0)</f>
        <v>0</v>
      </c>
      <c r="AA508" s="1">
        <f>IF(punkty_rekrutacyjne[[#This Row],[GJP]]=100,1,0)</f>
        <v>0</v>
      </c>
      <c r="AB508" s="1">
        <f>IF(SUM(W508:AA508)&gt;2,1,0)</f>
        <v>0</v>
      </c>
      <c r="AC508" s="1">
        <f>C508+IF(punkty_rekrutacyjne[[#This Row],[Zachowanie]]=6,2,0)+SUM(punkty_rekrutacyjne[[#This Row],[p1]:[p4]])</f>
        <v>41</v>
      </c>
      <c r="AD508" s="1">
        <f>+(punkty_rekrutacyjne[[#This Row],[GHP]]+punkty_rekrutacyjne[[#This Row],[GHH]]+punkty_rekrutacyjne[[#This Row],[GMM]]+punkty_rekrutacyjne[[#This Row],[GMP]]+punkty_rekrutacyjne[[#This Row],[GJP]])/10</f>
        <v>36.1</v>
      </c>
      <c r="AE508" s="1">
        <f>IF(punkty_rekrutacyjne[[#This Row],[pkt 1]]&gt;punkty_rekrutacyjne[[#This Row],[pkt 2]],1,0)</f>
        <v>1</v>
      </c>
      <c r="AF508" s="1">
        <f>COUNTIF(punkty_rekrutacyjne[[#This Row],[GHP]:[GJP]],100)</f>
        <v>0</v>
      </c>
    </row>
    <row r="509" spans="1:32" x14ac:dyDescent="0.25">
      <c r="A509" s="1" t="s">
        <v>183</v>
      </c>
      <c r="B509" s="1" t="s">
        <v>155</v>
      </c>
      <c r="C509">
        <v>4</v>
      </c>
      <c r="D509">
        <v>2</v>
      </c>
      <c r="E509">
        <v>6</v>
      </c>
      <c r="F509">
        <v>6</v>
      </c>
      <c r="G509">
        <v>6</v>
      </c>
      <c r="H509">
        <v>4</v>
      </c>
      <c r="I509">
        <v>91</v>
      </c>
      <c r="J509">
        <v>63</v>
      </c>
      <c r="K509">
        <v>88</v>
      </c>
      <c r="L509">
        <v>68</v>
      </c>
      <c r="M509">
        <v>75</v>
      </c>
      <c r="N509">
        <f>IF(punkty_rekrutacyjne[[#This Row],[JP]]=2,0,IF(punkty_rekrutacyjne[[#This Row],[JP]]=3,4,IF(punkty_rekrutacyjne[[#This Row],[JP]]=4,6,IF(punkty_rekrutacyjne[[#This Row],[JP]]=5,8,10))))</f>
        <v>10</v>
      </c>
      <c r="O509">
        <f>IF(punkty_rekrutacyjne[[#This Row],[Mat]]=2,0,IF(punkty_rekrutacyjne[[#This Row],[Mat]]=3,4,IF(punkty_rekrutacyjne[[#This Row],[Mat]]=4,6,IF(punkty_rekrutacyjne[[#This Row],[Mat]]=5,8,10))))</f>
        <v>10</v>
      </c>
      <c r="P509">
        <f>IF(punkty_rekrutacyjne[[#This Row],[Biol]]=2,0,IF(punkty_rekrutacyjne[[#This Row],[Biol]]=3,4,IF(punkty_rekrutacyjne[[#This Row],[Biol]]=4,6,IF(punkty_rekrutacyjne[[#This Row],[Biol]]=5,8,10))))</f>
        <v>10</v>
      </c>
      <c r="Q509">
        <f>IF(punkty_rekrutacyjne[[#This Row],[Geog]]=2,0,IF(punkty_rekrutacyjne[[#This Row],[Geog]]=3,4,IF(punkty_rekrutacyjne[[#This Row],[Geog]]=4,6,IF(punkty_rekrutacyjne[[#This Row],[Geog]]=5,8,10))))</f>
        <v>6</v>
      </c>
      <c r="R509">
        <f>C509+IF(punkty_rekrutacyjne[[#This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78.5</v>
      </c>
      <c r="S509">
        <f>(punkty_rekrutacyjne[[#This Row],[JP]]+punkty_rekrutacyjne[[#This Row],[Mat]]+punkty_rekrutacyjne[[#This Row],[Biol]]+punkty_rekrutacyjne[[#This Row],[Geog]])/4</f>
        <v>5.5</v>
      </c>
      <c r="T509">
        <f>IF(punkty_rekrutacyjne[[#This Row],[Zachowanie]]&gt;4,IF(punkty_rekrutacyjne[[#This Row],[srednia z przedmiotow]]&gt;4,IF(punkty_rekrutacyjne[[#This Row],[Osiagniecia]]=0,1,0),0),0)</f>
        <v>0</v>
      </c>
      <c r="U509" s="2" t="str">
        <f>IF(punkty_rekrutacyjne[[#This Row],[dobry uczen]],punkty_rekrutacyjne[[#This Row],[Nazwisko]],"")</f>
        <v/>
      </c>
      <c r="V509" s="2" t="str">
        <f>IF(punkty_rekrutacyjne[[#This Row],[dobry uczen]],punkty_rekrutacyjne[[#This Row],[Imie]],"")</f>
        <v/>
      </c>
      <c r="W509" s="1">
        <f>IF(punkty_rekrutacyjne[[#This Row],[GHP]]=100,1,0)</f>
        <v>0</v>
      </c>
      <c r="X509" s="1">
        <f>IF(punkty_rekrutacyjne[[#This Row],[GHH]]=100,1,0)</f>
        <v>0</v>
      </c>
      <c r="Y509" s="1">
        <f>IF(punkty_rekrutacyjne[[#This Row],[GMM]]=100,1,0)</f>
        <v>0</v>
      </c>
      <c r="Z509" s="1">
        <f>IF(punkty_rekrutacyjne[[#This Row],[GMP]]=100,1,0)</f>
        <v>0</v>
      </c>
      <c r="AA509" s="1">
        <f>IF(punkty_rekrutacyjne[[#This Row],[GJP]]=100,1,0)</f>
        <v>0</v>
      </c>
      <c r="AB509" s="1">
        <f>IF(SUM(W509:AA509)&gt;2,1,0)</f>
        <v>0</v>
      </c>
      <c r="AC509" s="1">
        <f>C509+IF(punkty_rekrutacyjne[[#This Row],[Zachowanie]]=6,2,0)+SUM(punkty_rekrutacyjne[[#This Row],[p1]:[p4]])</f>
        <v>40</v>
      </c>
      <c r="AD509" s="1">
        <f>+(punkty_rekrutacyjne[[#This Row],[GHP]]+punkty_rekrutacyjne[[#This Row],[GHH]]+punkty_rekrutacyjne[[#This Row],[GMM]]+punkty_rekrutacyjne[[#This Row],[GMP]]+punkty_rekrutacyjne[[#This Row],[GJP]])/10</f>
        <v>38.5</v>
      </c>
      <c r="AE509" s="1">
        <f>IF(punkty_rekrutacyjne[[#This Row],[pkt 1]]&gt;punkty_rekrutacyjne[[#This Row],[pkt 2]],1,0)</f>
        <v>1</v>
      </c>
      <c r="AF509" s="1">
        <f>COUNTIF(punkty_rekrutacyjne[[#This Row],[GHP]:[GJP]],100)</f>
        <v>0</v>
      </c>
    </row>
    <row r="510" spans="1:32" x14ac:dyDescent="0.25">
      <c r="A510" s="1" t="s">
        <v>108</v>
      </c>
      <c r="B510" s="1" t="s">
        <v>83</v>
      </c>
      <c r="C510">
        <v>8</v>
      </c>
      <c r="D510">
        <v>4</v>
      </c>
      <c r="E510">
        <v>5</v>
      </c>
      <c r="F510">
        <v>6</v>
      </c>
      <c r="G510">
        <v>6</v>
      </c>
      <c r="H510">
        <v>2</v>
      </c>
      <c r="I510">
        <v>94</v>
      </c>
      <c r="J510">
        <v>99</v>
      </c>
      <c r="K510">
        <v>87</v>
      </c>
      <c r="L510">
        <v>99</v>
      </c>
      <c r="M510">
        <v>62</v>
      </c>
      <c r="N510">
        <f>IF(punkty_rekrutacyjne[[#This Row],[JP]]=2,0,IF(punkty_rekrutacyjne[[#This Row],[JP]]=3,4,IF(punkty_rekrutacyjne[[#This Row],[JP]]=4,6,IF(punkty_rekrutacyjne[[#This Row],[JP]]=5,8,10))))</f>
        <v>8</v>
      </c>
      <c r="O510">
        <f>IF(punkty_rekrutacyjne[[#This Row],[Mat]]=2,0,IF(punkty_rekrutacyjne[[#This Row],[Mat]]=3,4,IF(punkty_rekrutacyjne[[#This Row],[Mat]]=4,6,IF(punkty_rekrutacyjne[[#This Row],[Mat]]=5,8,10))))</f>
        <v>10</v>
      </c>
      <c r="P510">
        <f>IF(punkty_rekrutacyjne[[#This Row],[Biol]]=2,0,IF(punkty_rekrutacyjne[[#This Row],[Biol]]=3,4,IF(punkty_rekrutacyjne[[#This Row],[Biol]]=4,6,IF(punkty_rekrutacyjne[[#This Row],[Biol]]=5,8,10))))</f>
        <v>10</v>
      </c>
      <c r="Q510">
        <f>IF(punkty_rekrutacyjne[[#This Row],[Geog]]=2,0,IF(punkty_rekrutacyjne[[#This Row],[Geog]]=3,4,IF(punkty_rekrutacyjne[[#This Row],[Geog]]=4,6,IF(punkty_rekrutacyjne[[#This Row],[Geog]]=5,8,10))))</f>
        <v>0</v>
      </c>
      <c r="R510">
        <f>C510+IF(punkty_rekrutacyjne[[#This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80.099999999999994</v>
      </c>
      <c r="S510">
        <f>(punkty_rekrutacyjne[[#This Row],[JP]]+punkty_rekrutacyjne[[#This Row],[Mat]]+punkty_rekrutacyjne[[#This Row],[Biol]]+punkty_rekrutacyjne[[#This Row],[Geog]])/4</f>
        <v>4.75</v>
      </c>
      <c r="T510">
        <f>IF(punkty_rekrutacyjne[[#This Row],[Zachowanie]]&gt;4,IF(punkty_rekrutacyjne[[#This Row],[srednia z przedmiotow]]&gt;4,IF(punkty_rekrutacyjne[[#This Row],[Osiagniecia]]=0,1,0),0),0)</f>
        <v>0</v>
      </c>
      <c r="U510" s="2" t="str">
        <f>IF(punkty_rekrutacyjne[[#This Row],[dobry uczen]],punkty_rekrutacyjne[[#This Row],[Nazwisko]],"")</f>
        <v/>
      </c>
      <c r="V510" s="2" t="str">
        <f>IF(punkty_rekrutacyjne[[#This Row],[dobry uczen]],punkty_rekrutacyjne[[#This Row],[Imie]],"")</f>
        <v/>
      </c>
      <c r="W510" s="1">
        <f>IF(punkty_rekrutacyjne[[#This Row],[GHP]]=100,1,0)</f>
        <v>0</v>
      </c>
      <c r="X510" s="1">
        <f>IF(punkty_rekrutacyjne[[#This Row],[GHH]]=100,1,0)</f>
        <v>0</v>
      </c>
      <c r="Y510" s="1">
        <f>IF(punkty_rekrutacyjne[[#This Row],[GMM]]=100,1,0)</f>
        <v>0</v>
      </c>
      <c r="Z510" s="1">
        <f>IF(punkty_rekrutacyjne[[#This Row],[GMP]]=100,1,0)</f>
        <v>0</v>
      </c>
      <c r="AA510" s="1">
        <f>IF(punkty_rekrutacyjne[[#This Row],[GJP]]=100,1,0)</f>
        <v>0</v>
      </c>
      <c r="AB510" s="1">
        <f>IF(SUM(W510:AA510)&gt;2,1,0)</f>
        <v>0</v>
      </c>
      <c r="AC510" s="1">
        <f>C510+IF(punkty_rekrutacyjne[[#This Row],[Zachowanie]]=6,2,0)+SUM(punkty_rekrutacyjne[[#This Row],[p1]:[p4]])</f>
        <v>36</v>
      </c>
      <c r="AD510" s="1">
        <f>+(punkty_rekrutacyjne[[#This Row],[GHP]]+punkty_rekrutacyjne[[#This Row],[GHH]]+punkty_rekrutacyjne[[#This Row],[GMM]]+punkty_rekrutacyjne[[#This Row],[GMP]]+punkty_rekrutacyjne[[#This Row],[GJP]])/10</f>
        <v>44.1</v>
      </c>
      <c r="AE510" s="1">
        <f>IF(punkty_rekrutacyjne[[#This Row],[pkt 1]]&gt;punkty_rekrutacyjne[[#This Row],[pkt 2]],1,0)</f>
        <v>0</v>
      </c>
      <c r="AF510" s="1">
        <f>COUNTIF(punkty_rekrutacyjne[[#This Row],[GHP]:[GJP]],100)</f>
        <v>0</v>
      </c>
    </row>
    <row r="511" spans="1:32" x14ac:dyDescent="0.25">
      <c r="A511" s="1" t="s">
        <v>647</v>
      </c>
      <c r="B511" s="1" t="s">
        <v>32</v>
      </c>
      <c r="C511">
        <v>5</v>
      </c>
      <c r="D511">
        <v>6</v>
      </c>
      <c r="E511">
        <v>5</v>
      </c>
      <c r="F511">
        <v>6</v>
      </c>
      <c r="G511">
        <v>5</v>
      </c>
      <c r="H511">
        <v>4</v>
      </c>
      <c r="I511">
        <v>92</v>
      </c>
      <c r="J511">
        <v>67</v>
      </c>
      <c r="K511">
        <v>92</v>
      </c>
      <c r="L511">
        <v>79</v>
      </c>
      <c r="M511">
        <v>81</v>
      </c>
      <c r="N511">
        <f>IF(punkty_rekrutacyjne[[#This Row],[JP]]=2,0,IF(punkty_rekrutacyjne[[#This Row],[JP]]=3,4,IF(punkty_rekrutacyjne[[#This Row],[JP]]=4,6,IF(punkty_rekrutacyjne[[#This Row],[JP]]=5,8,10))))</f>
        <v>8</v>
      </c>
      <c r="O511">
        <f>IF(punkty_rekrutacyjne[[#This Row],[Mat]]=2,0,IF(punkty_rekrutacyjne[[#This Row],[Mat]]=3,4,IF(punkty_rekrutacyjne[[#This Row],[Mat]]=4,6,IF(punkty_rekrutacyjne[[#This Row],[Mat]]=5,8,10))))</f>
        <v>10</v>
      </c>
      <c r="P511">
        <f>IF(punkty_rekrutacyjne[[#This Row],[Biol]]=2,0,IF(punkty_rekrutacyjne[[#This Row],[Biol]]=3,4,IF(punkty_rekrutacyjne[[#This Row],[Biol]]=4,6,IF(punkty_rekrutacyjne[[#This Row],[Biol]]=5,8,10))))</f>
        <v>8</v>
      </c>
      <c r="Q511">
        <f>IF(punkty_rekrutacyjne[[#This Row],[Geog]]=2,0,IF(punkty_rekrutacyjne[[#This Row],[Geog]]=3,4,IF(punkty_rekrutacyjne[[#This Row],[Geog]]=4,6,IF(punkty_rekrutacyjne[[#This Row],[Geog]]=5,8,10))))</f>
        <v>6</v>
      </c>
      <c r="R511">
        <f>C511+IF(punkty_rekrutacyjne[[#This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80.099999999999994</v>
      </c>
      <c r="S511">
        <f>(punkty_rekrutacyjne[[#This Row],[JP]]+punkty_rekrutacyjne[[#This Row],[Mat]]+punkty_rekrutacyjne[[#This Row],[Biol]]+punkty_rekrutacyjne[[#This Row],[Geog]])/4</f>
        <v>5</v>
      </c>
      <c r="T511">
        <f>IF(punkty_rekrutacyjne[[#This Row],[Zachowanie]]&gt;4,IF(punkty_rekrutacyjne[[#This Row],[srednia z przedmiotow]]&gt;4,IF(punkty_rekrutacyjne[[#This Row],[Osiagniecia]]=0,1,0),0),0)</f>
        <v>0</v>
      </c>
      <c r="U511" s="2" t="str">
        <f>IF(punkty_rekrutacyjne[[#This Row],[dobry uczen]],punkty_rekrutacyjne[[#This Row],[Nazwisko]],"")</f>
        <v/>
      </c>
      <c r="V511" s="2" t="str">
        <f>IF(punkty_rekrutacyjne[[#This Row],[dobry uczen]],punkty_rekrutacyjne[[#This Row],[Imie]],"")</f>
        <v/>
      </c>
      <c r="W511" s="1">
        <f>IF(punkty_rekrutacyjne[[#This Row],[GHP]]=100,1,0)</f>
        <v>0</v>
      </c>
      <c r="X511" s="1">
        <f>IF(punkty_rekrutacyjne[[#This Row],[GHH]]=100,1,0)</f>
        <v>0</v>
      </c>
      <c r="Y511" s="1">
        <f>IF(punkty_rekrutacyjne[[#This Row],[GMM]]=100,1,0)</f>
        <v>0</v>
      </c>
      <c r="Z511" s="1">
        <f>IF(punkty_rekrutacyjne[[#This Row],[GMP]]=100,1,0)</f>
        <v>0</v>
      </c>
      <c r="AA511" s="1">
        <f>IF(punkty_rekrutacyjne[[#This Row],[GJP]]=100,1,0)</f>
        <v>0</v>
      </c>
      <c r="AB511" s="1">
        <f>IF(SUM(W511:AA511)&gt;2,1,0)</f>
        <v>0</v>
      </c>
      <c r="AC511" s="1">
        <f>C511+IF(punkty_rekrutacyjne[[#This Row],[Zachowanie]]=6,2,0)+SUM(punkty_rekrutacyjne[[#This Row],[p1]:[p4]])</f>
        <v>39</v>
      </c>
      <c r="AD511" s="1">
        <f>+(punkty_rekrutacyjne[[#This Row],[GHP]]+punkty_rekrutacyjne[[#This Row],[GHH]]+punkty_rekrutacyjne[[#This Row],[GMM]]+punkty_rekrutacyjne[[#This Row],[GMP]]+punkty_rekrutacyjne[[#This Row],[GJP]])/10</f>
        <v>41.1</v>
      </c>
      <c r="AE511" s="1">
        <f>IF(punkty_rekrutacyjne[[#This Row],[pkt 1]]&gt;punkty_rekrutacyjne[[#This Row],[pkt 2]],1,0)</f>
        <v>0</v>
      </c>
      <c r="AF511" s="1">
        <f>COUNTIF(punkty_rekrutacyjne[[#This Row],[GHP]:[GJP]],100)</f>
        <v>0</v>
      </c>
    </row>
    <row r="512" spans="1:32" x14ac:dyDescent="0.25">
      <c r="A512" s="1" t="s">
        <v>335</v>
      </c>
      <c r="B512" s="1" t="s">
        <v>177</v>
      </c>
      <c r="C512">
        <v>1</v>
      </c>
      <c r="D512">
        <v>3</v>
      </c>
      <c r="E512">
        <v>2</v>
      </c>
      <c r="F512">
        <v>2</v>
      </c>
      <c r="G512">
        <v>2</v>
      </c>
      <c r="H512">
        <v>3</v>
      </c>
      <c r="I512">
        <v>71</v>
      </c>
      <c r="J512">
        <v>20</v>
      </c>
      <c r="K512">
        <v>46</v>
      </c>
      <c r="L512">
        <v>6</v>
      </c>
      <c r="M512">
        <v>22</v>
      </c>
      <c r="N512">
        <f>IF(punkty_rekrutacyjne[[#This Row],[JP]]=2,0,IF(punkty_rekrutacyjne[[#This Row],[JP]]=3,4,IF(punkty_rekrutacyjne[[#This Row],[JP]]=4,6,IF(punkty_rekrutacyjne[[#This Row],[JP]]=5,8,10))))</f>
        <v>0</v>
      </c>
      <c r="O512">
        <f>IF(punkty_rekrutacyjne[[#This Row],[Mat]]=2,0,IF(punkty_rekrutacyjne[[#This Row],[Mat]]=3,4,IF(punkty_rekrutacyjne[[#This Row],[Mat]]=4,6,IF(punkty_rekrutacyjne[[#This Row],[Mat]]=5,8,10))))</f>
        <v>0</v>
      </c>
      <c r="P512">
        <f>IF(punkty_rekrutacyjne[[#This Row],[Biol]]=2,0,IF(punkty_rekrutacyjne[[#This Row],[Biol]]=3,4,IF(punkty_rekrutacyjne[[#This Row],[Biol]]=4,6,IF(punkty_rekrutacyjne[[#This Row],[Biol]]=5,8,10))))</f>
        <v>0</v>
      </c>
      <c r="Q512">
        <f>IF(punkty_rekrutacyjne[[#This Row],[Geog]]=2,0,IF(punkty_rekrutacyjne[[#This Row],[Geog]]=3,4,IF(punkty_rekrutacyjne[[#This Row],[Geog]]=4,6,IF(punkty_rekrutacyjne[[#This Row],[Geog]]=5,8,10))))</f>
        <v>4</v>
      </c>
      <c r="R512">
        <f>C512+IF(punkty_rekrutacyjne[[#This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21.5</v>
      </c>
      <c r="S512">
        <f>(punkty_rekrutacyjne[[#This Row],[JP]]+punkty_rekrutacyjne[[#This Row],[Mat]]+punkty_rekrutacyjne[[#This Row],[Biol]]+punkty_rekrutacyjne[[#This Row],[Geog]])/4</f>
        <v>2.25</v>
      </c>
      <c r="T512">
        <f>IF(punkty_rekrutacyjne[[#This Row],[Zachowanie]]&gt;4,IF(punkty_rekrutacyjne[[#This Row],[srednia z przedmiotow]]&gt;4,IF(punkty_rekrutacyjne[[#This Row],[Osiagniecia]]=0,1,0),0),0)</f>
        <v>0</v>
      </c>
      <c r="U512" s="2" t="str">
        <f>IF(punkty_rekrutacyjne[[#This Row],[dobry uczen]],punkty_rekrutacyjne[[#This Row],[Nazwisko]],"")</f>
        <v/>
      </c>
      <c r="V512" s="2" t="str">
        <f>IF(punkty_rekrutacyjne[[#This Row],[dobry uczen]],punkty_rekrutacyjne[[#This Row],[Imie]],"")</f>
        <v/>
      </c>
      <c r="W512" s="1">
        <f>IF(punkty_rekrutacyjne[[#This Row],[GHP]]=100,1,0)</f>
        <v>0</v>
      </c>
      <c r="X512" s="1">
        <f>IF(punkty_rekrutacyjne[[#This Row],[GHH]]=100,1,0)</f>
        <v>0</v>
      </c>
      <c r="Y512" s="1">
        <f>IF(punkty_rekrutacyjne[[#This Row],[GMM]]=100,1,0)</f>
        <v>0</v>
      </c>
      <c r="Z512" s="1">
        <f>IF(punkty_rekrutacyjne[[#This Row],[GMP]]=100,1,0)</f>
        <v>0</v>
      </c>
      <c r="AA512" s="1">
        <f>IF(punkty_rekrutacyjne[[#This Row],[GJP]]=100,1,0)</f>
        <v>0</v>
      </c>
      <c r="AB512" s="1">
        <f>IF(SUM(W512:AA512)&gt;2,1,0)</f>
        <v>0</v>
      </c>
      <c r="AC512" s="1">
        <f>C512+IF(punkty_rekrutacyjne[[#This Row],[Zachowanie]]=6,2,0)+SUM(punkty_rekrutacyjne[[#This Row],[p1]:[p4]])</f>
        <v>5</v>
      </c>
      <c r="AD512" s="1">
        <f>+(punkty_rekrutacyjne[[#This Row],[GHP]]+punkty_rekrutacyjne[[#This Row],[GHH]]+punkty_rekrutacyjne[[#This Row],[GMM]]+punkty_rekrutacyjne[[#This Row],[GMP]]+punkty_rekrutacyjne[[#This Row],[GJP]])/10</f>
        <v>16.5</v>
      </c>
      <c r="AE512" s="1">
        <f>IF(punkty_rekrutacyjne[[#This Row],[pkt 1]]&gt;punkty_rekrutacyjne[[#This Row],[pkt 2]],1,0)</f>
        <v>0</v>
      </c>
      <c r="AF512" s="1">
        <f>COUNTIF(punkty_rekrutacyjne[[#This Row],[GHP]:[GJP]],100)</f>
        <v>0</v>
      </c>
    </row>
    <row r="513" spans="1:32" x14ac:dyDescent="0.25">
      <c r="A513" s="1" t="s">
        <v>129</v>
      </c>
      <c r="B513" s="1" t="s">
        <v>130</v>
      </c>
      <c r="C513">
        <v>1</v>
      </c>
      <c r="D513">
        <v>5</v>
      </c>
      <c r="E513">
        <v>2</v>
      </c>
      <c r="F513">
        <v>2</v>
      </c>
      <c r="G513">
        <v>3</v>
      </c>
      <c r="H513">
        <v>5</v>
      </c>
      <c r="I513">
        <v>11</v>
      </c>
      <c r="J513">
        <v>24</v>
      </c>
      <c r="K513">
        <v>35</v>
      </c>
      <c r="L513">
        <v>70</v>
      </c>
      <c r="M513">
        <v>6</v>
      </c>
      <c r="N513">
        <f>IF(punkty_rekrutacyjne[[#This Row],[JP]]=2,0,IF(punkty_rekrutacyjne[[#This Row],[JP]]=3,4,IF(punkty_rekrutacyjne[[#This Row],[JP]]=4,6,IF(punkty_rekrutacyjne[[#This Row],[JP]]=5,8,10))))</f>
        <v>0</v>
      </c>
      <c r="O513">
        <f>IF(punkty_rekrutacyjne[[#This Row],[Mat]]=2,0,IF(punkty_rekrutacyjne[[#This Row],[Mat]]=3,4,IF(punkty_rekrutacyjne[[#This Row],[Mat]]=4,6,IF(punkty_rekrutacyjne[[#This Row],[Mat]]=5,8,10))))</f>
        <v>0</v>
      </c>
      <c r="P513">
        <f>IF(punkty_rekrutacyjne[[#This Row],[Biol]]=2,0,IF(punkty_rekrutacyjne[[#This Row],[Biol]]=3,4,IF(punkty_rekrutacyjne[[#This Row],[Biol]]=4,6,IF(punkty_rekrutacyjne[[#This Row],[Biol]]=5,8,10))))</f>
        <v>4</v>
      </c>
      <c r="Q513">
        <f>IF(punkty_rekrutacyjne[[#This Row],[Geog]]=2,0,IF(punkty_rekrutacyjne[[#This Row],[Geog]]=3,4,IF(punkty_rekrutacyjne[[#This Row],[Geog]]=4,6,IF(punkty_rekrutacyjne[[#This Row],[Geog]]=5,8,10))))</f>
        <v>8</v>
      </c>
      <c r="R513">
        <f>C513+IF(punkty_rekrutacyjne[[#This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27.6</v>
      </c>
      <c r="S513">
        <f>(punkty_rekrutacyjne[[#This Row],[JP]]+punkty_rekrutacyjne[[#This Row],[Mat]]+punkty_rekrutacyjne[[#This Row],[Biol]]+punkty_rekrutacyjne[[#This Row],[Geog]])/4</f>
        <v>3</v>
      </c>
      <c r="T513">
        <f>IF(punkty_rekrutacyjne[[#This Row],[Zachowanie]]&gt;4,IF(punkty_rekrutacyjne[[#This Row],[srednia z przedmiotow]]&gt;4,IF(punkty_rekrutacyjne[[#This Row],[Osiagniecia]]=0,1,0),0),0)</f>
        <v>0</v>
      </c>
      <c r="U513" s="2" t="str">
        <f>IF(punkty_rekrutacyjne[[#This Row],[dobry uczen]],punkty_rekrutacyjne[[#This Row],[Nazwisko]],"")</f>
        <v/>
      </c>
      <c r="V513" s="2" t="str">
        <f>IF(punkty_rekrutacyjne[[#This Row],[dobry uczen]],punkty_rekrutacyjne[[#This Row],[Imie]],"")</f>
        <v/>
      </c>
      <c r="W513" s="1">
        <f>IF(punkty_rekrutacyjne[[#This Row],[GHP]]=100,1,0)</f>
        <v>0</v>
      </c>
      <c r="X513" s="1">
        <f>IF(punkty_rekrutacyjne[[#This Row],[GHH]]=100,1,0)</f>
        <v>0</v>
      </c>
      <c r="Y513" s="1">
        <f>IF(punkty_rekrutacyjne[[#This Row],[GMM]]=100,1,0)</f>
        <v>0</v>
      </c>
      <c r="Z513" s="1">
        <f>IF(punkty_rekrutacyjne[[#This Row],[GMP]]=100,1,0)</f>
        <v>0</v>
      </c>
      <c r="AA513" s="1">
        <f>IF(punkty_rekrutacyjne[[#This Row],[GJP]]=100,1,0)</f>
        <v>0</v>
      </c>
      <c r="AB513" s="1">
        <f>IF(SUM(W513:AA513)&gt;2,1,0)</f>
        <v>0</v>
      </c>
      <c r="AC513" s="1">
        <f>C513+IF(punkty_rekrutacyjne[[#This Row],[Zachowanie]]=6,2,0)+SUM(punkty_rekrutacyjne[[#This Row],[p1]:[p4]])</f>
        <v>13</v>
      </c>
      <c r="AD513" s="1">
        <f>+(punkty_rekrutacyjne[[#This Row],[GHP]]+punkty_rekrutacyjne[[#This Row],[GHH]]+punkty_rekrutacyjne[[#This Row],[GMM]]+punkty_rekrutacyjne[[#This Row],[GMP]]+punkty_rekrutacyjne[[#This Row],[GJP]])/10</f>
        <v>14.6</v>
      </c>
      <c r="AE513" s="1">
        <f>IF(punkty_rekrutacyjne[[#This Row],[pkt 1]]&gt;punkty_rekrutacyjne[[#This Row],[pkt 2]],1,0)</f>
        <v>0</v>
      </c>
      <c r="AF513" s="1">
        <f>COUNTIF(punkty_rekrutacyjne[[#This Row],[GHP]:[GJP]],100)</f>
        <v>0</v>
      </c>
    </row>
    <row r="514" spans="1:32" x14ac:dyDescent="0.25">
      <c r="A514" s="1" t="s">
        <v>283</v>
      </c>
      <c r="B514" s="1" t="s">
        <v>452</v>
      </c>
      <c r="C514">
        <v>8</v>
      </c>
      <c r="D514">
        <v>2</v>
      </c>
      <c r="E514">
        <v>5</v>
      </c>
      <c r="F514">
        <v>3</v>
      </c>
      <c r="G514">
        <v>2</v>
      </c>
      <c r="H514">
        <v>3</v>
      </c>
      <c r="I514">
        <v>93</v>
      </c>
      <c r="J514">
        <v>98</v>
      </c>
      <c r="K514">
        <v>43</v>
      </c>
      <c r="L514">
        <v>97</v>
      </c>
      <c r="M514">
        <v>90</v>
      </c>
      <c r="N514">
        <f>IF(punkty_rekrutacyjne[[#This Row],[JP]]=2,0,IF(punkty_rekrutacyjne[[#This Row],[JP]]=3,4,IF(punkty_rekrutacyjne[[#This Row],[JP]]=4,6,IF(punkty_rekrutacyjne[[#This Row],[JP]]=5,8,10))))</f>
        <v>8</v>
      </c>
      <c r="O514">
        <f>IF(punkty_rekrutacyjne[[#This Row],[Mat]]=2,0,IF(punkty_rekrutacyjne[[#This Row],[Mat]]=3,4,IF(punkty_rekrutacyjne[[#This Row],[Mat]]=4,6,IF(punkty_rekrutacyjne[[#This Row],[Mat]]=5,8,10))))</f>
        <v>4</v>
      </c>
      <c r="P514">
        <f>IF(punkty_rekrutacyjne[[#This Row],[Biol]]=2,0,IF(punkty_rekrutacyjne[[#This Row],[Biol]]=3,4,IF(punkty_rekrutacyjne[[#This Row],[Biol]]=4,6,IF(punkty_rekrutacyjne[[#This Row],[Biol]]=5,8,10))))</f>
        <v>0</v>
      </c>
      <c r="Q514">
        <f>IF(punkty_rekrutacyjne[[#This Row],[Geog]]=2,0,IF(punkty_rekrutacyjne[[#This Row],[Geog]]=3,4,IF(punkty_rekrutacyjne[[#This Row],[Geog]]=4,6,IF(punkty_rekrutacyjne[[#This Row],[Geog]]=5,8,10))))</f>
        <v>4</v>
      </c>
      <c r="R514">
        <f>C514+IF(punkty_rekrutacyjne[[#This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66.099999999999994</v>
      </c>
      <c r="S514">
        <f>(punkty_rekrutacyjne[[#This Row],[JP]]+punkty_rekrutacyjne[[#This Row],[Mat]]+punkty_rekrutacyjne[[#This Row],[Biol]]+punkty_rekrutacyjne[[#This Row],[Geog]])/4</f>
        <v>3.25</v>
      </c>
      <c r="T514">
        <f>IF(punkty_rekrutacyjne[[#This Row],[Zachowanie]]&gt;4,IF(punkty_rekrutacyjne[[#This Row],[srednia z przedmiotow]]&gt;4,IF(punkty_rekrutacyjne[[#This Row],[Osiagniecia]]=0,1,0),0),0)</f>
        <v>0</v>
      </c>
      <c r="U514" s="2" t="str">
        <f>IF(punkty_rekrutacyjne[[#This Row],[dobry uczen]],punkty_rekrutacyjne[[#This Row],[Nazwisko]],"")</f>
        <v/>
      </c>
      <c r="V514" s="2" t="str">
        <f>IF(punkty_rekrutacyjne[[#This Row],[dobry uczen]],punkty_rekrutacyjne[[#This Row],[Imie]],"")</f>
        <v/>
      </c>
      <c r="W514" s="1">
        <f>IF(punkty_rekrutacyjne[[#This Row],[GHP]]=100,1,0)</f>
        <v>0</v>
      </c>
      <c r="X514" s="1">
        <f>IF(punkty_rekrutacyjne[[#This Row],[GHH]]=100,1,0)</f>
        <v>0</v>
      </c>
      <c r="Y514" s="1">
        <f>IF(punkty_rekrutacyjne[[#This Row],[GMM]]=100,1,0)</f>
        <v>0</v>
      </c>
      <c r="Z514" s="1">
        <f>IF(punkty_rekrutacyjne[[#This Row],[GMP]]=100,1,0)</f>
        <v>0</v>
      </c>
      <c r="AA514" s="1">
        <f>IF(punkty_rekrutacyjne[[#This Row],[GJP]]=100,1,0)</f>
        <v>0</v>
      </c>
      <c r="AB514" s="1">
        <f>IF(SUM(W514:AA514)&gt;2,1,0)</f>
        <v>0</v>
      </c>
      <c r="AC514" s="1">
        <f>C514+IF(punkty_rekrutacyjne[[#This Row],[Zachowanie]]=6,2,0)+SUM(punkty_rekrutacyjne[[#This Row],[p1]:[p4]])</f>
        <v>24</v>
      </c>
      <c r="AD514" s="1">
        <f>+(punkty_rekrutacyjne[[#This Row],[GHP]]+punkty_rekrutacyjne[[#This Row],[GHH]]+punkty_rekrutacyjne[[#This Row],[GMM]]+punkty_rekrutacyjne[[#This Row],[GMP]]+punkty_rekrutacyjne[[#This Row],[GJP]])/10</f>
        <v>42.1</v>
      </c>
      <c r="AE514" s="1">
        <f>IF(punkty_rekrutacyjne[[#This Row],[pkt 1]]&gt;punkty_rekrutacyjne[[#This Row],[pkt 2]],1,0)</f>
        <v>0</v>
      </c>
      <c r="AF514" s="1">
        <f>COUNTIF(punkty_rekrutacyjne[[#This Row],[GHP]:[GJP]],100)</f>
        <v>0</v>
      </c>
    </row>
    <row r="515" spans="1:32" x14ac:dyDescent="0.25">
      <c r="A515" s="1" t="s">
        <v>455</v>
      </c>
      <c r="B515" s="1" t="s">
        <v>369</v>
      </c>
      <c r="C515">
        <v>4</v>
      </c>
      <c r="D515">
        <v>4</v>
      </c>
      <c r="E515">
        <v>3</v>
      </c>
      <c r="F515">
        <v>2</v>
      </c>
      <c r="G515">
        <v>3</v>
      </c>
      <c r="H515">
        <v>2</v>
      </c>
      <c r="I515">
        <v>31</v>
      </c>
      <c r="J515">
        <v>59</v>
      </c>
      <c r="K515">
        <v>7</v>
      </c>
      <c r="L515">
        <v>38</v>
      </c>
      <c r="M515">
        <v>24</v>
      </c>
      <c r="N515">
        <f>IF(punkty_rekrutacyjne[[#This Row],[JP]]=2,0,IF(punkty_rekrutacyjne[[#This Row],[JP]]=3,4,IF(punkty_rekrutacyjne[[#This Row],[JP]]=4,6,IF(punkty_rekrutacyjne[[#This Row],[JP]]=5,8,10))))</f>
        <v>4</v>
      </c>
      <c r="O515">
        <f>IF(punkty_rekrutacyjne[[#This Row],[Mat]]=2,0,IF(punkty_rekrutacyjne[[#This Row],[Mat]]=3,4,IF(punkty_rekrutacyjne[[#This Row],[Mat]]=4,6,IF(punkty_rekrutacyjne[[#This Row],[Mat]]=5,8,10))))</f>
        <v>0</v>
      </c>
      <c r="P515">
        <f>IF(punkty_rekrutacyjne[[#This Row],[Biol]]=2,0,IF(punkty_rekrutacyjne[[#This Row],[Biol]]=3,4,IF(punkty_rekrutacyjne[[#This Row],[Biol]]=4,6,IF(punkty_rekrutacyjne[[#This Row],[Biol]]=5,8,10))))</f>
        <v>4</v>
      </c>
      <c r="Q515">
        <f>IF(punkty_rekrutacyjne[[#This Row],[Geog]]=2,0,IF(punkty_rekrutacyjne[[#This Row],[Geog]]=3,4,IF(punkty_rekrutacyjne[[#This Row],[Geog]]=4,6,IF(punkty_rekrutacyjne[[#This Row],[Geog]]=5,8,10))))</f>
        <v>0</v>
      </c>
      <c r="R515">
        <f>C515+IF(punkty_rekrutacyjne[[#This Row],[Zachowanie]]=6,2,0)+SUM(punkty_rekrutacyjne[[#This Row],[p1]:[p4]])+(punkty_rekrutacyjne[[#This Row],[GHP]]+punkty_rekrutacyjne[[#This Row],[GHH]]+punkty_rekrutacyjne[[#This Row],[GMM]]+punkty_rekrutacyjne[[#This Row],[GMP]]+punkty_rekrutacyjne[[#This Row],[GJP]])/10</f>
        <v>27.9</v>
      </c>
      <c r="S515">
        <f>(punkty_rekrutacyjne[[#This Row],[JP]]+punkty_rekrutacyjne[[#This Row],[Mat]]+punkty_rekrutacyjne[[#This Row],[Biol]]+punkty_rekrutacyjne[[#This Row],[Geog]])/4</f>
        <v>2.5</v>
      </c>
      <c r="T515">
        <f>IF(punkty_rekrutacyjne[[#This Row],[Zachowanie]]&gt;4,IF(punkty_rekrutacyjne[[#This Row],[srednia z przedmiotow]]&gt;4,IF(punkty_rekrutacyjne[[#This Row],[Osiagniecia]]=0,1,0),0),0)</f>
        <v>0</v>
      </c>
      <c r="U515" s="2" t="str">
        <f>IF(punkty_rekrutacyjne[[#This Row],[dobry uczen]],punkty_rekrutacyjne[[#This Row],[Nazwisko]],"")</f>
        <v/>
      </c>
      <c r="V515" s="2" t="str">
        <f>IF(punkty_rekrutacyjne[[#This Row],[dobry uczen]],punkty_rekrutacyjne[[#This Row],[Imie]],"")</f>
        <v/>
      </c>
      <c r="W515" s="1">
        <f>IF(punkty_rekrutacyjne[[#This Row],[GHP]]=100,1,0)</f>
        <v>0</v>
      </c>
      <c r="X515" s="1">
        <f>IF(punkty_rekrutacyjne[[#This Row],[GHH]]=100,1,0)</f>
        <v>0</v>
      </c>
      <c r="Y515" s="1">
        <f>IF(punkty_rekrutacyjne[[#This Row],[GMM]]=100,1,0)</f>
        <v>0</v>
      </c>
      <c r="Z515" s="1">
        <f>IF(punkty_rekrutacyjne[[#This Row],[GMP]]=100,1,0)</f>
        <v>0</v>
      </c>
      <c r="AA515" s="1">
        <f>IF(punkty_rekrutacyjne[[#This Row],[GJP]]=100,1,0)</f>
        <v>0</v>
      </c>
      <c r="AB515" s="1">
        <f>IF(SUM(W515:AA515)&gt;2,1,0)</f>
        <v>0</v>
      </c>
      <c r="AC515" s="1">
        <f>C515+IF(punkty_rekrutacyjne[[#This Row],[Zachowanie]]=6,2,0)+SUM(punkty_rekrutacyjne[[#This Row],[p1]:[p4]])</f>
        <v>12</v>
      </c>
      <c r="AD515" s="1">
        <f>+(punkty_rekrutacyjne[[#This Row],[GHP]]+punkty_rekrutacyjne[[#This Row],[GHH]]+punkty_rekrutacyjne[[#This Row],[GMM]]+punkty_rekrutacyjne[[#This Row],[GMP]]+punkty_rekrutacyjne[[#This Row],[GJP]])/10</f>
        <v>15.9</v>
      </c>
      <c r="AE515" s="1">
        <f>IF(punkty_rekrutacyjne[[#This Row],[pkt 1]]&gt;punkty_rekrutacyjne[[#This Row],[pkt 2]],1,0)</f>
        <v>0</v>
      </c>
      <c r="AF515" s="1">
        <f>COUNTIF(punkty_rekrutacyjne[[#This Row],[GHP]:[GJP]],100)</f>
        <v>0</v>
      </c>
    </row>
    <row r="516" spans="1:32" x14ac:dyDescent="0.25">
      <c r="A516" s="1"/>
      <c r="B516" s="1"/>
      <c r="R516" s="1">
        <f>_xlfn.MODE.SNGL(punkty_rekrutacyjne[punkty rekrutacyjne])</f>
        <v>55.6</v>
      </c>
      <c r="S516" s="1"/>
      <c r="T516" s="1"/>
      <c r="U516" s="2"/>
      <c r="V516" s="2"/>
    </row>
    <row r="517" spans="1:32" x14ac:dyDescent="0.25">
      <c r="AE517">
        <f>SUM(punkty_rekrutacyjne[dziwny])</f>
        <v>300</v>
      </c>
    </row>
    <row r="518" spans="1:32" x14ac:dyDescent="0.25">
      <c r="D518" t="s">
        <v>689</v>
      </c>
    </row>
    <row r="519" spans="1:32" x14ac:dyDescent="0.25">
      <c r="D519" t="s">
        <v>690</v>
      </c>
      <c r="E519" t="s">
        <v>692</v>
      </c>
      <c r="F519" t="s">
        <v>695</v>
      </c>
      <c r="G519" t="s">
        <v>693</v>
      </c>
      <c r="H519" t="s">
        <v>694</v>
      </c>
    </row>
    <row r="520" spans="1:32" x14ac:dyDescent="0.25">
      <c r="D520">
        <v>2</v>
      </c>
      <c r="E520">
        <f>COUNTIF(punkty_rekrutacyjne[JP],$D520)</f>
        <v>95</v>
      </c>
      <c r="F520">
        <f>COUNTIF(punkty_rekrutacyjne[Mat],$D520)</f>
        <v>110</v>
      </c>
      <c r="G520">
        <f>COUNTIF(punkty_rekrutacyjne[Biol],$D520)</f>
        <v>101</v>
      </c>
      <c r="H520">
        <f>COUNTIF(punkty_rekrutacyjne[Geog],$D520)</f>
        <v>112</v>
      </c>
    </row>
    <row r="521" spans="1:32" x14ac:dyDescent="0.25">
      <c r="A521" t="s">
        <v>691</v>
      </c>
      <c r="D521">
        <v>3</v>
      </c>
      <c r="E521">
        <f>COUNTIF(punkty_rekrutacyjne[JP],$D521)</f>
        <v>96</v>
      </c>
      <c r="F521">
        <f>COUNTIF(punkty_rekrutacyjne[Mat],$D521)</f>
        <v>106</v>
      </c>
      <c r="G521">
        <f>COUNTIF(punkty_rekrutacyjne[Biol],$D521)</f>
        <v>105</v>
      </c>
      <c r="H521">
        <f>COUNTIF(punkty_rekrutacyjne[Geog],$D521)</f>
        <v>97</v>
      </c>
    </row>
    <row r="522" spans="1:32" x14ac:dyDescent="0.25">
      <c r="A522" s="3" t="s">
        <v>226</v>
      </c>
      <c r="B522" s="4" t="s">
        <v>74</v>
      </c>
      <c r="D522">
        <v>4</v>
      </c>
      <c r="E522">
        <f>COUNTIF(punkty_rekrutacyjne[JP],$D522)</f>
        <v>101</v>
      </c>
      <c r="F522">
        <f>COUNTIF(punkty_rekrutacyjne[Mat],$D522)</f>
        <v>100</v>
      </c>
      <c r="G522">
        <f>COUNTIF(punkty_rekrutacyjne[Biol],$D522)</f>
        <v>94</v>
      </c>
      <c r="H522">
        <f>COUNTIF(punkty_rekrutacyjne[Geog],$D522)</f>
        <v>96</v>
      </c>
    </row>
    <row r="523" spans="1:32" x14ac:dyDescent="0.25">
      <c r="A523" s="5" t="s">
        <v>259</v>
      </c>
      <c r="B523" s="6" t="s">
        <v>260</v>
      </c>
      <c r="D523">
        <v>5</v>
      </c>
      <c r="E523">
        <f>COUNTIF(punkty_rekrutacyjne[JP],$D523)</f>
        <v>108</v>
      </c>
      <c r="F523">
        <f>COUNTIF(punkty_rekrutacyjne[Mat],$D523)</f>
        <v>97</v>
      </c>
      <c r="G523">
        <f>COUNTIF(punkty_rekrutacyjne[Biol],$D523)</f>
        <v>110</v>
      </c>
      <c r="H523">
        <f>COUNTIF(punkty_rekrutacyjne[Geog],$D523)</f>
        <v>97</v>
      </c>
    </row>
    <row r="524" spans="1:32" x14ac:dyDescent="0.25">
      <c r="A524" s="3" t="s">
        <v>252</v>
      </c>
      <c r="B524" s="4" t="s">
        <v>253</v>
      </c>
      <c r="D524">
        <v>6</v>
      </c>
      <c r="E524">
        <f>COUNTIF(punkty_rekrutacyjne[JP],$D524)</f>
        <v>114</v>
      </c>
      <c r="F524">
        <f>COUNTIF(punkty_rekrutacyjne[Mat],$D524)</f>
        <v>101</v>
      </c>
      <c r="G524">
        <f>COUNTIF(punkty_rekrutacyjne[Biol],$D524)</f>
        <v>104</v>
      </c>
      <c r="H524">
        <f>COUNTIF(punkty_rekrutacyjne[Geog],$D524)</f>
        <v>112</v>
      </c>
    </row>
    <row r="525" spans="1:32" x14ac:dyDescent="0.25">
      <c r="A525" s="5" t="s">
        <v>548</v>
      </c>
      <c r="B525" s="6" t="s">
        <v>126</v>
      </c>
    </row>
    <row r="526" spans="1:32" x14ac:dyDescent="0.25">
      <c r="A526" s="3" t="s">
        <v>65</v>
      </c>
      <c r="B526" s="4" t="s">
        <v>66</v>
      </c>
    </row>
    <row r="527" spans="1:32" x14ac:dyDescent="0.25">
      <c r="A527" s="5" t="s">
        <v>578</v>
      </c>
      <c r="B527" s="6" t="s">
        <v>579</v>
      </c>
    </row>
    <row r="531" spans="1:2" x14ac:dyDescent="0.25">
      <c r="A531" t="s">
        <v>682</v>
      </c>
    </row>
    <row r="532" spans="1:2" x14ac:dyDescent="0.25">
      <c r="A532" s="3" t="s">
        <v>50</v>
      </c>
      <c r="B532" s="4" t="s">
        <v>51</v>
      </c>
    </row>
    <row r="533" spans="1:2" x14ac:dyDescent="0.25">
      <c r="A533" s="5" t="s">
        <v>19</v>
      </c>
      <c r="B533" s="6" t="s">
        <v>20</v>
      </c>
    </row>
    <row r="534" spans="1:2" x14ac:dyDescent="0.25">
      <c r="A534" s="3" t="s">
        <v>143</v>
      </c>
      <c r="B534" s="4" t="s">
        <v>70</v>
      </c>
    </row>
    <row r="535" spans="1:2" x14ac:dyDescent="0.25">
      <c r="A535" s="5" t="s">
        <v>151</v>
      </c>
      <c r="B535" s="6" t="s">
        <v>70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o E A A B Q S w M E F A A C A A g A 5 H x p V / 4 f 9 h + j A A A A 9 g A A A B I A H A B D b 2 5 m a W c v U G F j a 2 F n Z S 5 4 b W w g o h g A K K A U A A A A A A A A A A A A A A A A A A A A A A A A A A A A h Y 8 x D o I w G I W v Q r r T l u p g y E 8 Z X C E h M T G u T a n Q A I X Q Y r m b g 0 f y C m I U d X N 8 3 / u G 9 + 7 X G 6 R z 1 w Y X N V r d m w R F m K J A G d m X 2 l Q J m t w 5 3 K G U Q y F k I y o V L L K x 8 W z L B N X O D T E h 3 n v s N 7 g f K 8 I o j c g p z w 6 y V p 1 A H 1 n / l 0 N t r B N G K s T h + B r D G Y 4 Y w 2 z L M A W y Q s i 1 + Q p s 2 f t s f y D s p 9 Z N o + J D G x Y Z k D U C e X / g D 1 B L A w Q U A A I A C A D k f G l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H x p V 1 7 a 6 c K V A Q A A / Q I A A B M A H A B G b 3 J t d W x h c y 9 T Z W N 0 a W 9 u M S 5 t I K I Y A C i g F A A A A A A A A A A A A A A A A A A A A A A A A A A A A I 1 R w U 7 b Q B C 9 R 8 o / r M w l k V y L t K V q i X y A p C V B S k q V 9 A J G a G M P Z u v 1 j r U z J j g R F 3 6 J U 6 X e U P 6 r S 4 J K l f j A X n b n z b w 3 8 2 Y J Y l Z o x G R z d 7 r N R r N B N 9 J C I o r S Z F x d W c h s y T K u f h k Q o d D A z Y Z w Z / X b P j 0 m q w d 0 Y I 9 u g z 7 G Z Q 6 G W 9 + U h q C H h l 1 A L a 9 3 G P 0 k s B T N V D 7 D q A + U M R b R c D p + J 4 l U + s y h a C S 5 t D J a y O T z l 6 i m c 8 B 3 7 L X 9 i z 5 o l S s G G 3 p d z x c 9 1 G V u K O x 8 8 M V X E 2 O i T B p 2 3 h / s + + J H i Q w T r j S E r 8 9 g j A Y u 2 / 7 G w p 4 3 l u n q 4 e l x n i m B o s B k X q 3 + 0 A J N l b t o o T B X 4 D l / U z l z 3 D O L u R M a g E y c n 9 a / B f j i 4 i V 1 p P U k l l p a C t m W / z c 6 d 0 r G b R g F V 8 W r 5 N R K Q 9 d o 8 4 2 R a V U A t d 4 2 l r 9 c u r r F X F G G b h N O F g T D H d / 7 Y u k N 1 x V b 4 H d S M j U K Y i V d b m j 4 0 8 f g u e M 6 e S 7 j G 5 x L s + Z t 5 U 7 P d j H 3 Y b v g s U K 9 i 5 4 A p j X o o E b 1 Z D C o A U e j O r C O v j 3 p f b v Z U K b + E 7 p / A V B L A Q I t A B Q A A g A I A O R 8 a V f + H / Y f o w A A A P Y A A A A S A A A A A A A A A A A A A A A A A A A A A A B D b 2 5 m a W c v U G F j a 2 F n Z S 5 4 b W x Q S w E C L Q A U A A I A C A D k f G l X D 8 r p q 6 Q A A A D p A A A A E w A A A A A A A A A A A A A A A A D v A A A A W 0 N v b n R l b n R f V H l w Z X N d L n h t b F B L A Q I t A B Q A A g A I A O R 8 a V d e 2 u n C l Q E A A P 0 C A A A T A A A A A A A A A A A A A A A A A O A B A A B G b 3 J t d W x h c y 9 T Z W N 0 a W 9 u M S 5 t U E s F B g A A A A A D A A M A w g A A A M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I Q A A A A A A A A M B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H V u a 3 R 5 X 3 J l a 3 J 1 d G F j e W p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l U M T Q 6 M z k 6 M D g u N T g w N z M 2 M F o i I C 8 + P E V u d H J 5 I F R 5 c G U 9 I k Z p b G x D b 2 x 1 b W 5 U e X B l c y I g V m F s d W U 9 I n N C Z 1 l E Q X d N R E F 3 T U R B d 0 1 E Q X c 9 P S I g L z 4 8 R W 5 0 c n k g V H l w Z T 0 i R m l s b E N v b H V t b k 5 h b W V z I i B W Y W x 1 Z T 0 i c 1 s m c X V v d D t O Y X p 3 a X N r b y Z x d W 9 0 O y w m c X V v d D t J b W l l J n F 1 b 3 Q 7 L C Z x d W 9 0 O 0 9 z a W F n b m l l Y 2 l h J n F 1 b 3 Q 7 L C Z x d W 9 0 O 1 p h Y 2 h v d 2 F u a W U m c X V v d D s s J n F 1 b 3 Q 7 S l A m c X V v d D s s J n F 1 b 3 Q 7 T W F 0 J n F 1 b 3 Q 7 L C Z x d W 9 0 O 0 J p b 2 w m c X V v d D s s J n F 1 b 3 Q 7 R 2 V v Z y Z x d W 9 0 O y w m c X V v d D t H S F A m c X V v d D s s J n F 1 b 3 Q 7 R 0 h I J n F 1 b 3 Q 7 L C Z x d W 9 0 O 0 d N T S Z x d W 9 0 O y w m c X V v d D t H T V A m c X V v d D s s J n F 1 b 3 Q 7 R 0 p Q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1 b m t 0 e V 9 y Z W t y d X R h Y 3 l q b m U v Q X V 0 b 1 J l b W 9 2 Z W R D b 2 x 1 b W 5 z M S 5 7 T m F 6 d 2 l z a 2 8 s M H 0 m c X V v d D s s J n F 1 b 3 Q 7 U 2 V j d G l v b j E v c H V u a 3 R 5 X 3 J l a 3 J 1 d G F j e W p u Z S 9 B d X R v U m V t b 3 Z l Z E N v b H V t b n M x L n t J b W l l L D F 9 J n F 1 b 3 Q 7 L C Z x d W 9 0 O 1 N l Y 3 R p b 2 4 x L 3 B 1 b m t 0 e V 9 y Z W t y d X R h Y 3 l q b m U v Q X V 0 b 1 J l b W 9 2 Z W R D b 2 x 1 b W 5 z M S 5 7 T 3 N p Y W d u a W V j a W E s M n 0 m c X V v d D s s J n F 1 b 3 Q 7 U 2 V j d G l v b j E v c H V u a 3 R 5 X 3 J l a 3 J 1 d G F j e W p u Z S 9 B d X R v U m V t b 3 Z l Z E N v b H V t b n M x L n t a Y W N o b 3 d h b m l l L D N 9 J n F 1 b 3 Q 7 L C Z x d W 9 0 O 1 N l Y 3 R p b 2 4 x L 3 B 1 b m t 0 e V 9 y Z W t y d X R h Y 3 l q b m U v Q X V 0 b 1 J l b W 9 2 Z W R D b 2 x 1 b W 5 z M S 5 7 S l A s N H 0 m c X V v d D s s J n F 1 b 3 Q 7 U 2 V j d G l v b j E v c H V u a 3 R 5 X 3 J l a 3 J 1 d G F j e W p u Z S 9 B d X R v U m V t b 3 Z l Z E N v b H V t b n M x L n t N Y X Q s N X 0 m c X V v d D s s J n F 1 b 3 Q 7 U 2 V j d G l v b j E v c H V u a 3 R 5 X 3 J l a 3 J 1 d G F j e W p u Z S 9 B d X R v U m V t b 3 Z l Z E N v b H V t b n M x L n t C a W 9 s L D Z 9 J n F 1 b 3 Q 7 L C Z x d W 9 0 O 1 N l Y 3 R p b 2 4 x L 3 B 1 b m t 0 e V 9 y Z W t y d X R h Y 3 l q b m U v Q X V 0 b 1 J l b W 9 2 Z W R D b 2 x 1 b W 5 z M S 5 7 R 2 V v Z y w 3 f S Z x d W 9 0 O y w m c X V v d D t T Z W N 0 a W 9 u M S 9 w d W 5 r d H l f c m V r c n V 0 Y W N 5 a m 5 l L 0 F 1 d G 9 S Z W 1 v d m V k Q 2 9 s d W 1 u c z E u e 0 d I U C w 4 f S Z x d W 9 0 O y w m c X V v d D t T Z W N 0 a W 9 u M S 9 w d W 5 r d H l f c m V r c n V 0 Y W N 5 a m 5 l L 0 F 1 d G 9 S Z W 1 v d m V k Q 2 9 s d W 1 u c z E u e 0 d I S C w 5 f S Z x d W 9 0 O y w m c X V v d D t T Z W N 0 a W 9 u M S 9 w d W 5 r d H l f c m V r c n V 0 Y W N 5 a m 5 l L 0 F 1 d G 9 S Z W 1 v d m V k Q 2 9 s d W 1 u c z E u e 0 d N T S w x M H 0 m c X V v d D s s J n F 1 b 3 Q 7 U 2 V j d G l v b j E v c H V u a 3 R 5 X 3 J l a 3 J 1 d G F j e W p u Z S 9 B d X R v U m V t b 3 Z l Z E N v b H V t b n M x L n t H T V A s M T F 9 J n F 1 b 3 Q 7 L C Z x d W 9 0 O 1 N l Y 3 R p b 2 4 x L 3 B 1 b m t 0 e V 9 y Z W t y d X R h Y 3 l q b m U v Q X V 0 b 1 J l b W 9 2 Z W R D b 2 x 1 b W 5 z M S 5 7 R 0 p Q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H V u a 3 R 5 X 3 J l a 3 J 1 d G F j e W p u Z S 9 B d X R v U m V t b 3 Z l Z E N v b H V t b n M x L n t O Y X p 3 a X N r b y w w f S Z x d W 9 0 O y w m c X V v d D t T Z W N 0 a W 9 u M S 9 w d W 5 r d H l f c m V r c n V 0 Y W N 5 a m 5 l L 0 F 1 d G 9 S Z W 1 v d m V k Q 2 9 s d W 1 u c z E u e 0 l t a W U s M X 0 m c X V v d D s s J n F 1 b 3 Q 7 U 2 V j d G l v b j E v c H V u a 3 R 5 X 3 J l a 3 J 1 d G F j e W p u Z S 9 B d X R v U m V t b 3 Z l Z E N v b H V t b n M x L n t P c 2 l h Z 2 5 p Z W N p Y S w y f S Z x d W 9 0 O y w m c X V v d D t T Z W N 0 a W 9 u M S 9 w d W 5 r d H l f c m V r c n V 0 Y W N 5 a m 5 l L 0 F 1 d G 9 S Z W 1 v d m V k Q 2 9 s d W 1 u c z E u e 1 p h Y 2 h v d 2 F u a W U s M 3 0 m c X V v d D s s J n F 1 b 3 Q 7 U 2 V j d G l v b j E v c H V u a 3 R 5 X 3 J l a 3 J 1 d G F j e W p u Z S 9 B d X R v U m V t b 3 Z l Z E N v b H V t b n M x L n t K U C w 0 f S Z x d W 9 0 O y w m c X V v d D t T Z W N 0 a W 9 u M S 9 w d W 5 r d H l f c m V r c n V 0 Y W N 5 a m 5 l L 0 F 1 d G 9 S Z W 1 v d m V k Q 2 9 s d W 1 u c z E u e 0 1 h d C w 1 f S Z x d W 9 0 O y w m c X V v d D t T Z W N 0 a W 9 u M S 9 w d W 5 r d H l f c m V r c n V 0 Y W N 5 a m 5 l L 0 F 1 d G 9 S Z W 1 v d m V k Q 2 9 s d W 1 u c z E u e 0 J p b 2 w s N n 0 m c X V v d D s s J n F 1 b 3 Q 7 U 2 V j d G l v b j E v c H V u a 3 R 5 X 3 J l a 3 J 1 d G F j e W p u Z S 9 B d X R v U m V t b 3 Z l Z E N v b H V t b n M x L n t H Z W 9 n L D d 9 J n F 1 b 3 Q 7 L C Z x d W 9 0 O 1 N l Y 3 R p b 2 4 x L 3 B 1 b m t 0 e V 9 y Z W t y d X R h Y 3 l q b m U v Q X V 0 b 1 J l b W 9 2 Z W R D b 2 x 1 b W 5 z M S 5 7 R 0 h Q L D h 9 J n F 1 b 3 Q 7 L C Z x d W 9 0 O 1 N l Y 3 R p b 2 4 x L 3 B 1 b m t 0 e V 9 y Z W t y d X R h Y 3 l q b m U v Q X V 0 b 1 J l b W 9 2 Z W R D b 2 x 1 b W 5 z M S 5 7 R 0 h I L D l 9 J n F 1 b 3 Q 7 L C Z x d W 9 0 O 1 N l Y 3 R p b 2 4 x L 3 B 1 b m t 0 e V 9 y Z W t y d X R h Y 3 l q b m U v Q X V 0 b 1 J l b W 9 2 Z W R D b 2 x 1 b W 5 z M S 5 7 R 0 1 N L D E w f S Z x d W 9 0 O y w m c X V v d D t T Z W N 0 a W 9 u M S 9 w d W 5 r d H l f c m V r c n V 0 Y W N 5 a m 5 l L 0 F 1 d G 9 S Z W 1 v d m V k Q 2 9 s d W 1 u c z E u e 0 d N U C w x M X 0 m c X V v d D s s J n F 1 b 3 Q 7 U 2 V j d G l v b j E v c H V u a 3 R 5 X 3 J l a 3 J 1 d G F j e W p u Z S 9 B d X R v U m V t b 3 Z l Z E N v b H V t b n M x L n t H S l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d W 5 r d H l f c m V r c n V 0 Y W N 5 a m 5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1 b m t 0 e V 9 y Z W t y d X R h Y 3 l q b m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d W 5 r d H l f c m V r c n V 0 Y W N 5 a m 5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z k t M Q k E 2 b T 6 b r o / 9 8 7 r m G A A A A A A I A A A A A A B B m A A A A A Q A A I A A A A C Z 2 6 7 D O L 7 i B p G x / h r j s N 4 H / B D c p n b b Q 7 N o A l e w K 1 C e t A A A A A A 6 A A A A A A g A A I A A A A P z A G H V 1 x 5 P d A p q X 2 z / D u T 4 h 8 3 J 2 + V n Q X 9 Y q t i V 8 f e Y O U A A A A K c D q 4 9 2 w W C 3 y e R P m 3 h 6 u a J M 8 c 2 m J Q V E 7 + y C 7 K T r x 8 J s 7 O o R Q y Q A R o z C K X b v r v X 4 H y b 9 P p 7 K e q 9 S f X d S y O R 3 u y 9 F 8 / g t N y 8 p m d s D R z M C v a d I Q A A A A F J I Y J / O + c 0 k M B / G O X o 4 D O A w L l E z 5 o g I c b 8 E + C Q w c W / X B F p h S 2 1 m O u 9 A z C Q L j N m Z U W / U U O 5 e M x i 4 O n t g b + j b v V M = < / D a t a M a s h u p > 
</file>

<file path=customXml/itemProps1.xml><?xml version="1.0" encoding="utf-8"?>
<ds:datastoreItem xmlns:ds="http://schemas.openxmlformats.org/officeDocument/2006/customXml" ds:itemID="{0198B04C-0A37-40B2-A3F5-BD2E3EC324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punkty_rekrutacyjne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bimbo</dc:creator>
  <cp:lastModifiedBy>Max Berliński</cp:lastModifiedBy>
  <dcterms:created xsi:type="dcterms:W3CDTF">2015-06-05T18:19:34Z</dcterms:created>
  <dcterms:modified xsi:type="dcterms:W3CDTF">2023-11-09T15:53:56Z</dcterms:modified>
</cp:coreProperties>
</file>