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s\semester_7\SMAD\"/>
    </mc:Choice>
  </mc:AlternateContent>
  <xr:revisionPtr revIDLastSave="0" documentId="13_ncr:1_{A61DD44F-0E61-4977-ABF9-8606F55B33A0}" xr6:coauthVersionLast="47" xr6:coauthVersionMax="47" xr10:uidLastSave="{00000000-0000-0000-0000-000000000000}"/>
  <bookViews>
    <workbookView xWindow="-108" yWindow="-108" windowWidth="23256" windowHeight="12576" activeTab="1" xr2:uid="{0494598A-C607-4C7E-8004-C5B953CD7B45}"/>
  </bookViews>
  <sheets>
    <sheet name="Регрессия" sheetId="2" r:id="rId1"/>
    <sheet name="Расчеты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4" i="1" l="1"/>
  <c r="C105" i="1"/>
  <c r="C103" i="1"/>
  <c r="C77" i="1"/>
  <c r="C78" i="1"/>
  <c r="C7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16" i="1"/>
  <c r="F92" i="1" l="1"/>
  <c r="G92" i="1"/>
  <c r="E92" i="1"/>
  <c r="B92" i="1"/>
  <c r="D92" i="1"/>
  <c r="C92" i="1"/>
  <c r="A92" i="1"/>
  <c r="H92" i="1"/>
  <c r="C94" i="1"/>
  <c r="E94" i="1"/>
  <c r="D94" i="1"/>
  <c r="B94" i="1"/>
  <c r="H94" i="1"/>
  <c r="G94" i="1"/>
  <c r="F94" i="1"/>
  <c r="A94" i="1"/>
  <c r="D93" i="1"/>
  <c r="B93" i="1"/>
  <c r="H93" i="1"/>
  <c r="G93" i="1"/>
  <c r="E93" i="1"/>
  <c r="F93" i="1"/>
  <c r="C93" i="1"/>
  <c r="A93" i="1"/>
</calcChain>
</file>

<file path=xl/sharedStrings.xml><?xml version="1.0" encoding="utf-8"?>
<sst xmlns="http://schemas.openxmlformats.org/spreadsheetml/2006/main" count="47" uniqueCount="41">
  <si>
    <t>t</t>
  </si>
  <si>
    <t>yt</t>
  </si>
  <si>
    <t>Квантиль распределения Стьюдента</t>
  </si>
  <si>
    <t>Уровни</t>
  </si>
  <si>
    <t>Уровень</t>
  </si>
  <si>
    <t>Квантиль распределения Фишера</t>
  </si>
  <si>
    <t>xt1</t>
  </si>
  <si>
    <t>xt2</t>
  </si>
  <si>
    <t>xt3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</si>
  <si>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</si>
  <si>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</si>
  <si>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</si>
  <si>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</si>
  <si>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</si>
  <si>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</si>
  <si>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</si>
  <si>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</si>
  <si>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</si>
  <si>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</si>
  <si>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</si>
  <si>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</si>
  <si>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</si>
  <si>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</si>
  <si>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</si>
  <si>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</si>
  <si>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</si>
  <si>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</si>
  <si>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</si>
  <si>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</si>
  <si>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</si>
  <si>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</si>
  <si>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</si>
  <si>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</si>
  <si>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Xt1</t>
  </si>
  <si>
    <t>Переменная Xt2</t>
  </si>
  <si>
    <t>Переменная Xt3</t>
  </si>
  <si>
    <t>Значения коэффициентов</t>
  </si>
  <si>
    <t>Значения несмещенной дисперсии параметра</t>
  </si>
  <si>
    <t>yпр</t>
  </si>
  <si>
    <t>Коэффициенты модели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</si>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</sst>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0" borderId="0" xfId="0" applyAlignment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 vertical="center" wrapText="1"/>
    </xf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Расчеты!$E$1</c:f>
              <c:strCache>
                <c:ptCount val="1"/>
                <c:pt idx="0">
                  <c:v>yt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Расчеты!$B$2:$B$21</c:f>
              <c:numCache>
                <c:formatCode>General</c:formatCode>
                <c:ptCount val="20"/>
                <c:pt idx="0">
                  <c:v>12</c:v>
                </c:pt>
                <c:pt idx="1">
                  <c:v>17</c:v>
                </c:pt>
                <c:pt idx="2">
                  <c:v>14</c:v>
                </c:pt>
                <c:pt idx="3">
                  <c:v>13</c:v>
                </c:pt>
                <c:pt idx="4">
                  <c:v>16</c:v>
                </c:pt>
                <c:pt idx="5">
                  <c:v>15</c:v>
                </c:pt>
                <c:pt idx="6">
                  <c:v>13</c:v>
                </c:pt>
                <c:pt idx="7">
                  <c:v>11</c:v>
                </c:pt>
                <c:pt idx="8">
                  <c:v>15</c:v>
                </c:pt>
                <c:pt idx="9">
                  <c:v>13</c:v>
                </c:pt>
                <c:pt idx="10">
                  <c:v>12</c:v>
                </c:pt>
                <c:pt idx="11">
                  <c:v>15</c:v>
                </c:pt>
                <c:pt idx="12">
                  <c:v>13</c:v>
                </c:pt>
                <c:pt idx="13">
                  <c:v>16</c:v>
                </c:pt>
                <c:pt idx="14">
                  <c:v>17</c:v>
                </c:pt>
                <c:pt idx="15">
                  <c:v>15</c:v>
                </c:pt>
                <c:pt idx="16">
                  <c:v>11</c:v>
                </c:pt>
                <c:pt idx="17">
                  <c:v>14</c:v>
                </c:pt>
                <c:pt idx="18">
                  <c:v>13</c:v>
                </c:pt>
                <c:pt idx="19">
                  <c:v>15</c:v>
                </c:pt>
              </c:numCache>
            </c:numRef>
          </c:xVal>
          <c:yVal>
            <c:numRef>
              <c:f>Расчеты!$E$2:$E$21</c:f>
              <c:numCache>
                <c:formatCode>General</c:formatCode>
                <c:ptCount val="20"/>
                <c:pt idx="0">
                  <c:v>139</c:v>
                </c:pt>
                <c:pt idx="1">
                  <c:v>182</c:v>
                </c:pt>
                <c:pt idx="2">
                  <c:v>164</c:v>
                </c:pt>
                <c:pt idx="3">
                  <c:v>150</c:v>
                </c:pt>
                <c:pt idx="4">
                  <c:v>176</c:v>
                </c:pt>
                <c:pt idx="5">
                  <c:v>168</c:v>
                </c:pt>
                <c:pt idx="6">
                  <c:v>173</c:v>
                </c:pt>
                <c:pt idx="7">
                  <c:v>145</c:v>
                </c:pt>
                <c:pt idx="8">
                  <c:v>175</c:v>
                </c:pt>
                <c:pt idx="9">
                  <c:v>157</c:v>
                </c:pt>
                <c:pt idx="10">
                  <c:v>142</c:v>
                </c:pt>
                <c:pt idx="11">
                  <c:v>151</c:v>
                </c:pt>
                <c:pt idx="12">
                  <c:v>148</c:v>
                </c:pt>
                <c:pt idx="13">
                  <c:v>186</c:v>
                </c:pt>
                <c:pt idx="14">
                  <c:v>201</c:v>
                </c:pt>
                <c:pt idx="15">
                  <c:v>169</c:v>
                </c:pt>
                <c:pt idx="16">
                  <c:v>160</c:v>
                </c:pt>
                <c:pt idx="17">
                  <c:v>151</c:v>
                </c:pt>
                <c:pt idx="18">
                  <c:v>129</c:v>
                </c:pt>
                <c:pt idx="19">
                  <c:v>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BC-4484-A7DA-A3FD1CB13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935136"/>
        <c:axId val="423933216"/>
      </c:scatterChart>
      <c:valAx>
        <c:axId val="42393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xt1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3933216"/>
        <c:crosses val="autoZero"/>
        <c:crossBetween val="midCat"/>
      </c:valAx>
      <c:valAx>
        <c:axId val="42393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</a:t>
                </a:r>
                <a:r>
                  <a:rPr lang="en-US"/>
                  <a:t>yt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393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Расчеты!$E$1</c:f>
              <c:strCache>
                <c:ptCount val="1"/>
                <c:pt idx="0">
                  <c:v>yt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Расчеты!$C$2:$C$21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6</c:v>
                </c:pt>
                <c:pt idx="10">
                  <c:v>5</c:v>
                </c:pt>
                <c:pt idx="11">
                  <c:v>3</c:v>
                </c:pt>
                <c:pt idx="12">
                  <c:v>2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2</c:v>
                </c:pt>
                <c:pt idx="19">
                  <c:v>3</c:v>
                </c:pt>
              </c:numCache>
            </c:numRef>
          </c:xVal>
          <c:yVal>
            <c:numRef>
              <c:f>Расчеты!$E$2:$E$21</c:f>
              <c:numCache>
                <c:formatCode>General</c:formatCode>
                <c:ptCount val="20"/>
                <c:pt idx="0">
                  <c:v>139</c:v>
                </c:pt>
                <c:pt idx="1">
                  <c:v>182</c:v>
                </c:pt>
                <c:pt idx="2">
                  <c:v>164</c:v>
                </c:pt>
                <c:pt idx="3">
                  <c:v>150</c:v>
                </c:pt>
                <c:pt idx="4">
                  <c:v>176</c:v>
                </c:pt>
                <c:pt idx="5">
                  <c:v>168</c:v>
                </c:pt>
                <c:pt idx="6">
                  <c:v>173</c:v>
                </c:pt>
                <c:pt idx="7">
                  <c:v>145</c:v>
                </c:pt>
                <c:pt idx="8">
                  <c:v>175</c:v>
                </c:pt>
                <c:pt idx="9">
                  <c:v>157</c:v>
                </c:pt>
                <c:pt idx="10">
                  <c:v>142</c:v>
                </c:pt>
                <c:pt idx="11">
                  <c:v>151</c:v>
                </c:pt>
                <c:pt idx="12">
                  <c:v>148</c:v>
                </c:pt>
                <c:pt idx="13">
                  <c:v>186</c:v>
                </c:pt>
                <c:pt idx="14">
                  <c:v>201</c:v>
                </c:pt>
                <c:pt idx="15">
                  <c:v>169</c:v>
                </c:pt>
                <c:pt idx="16">
                  <c:v>160</c:v>
                </c:pt>
                <c:pt idx="17">
                  <c:v>151</c:v>
                </c:pt>
                <c:pt idx="18">
                  <c:v>129</c:v>
                </c:pt>
                <c:pt idx="19">
                  <c:v>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D5-4547-9654-3A83869E4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423984"/>
        <c:axId val="916424464"/>
      </c:scatterChart>
      <c:valAx>
        <c:axId val="91642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xt2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6424464"/>
        <c:crosses val="autoZero"/>
        <c:crossBetween val="midCat"/>
      </c:valAx>
      <c:valAx>
        <c:axId val="91642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642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Расчеты!$E$1</c:f>
              <c:strCache>
                <c:ptCount val="1"/>
                <c:pt idx="0">
                  <c:v>yt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Расчеты!$D$2:$D$21</c:f>
              <c:numCache>
                <c:formatCode>General</c:formatCode>
                <c:ptCount val="20"/>
                <c:pt idx="0">
                  <c:v>8</c:v>
                </c:pt>
                <c:pt idx="1">
                  <c:v>12</c:v>
                </c:pt>
                <c:pt idx="2">
                  <c:v>11</c:v>
                </c:pt>
                <c:pt idx="3">
                  <c:v>9</c:v>
                </c:pt>
                <c:pt idx="4">
                  <c:v>12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  <c:pt idx="8">
                  <c:v>10</c:v>
                </c:pt>
                <c:pt idx="9">
                  <c:v>11</c:v>
                </c:pt>
                <c:pt idx="10">
                  <c:v>14</c:v>
                </c:pt>
                <c:pt idx="11">
                  <c:v>14</c:v>
                </c:pt>
                <c:pt idx="12">
                  <c:v>8</c:v>
                </c:pt>
                <c:pt idx="13">
                  <c:v>11</c:v>
                </c:pt>
                <c:pt idx="14">
                  <c:v>10</c:v>
                </c:pt>
                <c:pt idx="15">
                  <c:v>13</c:v>
                </c:pt>
                <c:pt idx="16">
                  <c:v>12</c:v>
                </c:pt>
                <c:pt idx="17">
                  <c:v>12</c:v>
                </c:pt>
                <c:pt idx="18">
                  <c:v>14</c:v>
                </c:pt>
                <c:pt idx="19">
                  <c:v>11</c:v>
                </c:pt>
              </c:numCache>
            </c:numRef>
          </c:xVal>
          <c:yVal>
            <c:numRef>
              <c:f>Расчеты!$E$2:$E$21</c:f>
              <c:numCache>
                <c:formatCode>General</c:formatCode>
                <c:ptCount val="20"/>
                <c:pt idx="0">
                  <c:v>139</c:v>
                </c:pt>
                <c:pt idx="1">
                  <c:v>182</c:v>
                </c:pt>
                <c:pt idx="2">
                  <c:v>164</c:v>
                </c:pt>
                <c:pt idx="3">
                  <c:v>150</c:v>
                </c:pt>
                <c:pt idx="4">
                  <c:v>176</c:v>
                </c:pt>
                <c:pt idx="5">
                  <c:v>168</c:v>
                </c:pt>
                <c:pt idx="6">
                  <c:v>173</c:v>
                </c:pt>
                <c:pt idx="7">
                  <c:v>145</c:v>
                </c:pt>
                <c:pt idx="8">
                  <c:v>175</c:v>
                </c:pt>
                <c:pt idx="9">
                  <c:v>157</c:v>
                </c:pt>
                <c:pt idx="10">
                  <c:v>142</c:v>
                </c:pt>
                <c:pt idx="11">
                  <c:v>151</c:v>
                </c:pt>
                <c:pt idx="12">
                  <c:v>148</c:v>
                </c:pt>
                <c:pt idx="13">
                  <c:v>186</c:v>
                </c:pt>
                <c:pt idx="14">
                  <c:v>201</c:v>
                </c:pt>
                <c:pt idx="15">
                  <c:v>169</c:v>
                </c:pt>
                <c:pt idx="16">
                  <c:v>160</c:v>
                </c:pt>
                <c:pt idx="17">
                  <c:v>151</c:v>
                </c:pt>
                <c:pt idx="18">
                  <c:v>129</c:v>
                </c:pt>
                <c:pt idx="19">
                  <c:v>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C3-42FD-BE38-4401B06ED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425376"/>
        <c:axId val="913424896"/>
      </c:scatterChart>
      <c:valAx>
        <c:axId val="91342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xt3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3424896"/>
        <c:crosses val="autoZero"/>
        <c:crossBetween val="midCat"/>
      </c:valAx>
      <c:valAx>
        <c:axId val="91342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342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  <a:r>
              <a:rPr lang="en-US" baseline="0"/>
              <a:t>(xt1)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Расчеты!$E$115</c:f>
              <c:strCache>
                <c:ptCount val="1"/>
                <c:pt idx="0">
                  <c:v>yt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Расчеты!$B$116:$B$135</c:f>
              <c:numCache>
                <c:formatCode>General</c:formatCode>
                <c:ptCount val="20"/>
                <c:pt idx="0">
                  <c:v>12</c:v>
                </c:pt>
                <c:pt idx="1">
                  <c:v>17</c:v>
                </c:pt>
                <c:pt idx="2">
                  <c:v>14</c:v>
                </c:pt>
                <c:pt idx="3">
                  <c:v>13</c:v>
                </c:pt>
                <c:pt idx="4">
                  <c:v>16</c:v>
                </c:pt>
                <c:pt idx="5">
                  <c:v>15</c:v>
                </c:pt>
                <c:pt idx="6">
                  <c:v>13</c:v>
                </c:pt>
                <c:pt idx="7">
                  <c:v>11</c:v>
                </c:pt>
                <c:pt idx="8">
                  <c:v>15</c:v>
                </c:pt>
                <c:pt idx="9">
                  <c:v>13</c:v>
                </c:pt>
                <c:pt idx="10">
                  <c:v>12</c:v>
                </c:pt>
                <c:pt idx="11">
                  <c:v>15</c:v>
                </c:pt>
                <c:pt idx="12">
                  <c:v>13</c:v>
                </c:pt>
                <c:pt idx="13">
                  <c:v>16</c:v>
                </c:pt>
                <c:pt idx="14">
                  <c:v>17</c:v>
                </c:pt>
                <c:pt idx="15">
                  <c:v>15</c:v>
                </c:pt>
                <c:pt idx="16">
                  <c:v>11</c:v>
                </c:pt>
                <c:pt idx="17">
                  <c:v>14</c:v>
                </c:pt>
                <c:pt idx="18">
                  <c:v>13</c:v>
                </c:pt>
                <c:pt idx="19">
                  <c:v>15</c:v>
                </c:pt>
              </c:numCache>
            </c:numRef>
          </c:xVal>
          <c:yVal>
            <c:numRef>
              <c:f>Расчеты!$E$116:$E$135</c:f>
              <c:numCache>
                <c:formatCode>General</c:formatCode>
                <c:ptCount val="20"/>
                <c:pt idx="0">
                  <c:v>139</c:v>
                </c:pt>
                <c:pt idx="1">
                  <c:v>182</c:v>
                </c:pt>
                <c:pt idx="2">
                  <c:v>164</c:v>
                </c:pt>
                <c:pt idx="3">
                  <c:v>150</c:v>
                </c:pt>
                <c:pt idx="4">
                  <c:v>176</c:v>
                </c:pt>
                <c:pt idx="5">
                  <c:v>168</c:v>
                </c:pt>
                <c:pt idx="6">
                  <c:v>173</c:v>
                </c:pt>
                <c:pt idx="7">
                  <c:v>145</c:v>
                </c:pt>
                <c:pt idx="8">
                  <c:v>175</c:v>
                </c:pt>
                <c:pt idx="9">
                  <c:v>157</c:v>
                </c:pt>
                <c:pt idx="10">
                  <c:v>142</c:v>
                </c:pt>
                <c:pt idx="11">
                  <c:v>151</c:v>
                </c:pt>
                <c:pt idx="12">
                  <c:v>148</c:v>
                </c:pt>
                <c:pt idx="13">
                  <c:v>186</c:v>
                </c:pt>
                <c:pt idx="14">
                  <c:v>201</c:v>
                </c:pt>
                <c:pt idx="15">
                  <c:v>169</c:v>
                </c:pt>
                <c:pt idx="16">
                  <c:v>160</c:v>
                </c:pt>
                <c:pt idx="17">
                  <c:v>151</c:v>
                </c:pt>
                <c:pt idx="18">
                  <c:v>129</c:v>
                </c:pt>
                <c:pt idx="19">
                  <c:v>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1F-41D3-85B2-B65BF1480FB7}"/>
            </c:ext>
          </c:extLst>
        </c:ser>
        <c:ser>
          <c:idx val="1"/>
          <c:order val="1"/>
          <c:tx>
            <c:strRef>
              <c:f>Расчеты!$F$115</c:f>
              <c:strCache>
                <c:ptCount val="1"/>
                <c:pt idx="0">
                  <c:v>yпр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Расчеты!$B$116:$B$135</c:f>
              <c:numCache>
                <c:formatCode>General</c:formatCode>
                <c:ptCount val="20"/>
                <c:pt idx="0">
                  <c:v>12</c:v>
                </c:pt>
                <c:pt idx="1">
                  <c:v>17</c:v>
                </c:pt>
                <c:pt idx="2">
                  <c:v>14</c:v>
                </c:pt>
                <c:pt idx="3">
                  <c:v>13</c:v>
                </c:pt>
                <c:pt idx="4">
                  <c:v>16</c:v>
                </c:pt>
                <c:pt idx="5">
                  <c:v>15</c:v>
                </c:pt>
                <c:pt idx="6">
                  <c:v>13</c:v>
                </c:pt>
                <c:pt idx="7">
                  <c:v>11</c:v>
                </c:pt>
                <c:pt idx="8">
                  <c:v>15</c:v>
                </c:pt>
                <c:pt idx="9">
                  <c:v>13</c:v>
                </c:pt>
                <c:pt idx="10">
                  <c:v>12</c:v>
                </c:pt>
                <c:pt idx="11">
                  <c:v>15</c:v>
                </c:pt>
                <c:pt idx="12">
                  <c:v>13</c:v>
                </c:pt>
                <c:pt idx="13">
                  <c:v>16</c:v>
                </c:pt>
                <c:pt idx="14">
                  <c:v>17</c:v>
                </c:pt>
                <c:pt idx="15">
                  <c:v>15</c:v>
                </c:pt>
                <c:pt idx="16">
                  <c:v>11</c:v>
                </c:pt>
                <c:pt idx="17">
                  <c:v>14</c:v>
                </c:pt>
                <c:pt idx="18">
                  <c:v>13</c:v>
                </c:pt>
                <c:pt idx="19">
                  <c:v>15</c:v>
                </c:pt>
              </c:numCache>
            </c:numRef>
          </c:xVal>
          <c:yVal>
            <c:numRef>
              <c:f>Расчеты!$F$116:$F$135</c:f>
              <c:numCache>
                <c:formatCode>General</c:formatCode>
                <c:ptCount val="20"/>
                <c:pt idx="0">
                  <c:v>141.98838244078456</c:v>
                </c:pt>
                <c:pt idx="1">
                  <c:v>188.01323822023923</c:v>
                </c:pt>
                <c:pt idx="2">
                  <c:v>173.84211659819661</c:v>
                </c:pt>
                <c:pt idx="3">
                  <c:v>159.20438817845286</c:v>
                </c:pt>
                <c:pt idx="4">
                  <c:v>168.21895516464642</c:v>
                </c:pt>
                <c:pt idx="5">
                  <c:v>162.24999695237165</c:v>
                </c:pt>
                <c:pt idx="6">
                  <c:v>168.80709663961727</c:v>
                </c:pt>
                <c:pt idx="7">
                  <c:v>139.75517724329151</c:v>
                </c:pt>
                <c:pt idx="8">
                  <c:v>171.85270541353606</c:v>
                </c:pt>
                <c:pt idx="9">
                  <c:v>166.22881932169273</c:v>
                </c:pt>
                <c:pt idx="10">
                  <c:v>144.7901972018708</c:v>
                </c:pt>
                <c:pt idx="11">
                  <c:v>155.44910325229347</c:v>
                </c:pt>
                <c:pt idx="12">
                  <c:v>149.60167971728845</c:v>
                </c:pt>
                <c:pt idx="13">
                  <c:v>182.97821826165986</c:v>
                </c:pt>
                <c:pt idx="14">
                  <c:v>193.16979285608829</c:v>
                </c:pt>
                <c:pt idx="15">
                  <c:v>164.11787345976248</c:v>
                </c:pt>
                <c:pt idx="16">
                  <c:v>142.33345456121603</c:v>
                </c:pt>
                <c:pt idx="17">
                  <c:v>159.08285350118314</c:v>
                </c:pt>
                <c:pt idx="18">
                  <c:v>134.13201580974129</c:v>
                </c:pt>
                <c:pt idx="19">
                  <c:v>163.18393520606705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1F-41D3-85B2-B65BF1480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680064"/>
        <c:axId val="1101677184"/>
      </c:scatterChart>
      <c:valAx>
        <c:axId val="110168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1677184"/>
        <c:crosses val="autoZero"/>
        <c:crossBetween val="midCat"/>
      </c:valAx>
      <c:valAx>
        <c:axId val="110167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168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y(xt2)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Расчеты!$E$115</c:f>
              <c:strCache>
                <c:ptCount val="1"/>
                <c:pt idx="0">
                  <c:v>yt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Расчеты!$C$116:$C$135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6</c:v>
                </c:pt>
                <c:pt idx="10">
                  <c:v>5</c:v>
                </c:pt>
                <c:pt idx="11">
                  <c:v>3</c:v>
                </c:pt>
                <c:pt idx="12">
                  <c:v>2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2</c:v>
                </c:pt>
                <c:pt idx="19">
                  <c:v>3</c:v>
                </c:pt>
              </c:numCache>
            </c:numRef>
          </c:xVal>
          <c:yVal>
            <c:numRef>
              <c:f>Расчеты!$E$116:$E$135</c:f>
              <c:numCache>
                <c:formatCode>General</c:formatCode>
                <c:ptCount val="20"/>
                <c:pt idx="0">
                  <c:v>139</c:v>
                </c:pt>
                <c:pt idx="1">
                  <c:v>182</c:v>
                </c:pt>
                <c:pt idx="2">
                  <c:v>164</c:v>
                </c:pt>
                <c:pt idx="3">
                  <c:v>150</c:v>
                </c:pt>
                <c:pt idx="4">
                  <c:v>176</c:v>
                </c:pt>
                <c:pt idx="5">
                  <c:v>168</c:v>
                </c:pt>
                <c:pt idx="6">
                  <c:v>173</c:v>
                </c:pt>
                <c:pt idx="7">
                  <c:v>145</c:v>
                </c:pt>
                <c:pt idx="8">
                  <c:v>175</c:v>
                </c:pt>
                <c:pt idx="9">
                  <c:v>157</c:v>
                </c:pt>
                <c:pt idx="10">
                  <c:v>142</c:v>
                </c:pt>
                <c:pt idx="11">
                  <c:v>151</c:v>
                </c:pt>
                <c:pt idx="12">
                  <c:v>148</c:v>
                </c:pt>
                <c:pt idx="13">
                  <c:v>186</c:v>
                </c:pt>
                <c:pt idx="14">
                  <c:v>201</c:v>
                </c:pt>
                <c:pt idx="15">
                  <c:v>169</c:v>
                </c:pt>
                <c:pt idx="16">
                  <c:v>160</c:v>
                </c:pt>
                <c:pt idx="17">
                  <c:v>151</c:v>
                </c:pt>
                <c:pt idx="18">
                  <c:v>129</c:v>
                </c:pt>
                <c:pt idx="19">
                  <c:v>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5C-4F94-B5F9-E5E7F1AFF6C5}"/>
            </c:ext>
          </c:extLst>
        </c:ser>
        <c:ser>
          <c:idx val="1"/>
          <c:order val="1"/>
          <c:tx>
            <c:strRef>
              <c:f>Расчеты!$F$115</c:f>
              <c:strCache>
                <c:ptCount val="1"/>
                <c:pt idx="0">
                  <c:v>yпр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Расчеты!$C$116:$C$135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6</c:v>
                </c:pt>
                <c:pt idx="10">
                  <c:v>5</c:v>
                </c:pt>
                <c:pt idx="11">
                  <c:v>3</c:v>
                </c:pt>
                <c:pt idx="12">
                  <c:v>2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2</c:v>
                </c:pt>
                <c:pt idx="19">
                  <c:v>3</c:v>
                </c:pt>
              </c:numCache>
            </c:numRef>
          </c:xVal>
          <c:yVal>
            <c:numRef>
              <c:f>Расчеты!$F$116:$F$135</c:f>
              <c:numCache>
                <c:formatCode>General</c:formatCode>
                <c:ptCount val="20"/>
                <c:pt idx="0">
                  <c:v>141.98838244078456</c:v>
                </c:pt>
                <c:pt idx="1">
                  <c:v>188.01323822023923</c:v>
                </c:pt>
                <c:pt idx="2">
                  <c:v>173.84211659819661</c:v>
                </c:pt>
                <c:pt idx="3">
                  <c:v>159.20438817845286</c:v>
                </c:pt>
                <c:pt idx="4">
                  <c:v>168.21895516464642</c:v>
                </c:pt>
                <c:pt idx="5">
                  <c:v>162.24999695237165</c:v>
                </c:pt>
                <c:pt idx="6">
                  <c:v>168.80709663961727</c:v>
                </c:pt>
                <c:pt idx="7">
                  <c:v>139.75517724329151</c:v>
                </c:pt>
                <c:pt idx="8">
                  <c:v>171.85270541353606</c:v>
                </c:pt>
                <c:pt idx="9">
                  <c:v>166.22881932169273</c:v>
                </c:pt>
                <c:pt idx="10">
                  <c:v>144.7901972018708</c:v>
                </c:pt>
                <c:pt idx="11">
                  <c:v>155.44910325229347</c:v>
                </c:pt>
                <c:pt idx="12">
                  <c:v>149.60167971728845</c:v>
                </c:pt>
                <c:pt idx="13">
                  <c:v>182.97821826165986</c:v>
                </c:pt>
                <c:pt idx="14">
                  <c:v>193.16979285608829</c:v>
                </c:pt>
                <c:pt idx="15">
                  <c:v>164.11787345976248</c:v>
                </c:pt>
                <c:pt idx="16">
                  <c:v>142.33345456121603</c:v>
                </c:pt>
                <c:pt idx="17">
                  <c:v>159.08285350118314</c:v>
                </c:pt>
                <c:pt idx="18">
                  <c:v>134.13201580974129</c:v>
                </c:pt>
                <c:pt idx="19">
                  <c:v>163.18393520606705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5C-4F94-B5F9-E5E7F1AFF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373968"/>
        <c:axId val="1135371568"/>
      </c:scatterChart>
      <c:valAx>
        <c:axId val="113537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5371568"/>
        <c:crosses val="autoZero"/>
        <c:crossBetween val="midCat"/>
      </c:valAx>
      <c:valAx>
        <c:axId val="113537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537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y(xt3)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Расчеты!$E$115</c:f>
              <c:strCache>
                <c:ptCount val="1"/>
                <c:pt idx="0">
                  <c:v>yt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Расчеты!$D$116:$D$135</c:f>
              <c:numCache>
                <c:formatCode>General</c:formatCode>
                <c:ptCount val="20"/>
                <c:pt idx="0">
                  <c:v>8</c:v>
                </c:pt>
                <c:pt idx="1">
                  <c:v>12</c:v>
                </c:pt>
                <c:pt idx="2">
                  <c:v>11</c:v>
                </c:pt>
                <c:pt idx="3">
                  <c:v>9</c:v>
                </c:pt>
                <c:pt idx="4">
                  <c:v>12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  <c:pt idx="8">
                  <c:v>10</c:v>
                </c:pt>
                <c:pt idx="9">
                  <c:v>11</c:v>
                </c:pt>
                <c:pt idx="10">
                  <c:v>14</c:v>
                </c:pt>
                <c:pt idx="11">
                  <c:v>14</c:v>
                </c:pt>
                <c:pt idx="12">
                  <c:v>8</c:v>
                </c:pt>
                <c:pt idx="13">
                  <c:v>11</c:v>
                </c:pt>
                <c:pt idx="14">
                  <c:v>10</c:v>
                </c:pt>
                <c:pt idx="15">
                  <c:v>13</c:v>
                </c:pt>
                <c:pt idx="16">
                  <c:v>12</c:v>
                </c:pt>
                <c:pt idx="17">
                  <c:v>12</c:v>
                </c:pt>
                <c:pt idx="18">
                  <c:v>14</c:v>
                </c:pt>
                <c:pt idx="19">
                  <c:v>11</c:v>
                </c:pt>
              </c:numCache>
            </c:numRef>
          </c:xVal>
          <c:yVal>
            <c:numRef>
              <c:f>Расчеты!$E$116:$E$135</c:f>
              <c:numCache>
                <c:formatCode>General</c:formatCode>
                <c:ptCount val="20"/>
                <c:pt idx="0">
                  <c:v>139</c:v>
                </c:pt>
                <c:pt idx="1">
                  <c:v>182</c:v>
                </c:pt>
                <c:pt idx="2">
                  <c:v>164</c:v>
                </c:pt>
                <c:pt idx="3">
                  <c:v>150</c:v>
                </c:pt>
                <c:pt idx="4">
                  <c:v>176</c:v>
                </c:pt>
                <c:pt idx="5">
                  <c:v>168</c:v>
                </c:pt>
                <c:pt idx="6">
                  <c:v>173</c:v>
                </c:pt>
                <c:pt idx="7">
                  <c:v>145</c:v>
                </c:pt>
                <c:pt idx="8">
                  <c:v>175</c:v>
                </c:pt>
                <c:pt idx="9">
                  <c:v>157</c:v>
                </c:pt>
                <c:pt idx="10">
                  <c:v>142</c:v>
                </c:pt>
                <c:pt idx="11">
                  <c:v>151</c:v>
                </c:pt>
                <c:pt idx="12">
                  <c:v>148</c:v>
                </c:pt>
                <c:pt idx="13">
                  <c:v>186</c:v>
                </c:pt>
                <c:pt idx="14">
                  <c:v>201</c:v>
                </c:pt>
                <c:pt idx="15">
                  <c:v>169</c:v>
                </c:pt>
                <c:pt idx="16">
                  <c:v>160</c:v>
                </c:pt>
                <c:pt idx="17">
                  <c:v>151</c:v>
                </c:pt>
                <c:pt idx="18">
                  <c:v>129</c:v>
                </c:pt>
                <c:pt idx="19">
                  <c:v>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36-4566-9F24-0A90142D3607}"/>
            </c:ext>
          </c:extLst>
        </c:ser>
        <c:ser>
          <c:idx val="1"/>
          <c:order val="1"/>
          <c:tx>
            <c:strRef>
              <c:f>Расчеты!$F$115</c:f>
              <c:strCache>
                <c:ptCount val="1"/>
                <c:pt idx="0">
                  <c:v>yпр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Расчеты!$D$116:$D$135</c:f>
              <c:numCache>
                <c:formatCode>General</c:formatCode>
                <c:ptCount val="20"/>
                <c:pt idx="0">
                  <c:v>8</c:v>
                </c:pt>
                <c:pt idx="1">
                  <c:v>12</c:v>
                </c:pt>
                <c:pt idx="2">
                  <c:v>11</c:v>
                </c:pt>
                <c:pt idx="3">
                  <c:v>9</c:v>
                </c:pt>
                <c:pt idx="4">
                  <c:v>12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  <c:pt idx="8">
                  <c:v>10</c:v>
                </c:pt>
                <c:pt idx="9">
                  <c:v>11</c:v>
                </c:pt>
                <c:pt idx="10">
                  <c:v>14</c:v>
                </c:pt>
                <c:pt idx="11">
                  <c:v>14</c:v>
                </c:pt>
                <c:pt idx="12">
                  <c:v>8</c:v>
                </c:pt>
                <c:pt idx="13">
                  <c:v>11</c:v>
                </c:pt>
                <c:pt idx="14">
                  <c:v>10</c:v>
                </c:pt>
                <c:pt idx="15">
                  <c:v>13</c:v>
                </c:pt>
                <c:pt idx="16">
                  <c:v>12</c:v>
                </c:pt>
                <c:pt idx="17">
                  <c:v>12</c:v>
                </c:pt>
                <c:pt idx="18">
                  <c:v>14</c:v>
                </c:pt>
                <c:pt idx="19">
                  <c:v>11</c:v>
                </c:pt>
              </c:numCache>
            </c:numRef>
          </c:xVal>
          <c:yVal>
            <c:numRef>
              <c:f>Расчеты!$F$116:$F$135</c:f>
              <c:numCache>
                <c:formatCode>General</c:formatCode>
                <c:ptCount val="20"/>
                <c:pt idx="0">
                  <c:v>141.98838244078456</c:v>
                </c:pt>
                <c:pt idx="1">
                  <c:v>188.01323822023923</c:v>
                </c:pt>
                <c:pt idx="2">
                  <c:v>173.84211659819661</c:v>
                </c:pt>
                <c:pt idx="3">
                  <c:v>159.20438817845286</c:v>
                </c:pt>
                <c:pt idx="4">
                  <c:v>168.21895516464642</c:v>
                </c:pt>
                <c:pt idx="5">
                  <c:v>162.24999695237165</c:v>
                </c:pt>
                <c:pt idx="6">
                  <c:v>168.80709663961727</c:v>
                </c:pt>
                <c:pt idx="7">
                  <c:v>139.75517724329151</c:v>
                </c:pt>
                <c:pt idx="8">
                  <c:v>171.85270541353606</c:v>
                </c:pt>
                <c:pt idx="9">
                  <c:v>166.22881932169273</c:v>
                </c:pt>
                <c:pt idx="10">
                  <c:v>144.7901972018708</c:v>
                </c:pt>
                <c:pt idx="11">
                  <c:v>155.44910325229347</c:v>
                </c:pt>
                <c:pt idx="12">
                  <c:v>149.60167971728845</c:v>
                </c:pt>
                <c:pt idx="13">
                  <c:v>182.97821826165986</c:v>
                </c:pt>
                <c:pt idx="14">
                  <c:v>193.16979285608829</c:v>
                </c:pt>
                <c:pt idx="15">
                  <c:v>164.11787345976248</c:v>
                </c:pt>
                <c:pt idx="16">
                  <c:v>142.33345456121603</c:v>
                </c:pt>
                <c:pt idx="17">
                  <c:v>159.08285350118314</c:v>
                </c:pt>
                <c:pt idx="18">
                  <c:v>134.13201580974129</c:v>
                </c:pt>
                <c:pt idx="19">
                  <c:v>163.18393520606705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36-4566-9F24-0A90142D3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679440"/>
        <c:axId val="1108688080"/>
      </c:scatterChart>
      <c:valAx>
        <c:axId val="110867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8688080"/>
        <c:crosses val="autoZero"/>
        <c:crossBetween val="midCat"/>
      </c:valAx>
      <c:valAx>
        <c:axId val="110868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8679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e(xt1)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Расчеты!$G$115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Расчеты!$B$116:$B$135</c:f>
              <c:numCache>
                <c:formatCode>General</c:formatCode>
                <c:ptCount val="20"/>
                <c:pt idx="0">
                  <c:v>12</c:v>
                </c:pt>
                <c:pt idx="1">
                  <c:v>17</c:v>
                </c:pt>
                <c:pt idx="2">
                  <c:v>14</c:v>
                </c:pt>
                <c:pt idx="3">
                  <c:v>13</c:v>
                </c:pt>
                <c:pt idx="4">
                  <c:v>16</c:v>
                </c:pt>
                <c:pt idx="5">
                  <c:v>15</c:v>
                </c:pt>
                <c:pt idx="6">
                  <c:v>13</c:v>
                </c:pt>
                <c:pt idx="7">
                  <c:v>11</c:v>
                </c:pt>
                <c:pt idx="8">
                  <c:v>15</c:v>
                </c:pt>
                <c:pt idx="9">
                  <c:v>13</c:v>
                </c:pt>
                <c:pt idx="10">
                  <c:v>12</c:v>
                </c:pt>
                <c:pt idx="11">
                  <c:v>15</c:v>
                </c:pt>
                <c:pt idx="12">
                  <c:v>13</c:v>
                </c:pt>
                <c:pt idx="13">
                  <c:v>16</c:v>
                </c:pt>
                <c:pt idx="14">
                  <c:v>17</c:v>
                </c:pt>
                <c:pt idx="15">
                  <c:v>15</c:v>
                </c:pt>
                <c:pt idx="16">
                  <c:v>11</c:v>
                </c:pt>
                <c:pt idx="17">
                  <c:v>14</c:v>
                </c:pt>
                <c:pt idx="18">
                  <c:v>13</c:v>
                </c:pt>
                <c:pt idx="19">
                  <c:v>15</c:v>
                </c:pt>
              </c:numCache>
            </c:numRef>
          </c:xVal>
          <c:yVal>
            <c:numRef>
              <c:f>Расчеты!$G$116:$G$135</c:f>
              <c:numCache>
                <c:formatCode>General</c:formatCode>
                <c:ptCount val="20"/>
                <c:pt idx="0">
                  <c:v>2.9883824407845623</c:v>
                </c:pt>
                <c:pt idx="1">
                  <c:v>6.0132382202392307</c:v>
                </c:pt>
                <c:pt idx="2">
                  <c:v>9.8421165981966112</c:v>
                </c:pt>
                <c:pt idx="3">
                  <c:v>9.2043881784528594</c:v>
                </c:pt>
                <c:pt idx="4">
                  <c:v>7.7810448353535833</c:v>
                </c:pt>
                <c:pt idx="5">
                  <c:v>5.7500030476283541</c:v>
                </c:pt>
                <c:pt idx="6">
                  <c:v>4.1929033603827293</c:v>
                </c:pt>
                <c:pt idx="7">
                  <c:v>5.2448227567084871</c:v>
                </c:pt>
                <c:pt idx="8">
                  <c:v>3.1472945864639428</c:v>
                </c:pt>
                <c:pt idx="9">
                  <c:v>9.2288193216927255</c:v>
                </c:pt>
                <c:pt idx="10">
                  <c:v>2.7901972018707966</c:v>
                </c:pt>
                <c:pt idx="11">
                  <c:v>4.4491032522934688</c:v>
                </c:pt>
                <c:pt idx="12">
                  <c:v>1.601679717288448</c:v>
                </c:pt>
                <c:pt idx="13">
                  <c:v>3.0217817383401382</c:v>
                </c:pt>
                <c:pt idx="14">
                  <c:v>7.8302071439117071</c:v>
                </c:pt>
                <c:pt idx="15">
                  <c:v>4.8821265402375218</c:v>
                </c:pt>
                <c:pt idx="16">
                  <c:v>17.66654543878397</c:v>
                </c:pt>
                <c:pt idx="17">
                  <c:v>8.0828535011831377</c:v>
                </c:pt>
                <c:pt idx="18">
                  <c:v>5.13201580974129</c:v>
                </c:pt>
                <c:pt idx="19">
                  <c:v>0.18393520606704783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57-4876-8981-BFAF472EF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689040"/>
        <c:axId val="1108685200"/>
      </c:scatterChart>
      <c:valAx>
        <c:axId val="110868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8685200"/>
        <c:crosses val="autoZero"/>
        <c:crossBetween val="midCat"/>
      </c:valAx>
      <c:valAx>
        <c:axId val="110868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868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e(xt2)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Расчеты!$G$115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Расчеты!$C$116:$C$135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6</c:v>
                </c:pt>
                <c:pt idx="10">
                  <c:v>5</c:v>
                </c:pt>
                <c:pt idx="11">
                  <c:v>3</c:v>
                </c:pt>
                <c:pt idx="12">
                  <c:v>2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2</c:v>
                </c:pt>
                <c:pt idx="19">
                  <c:v>3</c:v>
                </c:pt>
              </c:numCache>
            </c:numRef>
          </c:xVal>
          <c:yVal>
            <c:numRef>
              <c:f>Расчеты!$G$116:$G$135</c:f>
              <c:numCache>
                <c:formatCode>General</c:formatCode>
                <c:ptCount val="20"/>
                <c:pt idx="0">
                  <c:v>2.9883824407845623</c:v>
                </c:pt>
                <c:pt idx="1">
                  <c:v>6.0132382202392307</c:v>
                </c:pt>
                <c:pt idx="2">
                  <c:v>9.8421165981966112</c:v>
                </c:pt>
                <c:pt idx="3">
                  <c:v>9.2043881784528594</c:v>
                </c:pt>
                <c:pt idx="4">
                  <c:v>7.7810448353535833</c:v>
                </c:pt>
                <c:pt idx="5">
                  <c:v>5.7500030476283541</c:v>
                </c:pt>
                <c:pt idx="6">
                  <c:v>4.1929033603827293</c:v>
                </c:pt>
                <c:pt idx="7">
                  <c:v>5.2448227567084871</c:v>
                </c:pt>
                <c:pt idx="8">
                  <c:v>3.1472945864639428</c:v>
                </c:pt>
                <c:pt idx="9">
                  <c:v>9.2288193216927255</c:v>
                </c:pt>
                <c:pt idx="10">
                  <c:v>2.7901972018707966</c:v>
                </c:pt>
                <c:pt idx="11">
                  <c:v>4.4491032522934688</c:v>
                </c:pt>
                <c:pt idx="12">
                  <c:v>1.601679717288448</c:v>
                </c:pt>
                <c:pt idx="13">
                  <c:v>3.0217817383401382</c:v>
                </c:pt>
                <c:pt idx="14">
                  <c:v>7.8302071439117071</c:v>
                </c:pt>
                <c:pt idx="15">
                  <c:v>4.8821265402375218</c:v>
                </c:pt>
                <c:pt idx="16">
                  <c:v>17.66654543878397</c:v>
                </c:pt>
                <c:pt idx="17">
                  <c:v>8.0828535011831377</c:v>
                </c:pt>
                <c:pt idx="18">
                  <c:v>5.13201580974129</c:v>
                </c:pt>
                <c:pt idx="19">
                  <c:v>0.18393520606704783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BA-4904-8DCB-427010EA0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033760"/>
        <c:axId val="1139034240"/>
      </c:scatterChart>
      <c:valAx>
        <c:axId val="113903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9034240"/>
        <c:crosses val="autoZero"/>
        <c:crossBetween val="midCat"/>
      </c:valAx>
      <c:valAx>
        <c:axId val="113903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903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e(xt3)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Расчеты!$G$115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Расчеты!$D$116:$D$135</c:f>
              <c:numCache>
                <c:formatCode>General</c:formatCode>
                <c:ptCount val="20"/>
                <c:pt idx="0">
                  <c:v>8</c:v>
                </c:pt>
                <c:pt idx="1">
                  <c:v>12</c:v>
                </c:pt>
                <c:pt idx="2">
                  <c:v>11</c:v>
                </c:pt>
                <c:pt idx="3">
                  <c:v>9</c:v>
                </c:pt>
                <c:pt idx="4">
                  <c:v>12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  <c:pt idx="8">
                  <c:v>10</c:v>
                </c:pt>
                <c:pt idx="9">
                  <c:v>11</c:v>
                </c:pt>
                <c:pt idx="10">
                  <c:v>14</c:v>
                </c:pt>
                <c:pt idx="11">
                  <c:v>14</c:v>
                </c:pt>
                <c:pt idx="12">
                  <c:v>8</c:v>
                </c:pt>
                <c:pt idx="13">
                  <c:v>11</c:v>
                </c:pt>
                <c:pt idx="14">
                  <c:v>10</c:v>
                </c:pt>
                <c:pt idx="15">
                  <c:v>13</c:v>
                </c:pt>
                <c:pt idx="16">
                  <c:v>12</c:v>
                </c:pt>
                <c:pt idx="17">
                  <c:v>12</c:v>
                </c:pt>
                <c:pt idx="18">
                  <c:v>14</c:v>
                </c:pt>
                <c:pt idx="19">
                  <c:v>11</c:v>
                </c:pt>
              </c:numCache>
            </c:numRef>
          </c:xVal>
          <c:yVal>
            <c:numRef>
              <c:f>Расчеты!$G$116:$G$135</c:f>
              <c:numCache>
                <c:formatCode>General</c:formatCode>
                <c:ptCount val="20"/>
                <c:pt idx="0">
                  <c:v>2.9883824407845623</c:v>
                </c:pt>
                <c:pt idx="1">
                  <c:v>6.0132382202392307</c:v>
                </c:pt>
                <c:pt idx="2">
                  <c:v>9.8421165981966112</c:v>
                </c:pt>
                <c:pt idx="3">
                  <c:v>9.2043881784528594</c:v>
                </c:pt>
                <c:pt idx="4">
                  <c:v>7.7810448353535833</c:v>
                </c:pt>
                <c:pt idx="5">
                  <c:v>5.7500030476283541</c:v>
                </c:pt>
                <c:pt idx="6">
                  <c:v>4.1929033603827293</c:v>
                </c:pt>
                <c:pt idx="7">
                  <c:v>5.2448227567084871</c:v>
                </c:pt>
                <c:pt idx="8">
                  <c:v>3.1472945864639428</c:v>
                </c:pt>
                <c:pt idx="9">
                  <c:v>9.2288193216927255</c:v>
                </c:pt>
                <c:pt idx="10">
                  <c:v>2.7901972018707966</c:v>
                </c:pt>
                <c:pt idx="11">
                  <c:v>4.4491032522934688</c:v>
                </c:pt>
                <c:pt idx="12">
                  <c:v>1.601679717288448</c:v>
                </c:pt>
                <c:pt idx="13">
                  <c:v>3.0217817383401382</c:v>
                </c:pt>
                <c:pt idx="14">
                  <c:v>7.8302071439117071</c:v>
                </c:pt>
                <c:pt idx="15">
                  <c:v>4.8821265402375218</c:v>
                </c:pt>
                <c:pt idx="16">
                  <c:v>17.66654543878397</c:v>
                </c:pt>
                <c:pt idx="17">
                  <c:v>8.0828535011831377</c:v>
                </c:pt>
                <c:pt idx="18">
                  <c:v>5.13201580974129</c:v>
                </c:pt>
                <c:pt idx="19">
                  <c:v>0.18393520606704783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DD-463F-8CFE-221E946DE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374928"/>
        <c:axId val="1135369168"/>
      </c:scatterChart>
      <c:valAx>
        <c:axId val="113537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5369168"/>
        <c:crosses val="autoZero"/>
        <c:crossBetween val="midCat"/>
      </c:valAx>
      <c:valAx>
        <c:axId val="113536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537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3.xml"/><Relationship Id="rId7" Type="http://schemas.openxmlformats.org/officeDocument/2006/relationships/chart" Target="../charts/chart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11" Type="http://schemas.openxmlformats.org/officeDocument/2006/relationships/chart" Target="../charts/chart9.xml"/><Relationship Id="rId5" Type="http://schemas.openxmlformats.org/officeDocument/2006/relationships/image" Target="../media/image2.png"/><Relationship Id="rId10" Type="http://schemas.openxmlformats.org/officeDocument/2006/relationships/chart" Target="../charts/chart8.xml"/><Relationship Id="rId4" Type="http://schemas.openxmlformats.org/officeDocument/2006/relationships/image" Target="../media/image1.png"/><Relationship Id="rId9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37769</xdr:colOff>
      <xdr:row>22</xdr:row>
      <xdr:rowOff>40752</xdr:rowOff>
    </xdr:from>
    <xdr:to>
      <xdr:col>8</xdr:col>
      <xdr:colOff>664928</xdr:colOff>
      <xdr:row>25</xdr:row>
      <xdr:rowOff>111649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9E59117-959E-D6AB-7DA3-321D713D5B94}"/>
            </a:ext>
          </a:extLst>
        </xdr:cNvPr>
        <xdr:cNvSpPr txBox="1"/>
      </xdr:nvSpPr>
      <xdr:spPr>
        <a:xfrm>
          <a:off x="37769" y="4064112"/>
          <a:ext cx="5717319" cy="6195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Yx= </a:t>
          </a:r>
          <a:r>
            <a:rPr lang="ru-RU" sz="1100"/>
            <a:t>а0+ а1</a:t>
          </a:r>
          <a:r>
            <a:rPr lang="en-US" sz="1100"/>
            <a:t>*xt1 + 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а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2*xt2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а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3*xt3 </a:t>
          </a:r>
          <a:endParaRPr lang="ru-BY" sz="1100"/>
        </a:p>
      </xdr:txBody>
    </xdr:sp>
    <xdr:clientData/>
  </xdr:twoCellAnchor>
  <xdr:oneCellAnchor>
    <xdr:from>
      <xdr:col>17</xdr:col>
      <xdr:colOff>457200</xdr:colOff>
      <xdr:row>85</xdr:row>
      <xdr:rowOff>180975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F582838-9193-82C6-FD97-99159C09C7B6}"/>
            </a:ext>
          </a:extLst>
        </xdr:cNvPr>
        <xdr:cNvSpPr txBox="1"/>
      </xdr:nvSpPr>
      <xdr:spPr>
        <a:xfrm>
          <a:off x="11382375" y="16373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0</xdr:col>
      <xdr:colOff>34373</xdr:colOff>
      <xdr:row>79</xdr:row>
      <xdr:rowOff>15322</xdr:rowOff>
    </xdr:from>
    <xdr:to>
      <xdr:col>6</xdr:col>
      <xdr:colOff>218660</xdr:colOff>
      <xdr:row>85</xdr:row>
      <xdr:rowOff>66261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774A5C9-B5B6-F757-3621-8E809A3F6705}"/>
            </a:ext>
          </a:extLst>
        </xdr:cNvPr>
        <xdr:cNvSpPr txBox="1"/>
      </xdr:nvSpPr>
      <xdr:spPr>
        <a:xfrm>
          <a:off x="34373" y="14672226"/>
          <a:ext cx="3841887" cy="11641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Для всех уровней значимости распределения </a:t>
          </a:r>
          <a:endParaRPr lang="ru-RU">
            <a:effectLst/>
          </a:endParaRPr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Стьюдента коэффициент является значимым, </a:t>
          </a:r>
          <a:endParaRPr lang="ru-RU">
            <a:effectLst/>
          </a:endParaRPr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т.к. значение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 &gt; t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кр.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при всех уровнях значимости. Исключение составляет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x3 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при уровне значимости 0.99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его значение составляет -2,63549680403257, что по модулю меньше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920781622.</a:t>
          </a:r>
          <a:endParaRPr lang="ru-RU">
            <a:effectLst/>
          </a:endParaRPr>
        </a:p>
        <a:p>
          <a:endParaRPr lang="ru-RU" sz="1100"/>
        </a:p>
      </xdr:txBody>
    </xdr:sp>
    <xdr:clientData/>
  </xdr:twoCellAnchor>
  <xdr:twoCellAnchor>
    <xdr:from>
      <xdr:col>0</xdr:col>
      <xdr:colOff>84150</xdr:colOff>
      <xdr:row>26</xdr:row>
      <xdr:rowOff>33793</xdr:rowOff>
    </xdr:from>
    <xdr:to>
      <xdr:col>7</xdr:col>
      <xdr:colOff>556259</xdr:colOff>
      <xdr:row>41</xdr:row>
      <xdr:rowOff>144780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95672B95-69EC-ABDD-288B-8C3D041AD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70234</xdr:colOff>
      <xdr:row>42</xdr:row>
      <xdr:rowOff>45058</xdr:rowOff>
    </xdr:from>
    <xdr:to>
      <xdr:col>7</xdr:col>
      <xdr:colOff>579119</xdr:colOff>
      <xdr:row>57</xdr:row>
      <xdr:rowOff>152400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E9AAA9ED-EC0E-5AC7-8864-EC1E5E516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77192</xdr:colOff>
      <xdr:row>58</xdr:row>
      <xdr:rowOff>22197</xdr:rowOff>
    </xdr:from>
    <xdr:to>
      <xdr:col>7</xdr:col>
      <xdr:colOff>579119</xdr:colOff>
      <xdr:row>73</xdr:row>
      <xdr:rowOff>30480</xdr:rowOff>
    </xdr:to>
    <xdr:graphicFrame macro="">
      <xdr:nvGraphicFramePr>
        <xdr:cNvPr id="23" name="Диаграмма 22">
          <a:extLst>
            <a:ext uri="{FF2B5EF4-FFF2-40B4-BE49-F238E27FC236}">
              <a16:creationId xmlns:a16="http://schemas.microsoft.com/office/drawing/2014/main" id="{55EEE7FF-3AF4-14FA-B98E-B293013C4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87</xdr:row>
      <xdr:rowOff>66675</xdr:rowOff>
    </xdr:from>
    <xdr:to>
      <xdr:col>3</xdr:col>
      <xdr:colOff>533400</xdr:colOff>
      <xdr:row>88</xdr:row>
      <xdr:rowOff>142875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EE572EAB-C018-4D80-82B9-82DD6533AAA7}"/>
            </a:ext>
          </a:extLst>
        </xdr:cNvPr>
        <xdr:cNvSpPr txBox="1"/>
      </xdr:nvSpPr>
      <xdr:spPr>
        <a:xfrm>
          <a:off x="5651687" y="20864793"/>
          <a:ext cx="3102348" cy="2554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Доверительные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интервалы</a:t>
          </a:r>
          <a:endParaRPr lang="ru-RU">
            <a:effectLst/>
          </a:endParaRPr>
        </a:p>
        <a:p>
          <a:endParaRPr lang="ru-RU" sz="1100"/>
        </a:p>
      </xdr:txBody>
    </xdr:sp>
    <xdr:clientData/>
  </xdr:twoCellAnchor>
  <xdr:oneCellAnchor>
    <xdr:from>
      <xdr:col>0</xdr:col>
      <xdr:colOff>490061</xdr:colOff>
      <xdr:row>89</xdr:row>
      <xdr:rowOff>76438</xdr:rowOff>
    </xdr:from>
    <xdr:ext cx="218837" cy="260208"/>
    <xdr:pic>
      <xdr:nvPicPr>
        <xdr:cNvPr id="41" name="Рисунок 40">
          <a:extLst>
            <a:ext uri="{FF2B5EF4-FFF2-40B4-BE49-F238E27FC236}">
              <a16:creationId xmlns:a16="http://schemas.microsoft.com/office/drawing/2014/main" id="{8D8415BF-E58E-4861-B258-13262BF23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0061" y="16352758"/>
          <a:ext cx="218837" cy="260208"/>
        </a:xfrm>
        <a:prstGeom prst="rect">
          <a:avLst/>
        </a:prstGeom>
      </xdr:spPr>
    </xdr:pic>
    <xdr:clientData/>
  </xdr:oneCellAnchor>
  <xdr:oneCellAnchor>
    <xdr:from>
      <xdr:col>2</xdr:col>
      <xdr:colOff>519081</xdr:colOff>
      <xdr:row>89</xdr:row>
      <xdr:rowOff>69770</xdr:rowOff>
    </xdr:from>
    <xdr:ext cx="184175" cy="256685"/>
    <xdr:pic>
      <xdr:nvPicPr>
        <xdr:cNvPr id="42" name="Рисунок 41">
          <a:extLst>
            <a:ext uri="{FF2B5EF4-FFF2-40B4-BE49-F238E27FC236}">
              <a16:creationId xmlns:a16="http://schemas.microsoft.com/office/drawing/2014/main" id="{1840D0C7-F1BE-4444-8219-AF9D1DC90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38281" y="16346090"/>
          <a:ext cx="184175" cy="256685"/>
        </a:xfrm>
        <a:prstGeom prst="rect">
          <a:avLst/>
        </a:prstGeom>
      </xdr:spPr>
    </xdr:pic>
    <xdr:clientData/>
  </xdr:oneCellAnchor>
  <xdr:oneCellAnchor>
    <xdr:from>
      <xdr:col>4</xdr:col>
      <xdr:colOff>526701</xdr:colOff>
      <xdr:row>89</xdr:row>
      <xdr:rowOff>62150</xdr:rowOff>
    </xdr:from>
    <xdr:ext cx="184175" cy="256685"/>
    <xdr:pic>
      <xdr:nvPicPr>
        <xdr:cNvPr id="43" name="Рисунок 42">
          <a:extLst>
            <a:ext uri="{FF2B5EF4-FFF2-40B4-BE49-F238E27FC236}">
              <a16:creationId xmlns:a16="http://schemas.microsoft.com/office/drawing/2014/main" id="{E86CA5DA-2724-4836-88ED-08CE1F5B13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65101" y="16338470"/>
          <a:ext cx="184175" cy="256685"/>
        </a:xfrm>
        <a:prstGeom prst="rect">
          <a:avLst/>
        </a:prstGeom>
      </xdr:spPr>
    </xdr:pic>
    <xdr:clientData/>
  </xdr:oneCellAnchor>
  <xdr:oneCellAnchor>
    <xdr:from>
      <xdr:col>6</xdr:col>
      <xdr:colOff>511461</xdr:colOff>
      <xdr:row>89</xdr:row>
      <xdr:rowOff>69770</xdr:rowOff>
    </xdr:from>
    <xdr:ext cx="184175" cy="256685"/>
    <xdr:pic>
      <xdr:nvPicPr>
        <xdr:cNvPr id="44" name="Рисунок 43">
          <a:extLst>
            <a:ext uri="{FF2B5EF4-FFF2-40B4-BE49-F238E27FC236}">
              <a16:creationId xmlns:a16="http://schemas.microsoft.com/office/drawing/2014/main" id="{A0A1C957-B4AD-46B0-AECD-C5CA30B44D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169061" y="16346090"/>
          <a:ext cx="184175" cy="256685"/>
        </a:xfrm>
        <a:prstGeom prst="rect">
          <a:avLst/>
        </a:prstGeom>
      </xdr:spPr>
    </xdr:pic>
    <xdr:clientData/>
  </xdr:oneCellAnchor>
  <xdr:oneCellAnchor>
    <xdr:from>
      <xdr:col>4</xdr:col>
      <xdr:colOff>541020</xdr:colOff>
      <xdr:row>89</xdr:row>
      <xdr:rowOff>144780</xdr:rowOff>
    </xdr:from>
    <xdr:ext cx="256160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CC206AFC-C667-D91F-0A6A-F0E29C3B0912}"/>
            </a:ext>
          </a:extLst>
        </xdr:cNvPr>
        <xdr:cNvSpPr txBox="1"/>
      </xdr:nvSpPr>
      <xdr:spPr>
        <a:xfrm>
          <a:off x="2979420" y="164211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</a:t>
          </a:r>
          <a:endParaRPr lang="ru-RU" sz="1100"/>
        </a:p>
      </xdr:txBody>
    </xdr:sp>
    <xdr:clientData/>
  </xdr:oneCellAnchor>
  <xdr:oneCellAnchor>
    <xdr:from>
      <xdr:col>6</xdr:col>
      <xdr:colOff>525780</xdr:colOff>
      <xdr:row>89</xdr:row>
      <xdr:rowOff>160020</xdr:rowOff>
    </xdr:from>
    <xdr:ext cx="256160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E4DFB4E3-8A7A-46DF-B2E5-7E46C9E85FC5}"/>
            </a:ext>
          </a:extLst>
        </xdr:cNvPr>
        <xdr:cNvSpPr txBox="1"/>
      </xdr:nvSpPr>
      <xdr:spPr>
        <a:xfrm>
          <a:off x="4183380" y="1643634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3</a:t>
          </a:r>
          <a:endParaRPr lang="ru-RU" sz="1100"/>
        </a:p>
      </xdr:txBody>
    </xdr:sp>
    <xdr:clientData/>
  </xdr:oneCellAnchor>
  <xdr:twoCellAnchor>
    <xdr:from>
      <xdr:col>0</xdr:col>
      <xdr:colOff>76200</xdr:colOff>
      <xdr:row>106</xdr:row>
      <xdr:rowOff>45720</xdr:rowOff>
    </xdr:from>
    <xdr:to>
      <xdr:col>6</xdr:col>
      <xdr:colOff>0</xdr:colOff>
      <xdr:row>110</xdr:row>
      <xdr:rowOff>167640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63C846F6-F779-4074-8470-88C32247159B}"/>
            </a:ext>
          </a:extLst>
        </xdr:cNvPr>
        <xdr:cNvSpPr txBox="1"/>
      </xdr:nvSpPr>
      <xdr:spPr>
        <a:xfrm>
          <a:off x="76200" y="19431000"/>
          <a:ext cx="3794760" cy="8534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Для всех уровней значимости распределения </a:t>
          </a:r>
          <a:endParaRPr lang="ru-RU">
            <a:effectLst/>
          </a:endParaRPr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Фишера коэффициент является значимым, </a:t>
          </a:r>
          <a:endParaRPr lang="ru-RU">
            <a:effectLst/>
          </a:endParaRPr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т.к. значение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 &gt; F</a:t>
          </a: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кр.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при всех уровнях значимости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Модель адекватна</a:t>
          </a:r>
          <a:endParaRPr lang="ru-RU">
            <a:effectLst/>
          </a:endParaRPr>
        </a:p>
        <a:p>
          <a:endParaRPr lang="ru-RU" sz="1100"/>
        </a:p>
      </xdr:txBody>
    </xdr:sp>
    <xdr:clientData/>
  </xdr:twoCellAnchor>
  <xdr:twoCellAnchor>
    <xdr:from>
      <xdr:col>0</xdr:col>
      <xdr:colOff>0</xdr:colOff>
      <xdr:row>137</xdr:row>
      <xdr:rowOff>34290</xdr:rowOff>
    </xdr:from>
    <xdr:to>
      <xdr:col>7</xdr:col>
      <xdr:colOff>91440</xdr:colOff>
      <xdr:row>152</xdr:row>
      <xdr:rowOff>34290</xdr:rowOff>
    </xdr:to>
    <xdr:graphicFrame macro="">
      <xdr:nvGraphicFramePr>
        <xdr:cNvPr id="48" name="Диаграмма 47">
          <a:extLst>
            <a:ext uri="{FF2B5EF4-FFF2-40B4-BE49-F238E27FC236}">
              <a16:creationId xmlns:a16="http://schemas.microsoft.com/office/drawing/2014/main" id="{4928C96C-7D71-4961-42EF-C033821A4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153</xdr:row>
      <xdr:rowOff>11430</xdr:rowOff>
    </xdr:from>
    <xdr:to>
      <xdr:col>7</xdr:col>
      <xdr:colOff>91440</xdr:colOff>
      <xdr:row>168</xdr:row>
      <xdr:rowOff>11430</xdr:rowOff>
    </xdr:to>
    <xdr:graphicFrame macro="">
      <xdr:nvGraphicFramePr>
        <xdr:cNvPr id="49" name="Диаграмма 48">
          <a:extLst>
            <a:ext uri="{FF2B5EF4-FFF2-40B4-BE49-F238E27FC236}">
              <a16:creationId xmlns:a16="http://schemas.microsoft.com/office/drawing/2014/main" id="{13FE225E-EC2A-58DE-513E-7BDD1002D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169</xdr:row>
      <xdr:rowOff>3810</xdr:rowOff>
    </xdr:from>
    <xdr:to>
      <xdr:col>7</xdr:col>
      <xdr:colOff>91440</xdr:colOff>
      <xdr:row>184</xdr:row>
      <xdr:rowOff>3810</xdr:rowOff>
    </xdr:to>
    <xdr:graphicFrame macro="">
      <xdr:nvGraphicFramePr>
        <xdr:cNvPr id="50" name="Диаграмма 49">
          <a:extLst>
            <a:ext uri="{FF2B5EF4-FFF2-40B4-BE49-F238E27FC236}">
              <a16:creationId xmlns:a16="http://schemas.microsoft.com/office/drawing/2014/main" id="{63B9E7F2-C1B4-D39C-D88A-C2D79AFDA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320040</xdr:colOff>
      <xdr:row>137</xdr:row>
      <xdr:rowOff>57150</xdr:rowOff>
    </xdr:from>
    <xdr:to>
      <xdr:col>13</xdr:col>
      <xdr:colOff>327660</xdr:colOff>
      <xdr:row>152</xdr:row>
      <xdr:rowOff>57150</xdr:rowOff>
    </xdr:to>
    <xdr:graphicFrame macro="">
      <xdr:nvGraphicFramePr>
        <xdr:cNvPr id="51" name="Диаграмма 50">
          <a:extLst>
            <a:ext uri="{FF2B5EF4-FFF2-40B4-BE49-F238E27FC236}">
              <a16:creationId xmlns:a16="http://schemas.microsoft.com/office/drawing/2014/main" id="{03175B14-3561-B47F-509B-724A69FD40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327660</xdr:colOff>
      <xdr:row>153</xdr:row>
      <xdr:rowOff>41910</xdr:rowOff>
    </xdr:from>
    <xdr:to>
      <xdr:col>13</xdr:col>
      <xdr:colOff>335280</xdr:colOff>
      <xdr:row>168</xdr:row>
      <xdr:rowOff>41910</xdr:rowOff>
    </xdr:to>
    <xdr:graphicFrame macro="">
      <xdr:nvGraphicFramePr>
        <xdr:cNvPr id="65" name="Диаграмма 64">
          <a:extLst>
            <a:ext uri="{FF2B5EF4-FFF2-40B4-BE49-F238E27FC236}">
              <a16:creationId xmlns:a16="http://schemas.microsoft.com/office/drawing/2014/main" id="{8408C3D8-88E7-5EAC-C278-D4C65454A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304800</xdr:colOff>
      <xdr:row>169</xdr:row>
      <xdr:rowOff>11430</xdr:rowOff>
    </xdr:from>
    <xdr:to>
      <xdr:col>13</xdr:col>
      <xdr:colOff>312420</xdr:colOff>
      <xdr:row>184</xdr:row>
      <xdr:rowOff>11430</xdr:rowOff>
    </xdr:to>
    <xdr:graphicFrame macro="">
      <xdr:nvGraphicFramePr>
        <xdr:cNvPr id="66" name="Диаграмма 65">
          <a:extLst>
            <a:ext uri="{FF2B5EF4-FFF2-40B4-BE49-F238E27FC236}">
              <a16:creationId xmlns:a16="http://schemas.microsoft.com/office/drawing/2014/main" id="{F3541B07-A2D0-8ABF-93A6-98E0D31B0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D9FFA-36C3-4A13-9B1B-6F6E04071305}">
  <dimension ref="A1:I20"/>
  <sheetViews>
    <sheetView workbookViewId="0">
      <selection activeCell="D13" sqref="D13"/>
    </sheetView>
  </sheetViews>
  <sheetFormatPr defaultRowHeight="14.4" x14ac:dyDescent="0.3"/>
  <cols>
    <col min="1" max="1" width="24.88671875" bestFit="1" customWidth="1"/>
    <col min="2" max="2" width="15.6640625" bestFit="1" customWidth="1"/>
    <col min="3" max="3" width="21" bestFit="1" customWidth="1"/>
    <col min="4" max="4" width="14.21875" bestFit="1" customWidth="1"/>
    <col min="5" max="5" width="12" bestFit="1" customWidth="1"/>
    <col min="6" max="6" width="13.5546875" bestFit="1" customWidth="1"/>
    <col min="7" max="7" width="12.6640625" bestFit="1" customWidth="1"/>
    <col min="8" max="8" width="13.88671875" bestFit="1" customWidth="1"/>
    <col min="9" max="9" width="14.109375" bestFit="1" customWidth="1"/>
  </cols>
  <sheetData>
    <row r="1" spans="1:9" x14ac:dyDescent="0.3">
      <c r="A1" t="s">
        <v>9</v>
      </c>
    </row>
    <row r="2" spans="1:9" ht="15" thickBot="1" x14ac:dyDescent="0.35"/>
    <row r="3" spans="1:9" x14ac:dyDescent="0.3">
      <c r="A3" s="8" t="s">
        <v>10</v>
      </c>
      <c r="B3" s="8"/>
    </row>
    <row r="4" spans="1:9" x14ac:dyDescent="0.3">
      <c r="A4" s="5" t="s">
        <v>11</v>
      </c>
      <c r="B4" s="5">
        <v>0.91367660482327673</v>
      </c>
    </row>
    <row r="5" spans="1:9" x14ac:dyDescent="0.3">
      <c r="A5" s="5" t="s">
        <v>12</v>
      </c>
      <c r="B5" s="5">
        <v>0.83480493820139012</v>
      </c>
    </row>
    <row r="6" spans="1:9" x14ac:dyDescent="0.3">
      <c r="A6" s="5" t="s">
        <v>13</v>
      </c>
      <c r="B6" s="5">
        <v>0.80383086411415072</v>
      </c>
    </row>
    <row r="7" spans="1:9" x14ac:dyDescent="0.3">
      <c r="A7" s="5" t="s">
        <v>14</v>
      </c>
      <c r="B7" s="5">
        <v>7.8608372053792346</v>
      </c>
    </row>
    <row r="8" spans="1:9" ht="15" thickBot="1" x14ac:dyDescent="0.35">
      <c r="A8" s="6" t="s">
        <v>15</v>
      </c>
      <c r="B8" s="6">
        <v>20</v>
      </c>
    </row>
    <row r="10" spans="1:9" ht="15" thickBot="1" x14ac:dyDescent="0.35">
      <c r="A10" t="s">
        <v>16</v>
      </c>
    </row>
    <row r="11" spans="1:9" x14ac:dyDescent="0.3">
      <c r="A11" s="7"/>
      <c r="B11" s="7" t="s">
        <v>21</v>
      </c>
      <c r="C11" s="7" t="s">
        <v>22</v>
      </c>
      <c r="D11" s="7" t="s">
        <v>23</v>
      </c>
      <c r="E11" s="7" t="s">
        <v>24</v>
      </c>
      <c r="F11" s="7" t="s">
        <v>25</v>
      </c>
    </row>
    <row r="12" spans="1:9" x14ac:dyDescent="0.3">
      <c r="A12" s="5" t="s">
        <v>17</v>
      </c>
      <c r="B12" s="5">
        <v>3</v>
      </c>
      <c r="C12" s="5">
        <v>4996.2658148884102</v>
      </c>
      <c r="D12" s="5">
        <v>1665.4219382961367</v>
      </c>
      <c r="E12" s="5">
        <v>26.951731820946065</v>
      </c>
      <c r="F12" s="5">
        <v>1.7100917574567602E-6</v>
      </c>
    </row>
    <row r="13" spans="1:9" x14ac:dyDescent="0.3">
      <c r="A13" s="5" t="s">
        <v>18</v>
      </c>
      <c r="B13" s="5">
        <v>16</v>
      </c>
      <c r="C13" s="5">
        <v>988.68418511159064</v>
      </c>
      <c r="D13" s="5">
        <v>61.792761569474415</v>
      </c>
      <c r="E13" s="5"/>
      <c r="F13" s="5"/>
    </row>
    <row r="14" spans="1:9" ht="15" thickBot="1" x14ac:dyDescent="0.35">
      <c r="A14" s="6" t="s">
        <v>19</v>
      </c>
      <c r="B14" s="6">
        <v>19</v>
      </c>
      <c r="C14" s="6">
        <v>5984.9500000000007</v>
      </c>
      <c r="D14" s="6"/>
      <c r="E14" s="6"/>
      <c r="F14" s="6"/>
    </row>
    <row r="15" spans="1:9" ht="15" thickBot="1" x14ac:dyDescent="0.35"/>
    <row r="16" spans="1:9" x14ac:dyDescent="0.3">
      <c r="A16" s="7"/>
      <c r="B16" s="7" t="s">
        <v>26</v>
      </c>
      <c r="C16" s="7" t="s">
        <v>14</v>
      </c>
      <c r="D16" s="7" t="s">
        <v>27</v>
      </c>
      <c r="E16" s="7" t="s">
        <v>28</v>
      </c>
      <c r="F16" s="7" t="s">
        <v>29</v>
      </c>
      <c r="G16" s="7" t="s">
        <v>30</v>
      </c>
      <c r="H16" s="7" t="s">
        <v>31</v>
      </c>
      <c r="I16" s="7" t="s">
        <v>32</v>
      </c>
    </row>
    <row r="17" spans="1:9" x14ac:dyDescent="0.3">
      <c r="A17" s="5" t="s">
        <v>20</v>
      </c>
      <c r="B17" s="5">
        <v>59.074047887045396</v>
      </c>
      <c r="C17" s="5">
        <v>18.362040046711826</v>
      </c>
      <c r="D17" s="5">
        <v>3.2171832615964724</v>
      </c>
      <c r="E17" s="5">
        <v>5.3798381718092184E-3</v>
      </c>
      <c r="F17" s="5">
        <v>20.148261887508092</v>
      </c>
      <c r="G17" s="5">
        <v>97.999833886582707</v>
      </c>
      <c r="H17" s="5">
        <v>20.148261887508092</v>
      </c>
      <c r="I17" s="5">
        <v>97.999833886582707</v>
      </c>
    </row>
    <row r="18" spans="1:9" x14ac:dyDescent="0.3">
      <c r="A18" s="5" t="s">
        <v>33</v>
      </c>
      <c r="B18" s="5">
        <v>7.6132972765038698</v>
      </c>
      <c r="C18" s="5">
        <v>0.99946998488191774</v>
      </c>
      <c r="D18" s="5">
        <v>7.6173345789902251</v>
      </c>
      <c r="E18" s="5">
        <v>1.0411883254457714E-6</v>
      </c>
      <c r="F18" s="5">
        <v>5.4945155591401047</v>
      </c>
      <c r="G18" s="5">
        <v>9.7320789938676349</v>
      </c>
      <c r="H18" s="5">
        <v>5.4945155591401047</v>
      </c>
      <c r="I18" s="5">
        <v>9.7320789938676349</v>
      </c>
    </row>
    <row r="19" spans="1:9" x14ac:dyDescent="0.3">
      <c r="A19" s="5" t="s">
        <v>34</v>
      </c>
      <c r="B19" s="5">
        <v>6.0904928895444668</v>
      </c>
      <c r="C19" s="5">
        <v>1.3198222734306282</v>
      </c>
      <c r="D19" s="5">
        <v>4.6146310849212924</v>
      </c>
      <c r="E19" s="5">
        <v>2.8699076945948266E-4</v>
      </c>
      <c r="F19" s="5">
        <v>3.2925946580686341</v>
      </c>
      <c r="G19" s="5">
        <v>8.8883911210202999</v>
      </c>
      <c r="H19" s="5">
        <v>3.2925946580686341</v>
      </c>
      <c r="I19" s="5">
        <v>8.8883911210202999</v>
      </c>
    </row>
    <row r="20" spans="1:9" ht="15" thickBot="1" x14ac:dyDescent="0.35">
      <c r="A20" s="6" t="s">
        <v>35</v>
      </c>
      <c r="B20" s="6">
        <v>-2.578277317924524</v>
      </c>
      <c r="C20" s="6">
        <v>0.97828891842308785</v>
      </c>
      <c r="D20" s="6">
        <v>-2.6354968040325701</v>
      </c>
      <c r="E20" s="6">
        <v>1.7993418106194346E-2</v>
      </c>
      <c r="F20" s="6">
        <v>-4.6521571802590582</v>
      </c>
      <c r="G20" s="6">
        <v>-0.50439745558999016</v>
      </c>
      <c r="H20" s="6">
        <v>-4.6521571802590582</v>
      </c>
      <c r="I20" s="6">
        <v>-0.50439745558999016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2BE04-7868-4E57-8663-1BD484DA44BB}">
  <dimension ref="A1:V155"/>
  <sheetViews>
    <sheetView tabSelected="1" topLeftCell="A153" zoomScaleNormal="100" workbookViewId="0">
      <selection activeCell="P139" sqref="P139"/>
    </sheetView>
  </sheetViews>
  <sheetFormatPr defaultColWidth="8.88671875" defaultRowHeight="14.4" x14ac:dyDescent="0.3"/>
  <cols>
    <col min="1" max="3" width="8.88671875" style="1"/>
    <col min="4" max="4" width="12" style="1" bestFit="1" customWidth="1"/>
    <col min="5" max="8" width="8.88671875" style="1"/>
    <col min="9" max="9" width="10.33203125" style="1" customWidth="1"/>
    <col min="10" max="10" width="20.6640625" style="1" customWidth="1"/>
    <col min="11" max="16384" width="8.88671875" style="1"/>
  </cols>
  <sheetData>
    <row r="1" spans="1:5" x14ac:dyDescent="0.3">
      <c r="A1" s="1" t="s">
        <v>0</v>
      </c>
      <c r="B1" s="1" t="s">
        <v>6</v>
      </c>
      <c r="C1" s="1" t="s">
        <v>7</v>
      </c>
      <c r="D1" s="1" t="s">
        <v>8</v>
      </c>
      <c r="E1" s="1" t="s">
        <v>1</v>
      </c>
    </row>
    <row r="2" spans="1:5" x14ac:dyDescent="0.3">
      <c r="A2" s="1">
        <v>1</v>
      </c>
      <c r="B2" s="1">
        <v>12</v>
      </c>
      <c r="C2" s="1">
        <v>2</v>
      </c>
      <c r="D2" s="1">
        <v>8</v>
      </c>
      <c r="E2" s="1">
        <v>139</v>
      </c>
    </row>
    <row r="3" spans="1:5" x14ac:dyDescent="0.3">
      <c r="A3" s="1">
        <v>2</v>
      </c>
      <c r="B3" s="1">
        <v>17</v>
      </c>
      <c r="C3" s="1">
        <v>5</v>
      </c>
      <c r="D3" s="1">
        <v>12</v>
      </c>
      <c r="E3" s="1">
        <v>182</v>
      </c>
    </row>
    <row r="4" spans="1:5" x14ac:dyDescent="0.3">
      <c r="A4" s="1">
        <v>3</v>
      </c>
      <c r="B4" s="1">
        <v>14</v>
      </c>
      <c r="C4" s="1">
        <v>6</v>
      </c>
      <c r="D4" s="1">
        <v>11</v>
      </c>
      <c r="E4" s="1">
        <v>164</v>
      </c>
    </row>
    <row r="5" spans="1:5" x14ac:dyDescent="0.3">
      <c r="A5" s="1">
        <v>4</v>
      </c>
      <c r="B5" s="1">
        <v>13</v>
      </c>
      <c r="C5" s="1">
        <v>4</v>
      </c>
      <c r="D5" s="1">
        <v>9</v>
      </c>
      <c r="E5" s="1">
        <v>150</v>
      </c>
    </row>
    <row r="6" spans="1:5" x14ac:dyDescent="0.3">
      <c r="A6" s="1">
        <v>5</v>
      </c>
      <c r="B6" s="1">
        <v>16</v>
      </c>
      <c r="C6" s="1">
        <v>3</v>
      </c>
      <c r="D6" s="1">
        <v>12</v>
      </c>
      <c r="E6" s="1">
        <v>176</v>
      </c>
    </row>
    <row r="7" spans="1:5" x14ac:dyDescent="0.3">
      <c r="A7" s="1">
        <v>6</v>
      </c>
      <c r="B7" s="1">
        <v>15</v>
      </c>
      <c r="C7" s="1">
        <v>2</v>
      </c>
      <c r="D7" s="1">
        <v>9</v>
      </c>
      <c r="E7" s="1">
        <v>168</v>
      </c>
    </row>
    <row r="8" spans="1:5" x14ac:dyDescent="0.3">
      <c r="A8" s="1">
        <v>7</v>
      </c>
      <c r="B8" s="1">
        <v>13</v>
      </c>
      <c r="C8" s="1">
        <v>6</v>
      </c>
      <c r="D8" s="1">
        <v>10</v>
      </c>
      <c r="E8" s="1">
        <v>173</v>
      </c>
    </row>
    <row r="9" spans="1:5" x14ac:dyDescent="0.3">
      <c r="A9" s="1">
        <v>8</v>
      </c>
      <c r="B9" s="1">
        <v>11</v>
      </c>
      <c r="C9" s="1">
        <v>5</v>
      </c>
      <c r="D9" s="1">
        <v>13</v>
      </c>
      <c r="E9" s="1">
        <v>145</v>
      </c>
    </row>
    <row r="10" spans="1:5" x14ac:dyDescent="0.3">
      <c r="A10" s="1">
        <v>9</v>
      </c>
      <c r="B10" s="1">
        <v>15</v>
      </c>
      <c r="C10" s="1">
        <v>4</v>
      </c>
      <c r="D10" s="1">
        <v>10</v>
      </c>
      <c r="E10" s="1">
        <v>175</v>
      </c>
    </row>
    <row r="11" spans="1:5" x14ac:dyDescent="0.3">
      <c r="A11" s="1">
        <v>10</v>
      </c>
      <c r="B11" s="1">
        <v>13</v>
      </c>
      <c r="C11" s="1">
        <v>6</v>
      </c>
      <c r="D11" s="1">
        <v>11</v>
      </c>
      <c r="E11" s="1">
        <v>157</v>
      </c>
    </row>
    <row r="12" spans="1:5" x14ac:dyDescent="0.3">
      <c r="A12" s="1">
        <v>11</v>
      </c>
      <c r="B12" s="1">
        <v>12</v>
      </c>
      <c r="C12" s="1">
        <v>5</v>
      </c>
      <c r="D12" s="1">
        <v>14</v>
      </c>
      <c r="E12" s="1">
        <v>142</v>
      </c>
    </row>
    <row r="13" spans="1:5" x14ac:dyDescent="0.3">
      <c r="A13" s="1">
        <v>12</v>
      </c>
      <c r="B13" s="1">
        <v>15</v>
      </c>
      <c r="C13" s="1">
        <v>3</v>
      </c>
      <c r="D13" s="1">
        <v>14</v>
      </c>
      <c r="E13" s="1">
        <v>151</v>
      </c>
    </row>
    <row r="14" spans="1:5" x14ac:dyDescent="0.3">
      <c r="A14" s="1">
        <v>13</v>
      </c>
      <c r="B14" s="1">
        <v>13</v>
      </c>
      <c r="C14" s="1">
        <v>2</v>
      </c>
      <c r="D14" s="1">
        <v>8</v>
      </c>
      <c r="E14" s="1">
        <v>148</v>
      </c>
    </row>
    <row r="15" spans="1:5" x14ac:dyDescent="0.3">
      <c r="A15" s="1">
        <v>14</v>
      </c>
      <c r="B15" s="1">
        <v>16</v>
      </c>
      <c r="C15" s="1">
        <v>5</v>
      </c>
      <c r="D15" s="1">
        <v>11</v>
      </c>
      <c r="E15" s="1">
        <v>186</v>
      </c>
    </row>
    <row r="16" spans="1:5" x14ac:dyDescent="0.3">
      <c r="A16" s="1">
        <v>15</v>
      </c>
      <c r="B16" s="1">
        <v>17</v>
      </c>
      <c r="C16" s="1">
        <v>5</v>
      </c>
      <c r="D16" s="1">
        <v>10</v>
      </c>
      <c r="E16" s="1">
        <v>201</v>
      </c>
    </row>
    <row r="17" spans="1:14" x14ac:dyDescent="0.3">
      <c r="A17" s="1">
        <v>16</v>
      </c>
      <c r="B17" s="1">
        <v>15</v>
      </c>
      <c r="C17" s="1">
        <v>4</v>
      </c>
      <c r="D17" s="1">
        <v>13</v>
      </c>
      <c r="E17" s="1">
        <v>169</v>
      </c>
    </row>
    <row r="18" spans="1:14" x14ac:dyDescent="0.3">
      <c r="A18" s="1">
        <v>17</v>
      </c>
      <c r="B18" s="1">
        <v>11</v>
      </c>
      <c r="C18" s="1">
        <v>5</v>
      </c>
      <c r="D18" s="1">
        <v>12</v>
      </c>
      <c r="E18" s="1">
        <v>160</v>
      </c>
    </row>
    <row r="19" spans="1:14" x14ac:dyDescent="0.3">
      <c r="A19" s="1">
        <v>18</v>
      </c>
      <c r="B19" s="1">
        <v>14</v>
      </c>
      <c r="C19" s="1">
        <v>4</v>
      </c>
      <c r="D19" s="1">
        <v>12</v>
      </c>
      <c r="E19" s="1">
        <v>151</v>
      </c>
    </row>
    <row r="20" spans="1:14" x14ac:dyDescent="0.3">
      <c r="A20" s="1">
        <v>19</v>
      </c>
      <c r="B20" s="1">
        <v>13</v>
      </c>
      <c r="C20" s="1">
        <v>2</v>
      </c>
      <c r="D20" s="1">
        <v>14</v>
      </c>
      <c r="E20" s="1">
        <v>129</v>
      </c>
    </row>
    <row r="21" spans="1:14" x14ac:dyDescent="0.3">
      <c r="A21" s="1">
        <v>20</v>
      </c>
      <c r="B21" s="1">
        <v>15</v>
      </c>
      <c r="C21" s="1">
        <v>3</v>
      </c>
      <c r="D21" s="1">
        <v>11</v>
      </c>
      <c r="E21" s="1">
        <v>163</v>
      </c>
    </row>
    <row r="26" spans="1:14" x14ac:dyDescent="0.3">
      <c r="B26"/>
      <c r="C26"/>
      <c r="D26"/>
      <c r="E26"/>
      <c r="F26"/>
      <c r="G26"/>
      <c r="H26"/>
      <c r="I26"/>
      <c r="J26"/>
    </row>
    <row r="31" spans="1:14" x14ac:dyDescent="0.3">
      <c r="K31"/>
      <c r="L31"/>
      <c r="M31"/>
      <c r="N31"/>
    </row>
    <row r="32" spans="1:14" x14ac:dyDescent="0.3">
      <c r="K32"/>
      <c r="L32" s="9"/>
      <c r="M32" s="9"/>
      <c r="N32" s="9"/>
    </row>
    <row r="33" spans="11:14" x14ac:dyDescent="0.3">
      <c r="K33"/>
      <c r="L33"/>
      <c r="M33"/>
      <c r="N33"/>
    </row>
    <row r="34" spans="11:14" x14ac:dyDescent="0.3">
      <c r="K34"/>
      <c r="L34"/>
      <c r="M34"/>
      <c r="N34"/>
    </row>
    <row r="35" spans="11:14" x14ac:dyDescent="0.3">
      <c r="K35"/>
      <c r="L35"/>
      <c r="M35"/>
      <c r="N35"/>
    </row>
    <row r="36" spans="11:14" x14ac:dyDescent="0.3">
      <c r="K36"/>
      <c r="L36"/>
      <c r="M36"/>
      <c r="N36"/>
    </row>
    <row r="37" spans="11:14" x14ac:dyDescent="0.3">
      <c r="K37"/>
      <c r="L37" s="9"/>
      <c r="M37" s="9"/>
      <c r="N37" s="9"/>
    </row>
    <row r="38" spans="11:14" x14ac:dyDescent="0.3">
      <c r="K38"/>
      <c r="L38"/>
      <c r="M38"/>
      <c r="N38"/>
    </row>
    <row r="39" spans="11:14" x14ac:dyDescent="0.3">
      <c r="K39"/>
      <c r="L39"/>
      <c r="M39"/>
      <c r="N39"/>
    </row>
    <row r="51" spans="2:14" x14ac:dyDescent="0.3">
      <c r="B51"/>
      <c r="C51"/>
      <c r="D51"/>
      <c r="E51"/>
      <c r="F51"/>
      <c r="G51"/>
      <c r="H51"/>
      <c r="I51"/>
      <c r="J51"/>
      <c r="K51"/>
      <c r="L51"/>
      <c r="M51"/>
      <c r="N51"/>
    </row>
    <row r="73" spans="1:15" x14ac:dyDescent="0.3">
      <c r="J73" s="9"/>
      <c r="K73" s="9"/>
      <c r="L73" s="9"/>
      <c r="M73" s="9"/>
      <c r="N73" s="9"/>
      <c r="O73" s="9"/>
    </row>
    <row r="74" spans="1:15" x14ac:dyDescent="0.3">
      <c r="J74"/>
      <c r="K74" s="9"/>
      <c r="L74"/>
      <c r="M74"/>
      <c r="N74"/>
      <c r="O74"/>
    </row>
    <row r="75" spans="1:15" x14ac:dyDescent="0.3">
      <c r="B75" s="4" t="s">
        <v>2</v>
      </c>
      <c r="C75" s="4"/>
      <c r="D75" s="4"/>
      <c r="E75" s="4"/>
      <c r="F75" s="4"/>
      <c r="G75" s="4"/>
      <c r="J75"/>
      <c r="K75" s="9"/>
      <c r="L75"/>
      <c r="M75"/>
      <c r="N75"/>
      <c r="O75"/>
    </row>
    <row r="76" spans="1:15" x14ac:dyDescent="0.3">
      <c r="A76" s="1" t="s">
        <v>3</v>
      </c>
      <c r="B76" s="1">
        <v>0.9</v>
      </c>
      <c r="C76" s="4">
        <f>TINV(1-B76,$A$21-4)</f>
        <v>1.7458836762762506</v>
      </c>
      <c r="D76" s="4"/>
      <c r="E76" s="4"/>
      <c r="F76" s="4"/>
      <c r="G76" s="4"/>
    </row>
    <row r="77" spans="1:15" x14ac:dyDescent="0.3">
      <c r="B77" s="1">
        <v>0.95</v>
      </c>
      <c r="C77" s="4">
        <f t="shared" ref="C77:C78" si="0">TINV(1-B77,$A$21-4)</f>
        <v>2.119905299221255</v>
      </c>
      <c r="D77" s="4"/>
      <c r="E77" s="4"/>
      <c r="F77" s="4"/>
      <c r="G77" s="4"/>
    </row>
    <row r="78" spans="1:15" x14ac:dyDescent="0.3">
      <c r="B78" s="1">
        <v>0.99</v>
      </c>
      <c r="C78" s="4">
        <f t="shared" si="0"/>
        <v>2.9207816224250998</v>
      </c>
      <c r="D78" s="4"/>
      <c r="E78" s="4"/>
      <c r="F78" s="4"/>
      <c r="G78" s="4"/>
    </row>
    <row r="90" spans="1:8" x14ac:dyDescent="0.3">
      <c r="A90" s="3"/>
      <c r="B90" s="3"/>
      <c r="C90" s="3"/>
      <c r="D90" s="3"/>
      <c r="E90" s="3"/>
      <c r="F90" s="3"/>
      <c r="G90" s="3"/>
      <c r="H90" s="3"/>
    </row>
    <row r="91" spans="1:8" x14ac:dyDescent="0.3">
      <c r="A91" s="3"/>
      <c r="B91" s="3"/>
      <c r="C91" s="3"/>
      <c r="D91" s="3"/>
      <c r="E91" s="3"/>
      <c r="F91" s="3"/>
      <c r="G91" s="3"/>
      <c r="H91" s="3"/>
    </row>
    <row r="92" spans="1:8" x14ac:dyDescent="0.3">
      <c r="A92" s="1">
        <f>A$98 - $C76*SQRT(A$95)</f>
        <v>51.592770294416525</v>
      </c>
      <c r="B92" s="1">
        <f>A$98 + $C76*SQRT(A$95)</f>
        <v>66.555325479674266</v>
      </c>
      <c r="C92" s="1">
        <f>C$98 - $C76*SQRT(C$95)</f>
        <v>5.8678763339211288</v>
      </c>
      <c r="D92" s="1">
        <f>C$98 + $C76*SQRT(C$95)</f>
        <v>9.3587182190866116</v>
      </c>
      <c r="E92" s="1">
        <f>E$98 - $C76*SQRT(E$95)</f>
        <v>4.0847603000559767</v>
      </c>
      <c r="F92" s="1">
        <f>E$98 + $C76*SQRT(E$95)</f>
        <v>8.096225479032956</v>
      </c>
      <c r="G92" s="1">
        <f>G$98 - $C76*SQRT(G$95)</f>
        <v>-4.3051044807650793</v>
      </c>
      <c r="H92" s="1">
        <f>G$98 + $C76*SQRT(G$95)</f>
        <v>-0.85145015508396882</v>
      </c>
    </row>
    <row r="93" spans="1:8" x14ac:dyDescent="0.3">
      <c r="A93" s="1">
        <f t="shared" ref="A93:A94" si="1">A$98 - $C77*SQRT(A$95)</f>
        <v>49.990052069302436</v>
      </c>
      <c r="B93" s="1">
        <f t="shared" ref="B93:B94" si="2">A$98 + $C77*SQRT(A$95)</f>
        <v>68.158043704788355</v>
      </c>
      <c r="C93" s="1">
        <f t="shared" ref="C93:C94" si="3">C$98 - $C77*SQRT(C$95)</f>
        <v>5.4939538426705141</v>
      </c>
      <c r="D93" s="1">
        <f t="shared" ref="D93:D94" si="4">C$98 + $C77*SQRT(C$95)</f>
        <v>9.7326407103372254</v>
      </c>
      <c r="E93" s="1">
        <f t="shared" ref="E93:E94" si="5">E$98 - $C77*SQRT(E$95)</f>
        <v>3.655071101108756</v>
      </c>
      <c r="F93" s="1">
        <f t="shared" ref="F93:F94" si="6">E$98 + $C77*SQRT(E$95)</f>
        <v>8.5259146779801771</v>
      </c>
      <c r="G93" s="1">
        <f t="shared" ref="G93:G94" si="7">G$98 - $C77*SQRT(G$95)</f>
        <v>-4.6750436163257607</v>
      </c>
      <c r="H93" s="1">
        <f t="shared" ref="H93:H94" si="8">G$98 + $C77*SQRT(G$95)</f>
        <v>-0.48151101952328679</v>
      </c>
    </row>
    <row r="94" spans="1:8" x14ac:dyDescent="0.3">
      <c r="A94" s="1">
        <f t="shared" si="1"/>
        <v>46.55822085816974</v>
      </c>
      <c r="B94" s="1">
        <f t="shared" si="2"/>
        <v>71.589874915921044</v>
      </c>
      <c r="C94" s="1">
        <f t="shared" si="3"/>
        <v>4.6932897858760052</v>
      </c>
      <c r="D94" s="1">
        <f t="shared" si="4"/>
        <v>10.533304767131735</v>
      </c>
      <c r="E94" s="1">
        <f t="shared" si="5"/>
        <v>2.73499620526816</v>
      </c>
      <c r="F94" s="1">
        <f t="shared" si="6"/>
        <v>9.4459895738207731</v>
      </c>
      <c r="G94" s="1">
        <f t="shared" si="7"/>
        <v>-5.4671782858783065</v>
      </c>
      <c r="H94" s="1">
        <f t="shared" si="8"/>
        <v>0.31062365002925851</v>
      </c>
    </row>
    <row r="95" spans="1:8" x14ac:dyDescent="0.3">
      <c r="A95" s="10">
        <v>18.362040046711826</v>
      </c>
      <c r="B95" s="10"/>
      <c r="C95" s="10">
        <v>0.99946998488191774</v>
      </c>
      <c r="D95" s="10"/>
      <c r="E95" s="10">
        <v>1.3198222734306282</v>
      </c>
      <c r="F95" s="10"/>
      <c r="G95" s="10">
        <v>0.97828891842308785</v>
      </c>
      <c r="H95" s="10"/>
    </row>
    <row r="96" spans="1:8" ht="14.4" customHeight="1" x14ac:dyDescent="0.3">
      <c r="A96" s="11" t="s">
        <v>37</v>
      </c>
      <c r="B96" s="11"/>
      <c r="C96" s="11"/>
      <c r="D96" s="11"/>
      <c r="E96" s="11"/>
      <c r="F96" s="11"/>
      <c r="G96" s="11"/>
      <c r="H96" s="11"/>
    </row>
    <row r="97" spans="1:16" x14ac:dyDescent="0.3">
      <c r="A97" s="11"/>
      <c r="B97" s="11"/>
      <c r="C97" s="11"/>
      <c r="D97" s="11"/>
      <c r="E97" s="11"/>
      <c r="F97" s="11"/>
      <c r="G97" s="11"/>
      <c r="H97" s="11"/>
    </row>
    <row r="98" spans="1:16" x14ac:dyDescent="0.3">
      <c r="A98" s="10">
        <v>59.074047887045396</v>
      </c>
      <c r="B98" s="10"/>
      <c r="C98" s="10">
        <v>7.6132972765038698</v>
      </c>
      <c r="D98" s="10"/>
      <c r="E98" s="10">
        <v>6.0904928895444668</v>
      </c>
      <c r="F98" s="10"/>
      <c r="G98" s="10">
        <v>-2.578277317924524</v>
      </c>
      <c r="H98" s="10"/>
    </row>
    <row r="99" spans="1:16" x14ac:dyDescent="0.3">
      <c r="A99" s="11" t="s">
        <v>36</v>
      </c>
      <c r="B99" s="11"/>
      <c r="C99" s="11"/>
      <c r="D99" s="11"/>
      <c r="E99" s="11"/>
      <c r="F99" s="11"/>
      <c r="G99" s="11"/>
      <c r="H99" s="11"/>
    </row>
    <row r="100" spans="1:16" x14ac:dyDescent="0.3">
      <c r="A100" s="11"/>
      <c r="B100" s="11"/>
      <c r="C100" s="11"/>
      <c r="D100" s="11"/>
      <c r="E100" s="11"/>
      <c r="F100" s="11"/>
      <c r="G100" s="11"/>
      <c r="H100" s="11"/>
    </row>
    <row r="102" spans="1:16" x14ac:dyDescent="0.3">
      <c r="B102" s="4" t="s">
        <v>5</v>
      </c>
      <c r="C102" s="4"/>
      <c r="D102" s="4"/>
      <c r="J102" s="2"/>
      <c r="K102" s="2"/>
      <c r="L102" s="2"/>
      <c r="M102" s="2"/>
      <c r="N102" s="2"/>
      <c r="O102" s="2"/>
    </row>
    <row r="103" spans="1:16" x14ac:dyDescent="0.3">
      <c r="A103" s="1" t="s">
        <v>4</v>
      </c>
      <c r="B103" s="1">
        <v>0.9</v>
      </c>
      <c r="C103" s="3">
        <f>FINV(1-B103,4,$A$21-4)</f>
        <v>2.3327448693536255</v>
      </c>
      <c r="D103" s="3"/>
      <c r="J103" s="2"/>
      <c r="K103" s="2"/>
      <c r="L103" s="2"/>
      <c r="M103" s="2"/>
      <c r="N103" s="2"/>
      <c r="O103" s="2"/>
    </row>
    <row r="104" spans="1:16" x14ac:dyDescent="0.3">
      <c r="B104" s="1">
        <v>0.95</v>
      </c>
      <c r="C104" s="3">
        <f t="shared" ref="C104:C105" si="9">FINV(1-B104,4,$A$21-4)</f>
        <v>3.0069172799243433</v>
      </c>
      <c r="D104" s="3"/>
      <c r="J104" s="2"/>
      <c r="K104" s="2"/>
      <c r="L104" s="2"/>
      <c r="M104" s="2"/>
      <c r="N104" s="2"/>
      <c r="O104" s="2"/>
    </row>
    <row r="105" spans="1:16" x14ac:dyDescent="0.3">
      <c r="B105" s="1">
        <v>0.99</v>
      </c>
      <c r="C105" s="3">
        <f t="shared" si="9"/>
        <v>4.772577999723211</v>
      </c>
      <c r="D105" s="3"/>
    </row>
    <row r="106" spans="1:16" x14ac:dyDescent="0.3">
      <c r="J106"/>
      <c r="K106"/>
      <c r="L106"/>
      <c r="M106"/>
      <c r="N106"/>
      <c r="O106"/>
      <c r="P106"/>
    </row>
    <row r="107" spans="1:16" x14ac:dyDescent="0.3">
      <c r="J107" s="9"/>
      <c r="K107" s="9"/>
      <c r="L107" s="9"/>
      <c r="M107" s="9"/>
      <c r="N107" s="9"/>
      <c r="O107" s="9"/>
      <c r="P107"/>
    </row>
    <row r="108" spans="1:16" x14ac:dyDescent="0.3">
      <c r="J108"/>
      <c r="K108" s="9"/>
      <c r="L108"/>
      <c r="M108"/>
      <c r="N108"/>
      <c r="O108"/>
      <c r="P108"/>
    </row>
    <row r="109" spans="1:16" x14ac:dyDescent="0.3">
      <c r="J109"/>
      <c r="K109" s="9"/>
      <c r="L109"/>
      <c r="M109"/>
      <c r="N109"/>
      <c r="O109"/>
      <c r="P109"/>
    </row>
    <row r="110" spans="1:16" x14ac:dyDescent="0.3">
      <c r="J110"/>
      <c r="K110" s="9"/>
      <c r="L110"/>
      <c r="M110"/>
      <c r="N110"/>
      <c r="O110"/>
      <c r="P110"/>
    </row>
    <row r="115" spans="1:13" x14ac:dyDescent="0.3">
      <c r="A115" s="1" t="s">
        <v>0</v>
      </c>
      <c r="B115" s="1" t="s">
        <v>6</v>
      </c>
      <c r="C115" s="1" t="s">
        <v>7</v>
      </c>
      <c r="D115" s="1" t="s">
        <v>8</v>
      </c>
      <c r="E115" s="1" t="s">
        <v>1</v>
      </c>
      <c r="F115" s="1" t="s">
        <v>38</v>
      </c>
      <c r="G115" s="1" t="s">
        <v>40</v>
      </c>
      <c r="J115" s="1" t="s">
        <v>39</v>
      </c>
    </row>
    <row r="116" spans="1:13" x14ac:dyDescent="0.3">
      <c r="A116" s="1">
        <v>1</v>
      </c>
      <c r="B116" s="1">
        <v>12</v>
      </c>
      <c r="C116" s="1">
        <v>2</v>
      </c>
      <c r="D116" s="1">
        <v>8</v>
      </c>
      <c r="E116" s="1">
        <v>139</v>
      </c>
      <c r="F116" s="1">
        <f>$J$116+$J$117*B116+$J$118*C116+$J$119*D116</f>
        <v>141.98838244078456</v>
      </c>
      <c r="G116" s="1">
        <f>ABS(F116-E116)</f>
        <v>2.9883824407845623</v>
      </c>
      <c r="J116" s="5">
        <v>59.074047887045396</v>
      </c>
    </row>
    <row r="117" spans="1:13" x14ac:dyDescent="0.3">
      <c r="A117" s="1">
        <v>2</v>
      </c>
      <c r="B117" s="1">
        <v>17</v>
      </c>
      <c r="C117" s="1">
        <v>5</v>
      </c>
      <c r="D117" s="1">
        <v>12</v>
      </c>
      <c r="E117" s="1">
        <v>182</v>
      </c>
      <c r="F117" s="1">
        <f t="shared" ref="F117:F135" si="10">$J$116+$J$117*B117+$J$118*C117+$J$119*D117</f>
        <v>188.01323822023923</v>
      </c>
      <c r="G117" s="1">
        <f t="shared" ref="G117:G135" si="11">ABS(F117-E117)</f>
        <v>6.0132382202392307</v>
      </c>
      <c r="J117" s="5">
        <v>7.6132972765038698</v>
      </c>
    </row>
    <row r="118" spans="1:13" x14ac:dyDescent="0.3">
      <c r="A118" s="1">
        <v>3</v>
      </c>
      <c r="B118" s="1">
        <v>14</v>
      </c>
      <c r="C118" s="1">
        <v>6</v>
      </c>
      <c r="D118" s="1">
        <v>11</v>
      </c>
      <c r="E118" s="1">
        <v>164</v>
      </c>
      <c r="F118" s="1">
        <f t="shared" si="10"/>
        <v>173.84211659819661</v>
      </c>
      <c r="G118" s="1">
        <f t="shared" si="11"/>
        <v>9.8421165981966112</v>
      </c>
      <c r="J118" s="5">
        <v>6.0904928895444668</v>
      </c>
    </row>
    <row r="119" spans="1:13" x14ac:dyDescent="0.3">
      <c r="A119" s="1">
        <v>4</v>
      </c>
      <c r="B119" s="1">
        <v>13</v>
      </c>
      <c r="C119" s="1">
        <v>4</v>
      </c>
      <c r="D119" s="1">
        <v>9</v>
      </c>
      <c r="E119" s="1">
        <v>150</v>
      </c>
      <c r="F119" s="1">
        <f t="shared" si="10"/>
        <v>159.20438817845286</v>
      </c>
      <c r="G119" s="1">
        <f t="shared" si="11"/>
        <v>9.2043881784528594</v>
      </c>
      <c r="J119" s="5">
        <v>-2.578277317924524</v>
      </c>
      <c r="K119" s="2"/>
      <c r="L119" s="2"/>
      <c r="M119" s="2"/>
    </row>
    <row r="120" spans="1:13" x14ac:dyDescent="0.3">
      <c r="A120" s="1">
        <v>5</v>
      </c>
      <c r="B120" s="1">
        <v>16</v>
      </c>
      <c r="C120" s="1">
        <v>3</v>
      </c>
      <c r="D120" s="1">
        <v>12</v>
      </c>
      <c r="E120" s="1">
        <v>176</v>
      </c>
      <c r="F120" s="1">
        <f t="shared" si="10"/>
        <v>168.21895516464642</v>
      </c>
      <c r="G120" s="1">
        <f t="shared" si="11"/>
        <v>7.7810448353535833</v>
      </c>
      <c r="J120" s="2"/>
      <c r="K120" s="2"/>
      <c r="L120" s="2"/>
      <c r="M120" s="2"/>
    </row>
    <row r="121" spans="1:13" x14ac:dyDescent="0.3">
      <c r="A121" s="1">
        <v>6</v>
      </c>
      <c r="B121" s="1">
        <v>15</v>
      </c>
      <c r="C121" s="1">
        <v>2</v>
      </c>
      <c r="D121" s="1">
        <v>9</v>
      </c>
      <c r="E121" s="1">
        <v>168</v>
      </c>
      <c r="F121" s="1">
        <f t="shared" si="10"/>
        <v>162.24999695237165</v>
      </c>
      <c r="G121" s="1">
        <f t="shared" si="11"/>
        <v>5.7500030476283541</v>
      </c>
    </row>
    <row r="122" spans="1:13" x14ac:dyDescent="0.3">
      <c r="A122" s="1">
        <v>7</v>
      </c>
      <c r="B122" s="1">
        <v>13</v>
      </c>
      <c r="C122" s="1">
        <v>6</v>
      </c>
      <c r="D122" s="1">
        <v>10</v>
      </c>
      <c r="E122" s="1">
        <v>173</v>
      </c>
      <c r="F122" s="1">
        <f t="shared" si="10"/>
        <v>168.80709663961727</v>
      </c>
      <c r="G122" s="1">
        <f t="shared" si="11"/>
        <v>4.1929033603827293</v>
      </c>
    </row>
    <row r="123" spans="1:13" x14ac:dyDescent="0.3">
      <c r="A123" s="1">
        <v>8</v>
      </c>
      <c r="B123" s="1">
        <v>11</v>
      </c>
      <c r="C123" s="1">
        <v>5</v>
      </c>
      <c r="D123" s="1">
        <v>13</v>
      </c>
      <c r="E123" s="1">
        <v>145</v>
      </c>
      <c r="F123" s="1">
        <f t="shared" si="10"/>
        <v>139.75517724329151</v>
      </c>
      <c r="G123" s="1">
        <f t="shared" si="11"/>
        <v>5.2448227567084871</v>
      </c>
    </row>
    <row r="124" spans="1:13" x14ac:dyDescent="0.3">
      <c r="A124" s="1">
        <v>9</v>
      </c>
      <c r="B124" s="1">
        <v>15</v>
      </c>
      <c r="C124" s="1">
        <v>4</v>
      </c>
      <c r="D124" s="1">
        <v>10</v>
      </c>
      <c r="E124" s="1">
        <v>175</v>
      </c>
      <c r="F124" s="1">
        <f t="shared" si="10"/>
        <v>171.85270541353606</v>
      </c>
      <c r="G124" s="1">
        <f t="shared" si="11"/>
        <v>3.1472945864639428</v>
      </c>
    </row>
    <row r="125" spans="1:13" x14ac:dyDescent="0.3">
      <c r="A125" s="1">
        <v>10</v>
      </c>
      <c r="B125" s="1">
        <v>13</v>
      </c>
      <c r="C125" s="1">
        <v>6</v>
      </c>
      <c r="D125" s="1">
        <v>11</v>
      </c>
      <c r="E125" s="1">
        <v>157</v>
      </c>
      <c r="F125" s="1">
        <f t="shared" si="10"/>
        <v>166.22881932169273</v>
      </c>
      <c r="G125" s="1">
        <f t="shared" si="11"/>
        <v>9.2288193216927255</v>
      </c>
    </row>
    <row r="126" spans="1:13" x14ac:dyDescent="0.3">
      <c r="A126" s="1">
        <v>11</v>
      </c>
      <c r="B126" s="1">
        <v>12</v>
      </c>
      <c r="C126" s="1">
        <v>5</v>
      </c>
      <c r="D126" s="1">
        <v>14</v>
      </c>
      <c r="E126" s="1">
        <v>142</v>
      </c>
      <c r="F126" s="1">
        <f t="shared" si="10"/>
        <v>144.7901972018708</v>
      </c>
      <c r="G126" s="1">
        <f t="shared" si="11"/>
        <v>2.7901972018707966</v>
      </c>
    </row>
    <row r="127" spans="1:13" x14ac:dyDescent="0.3">
      <c r="A127" s="1">
        <v>12</v>
      </c>
      <c r="B127" s="1">
        <v>15</v>
      </c>
      <c r="C127" s="1">
        <v>3</v>
      </c>
      <c r="D127" s="1">
        <v>14</v>
      </c>
      <c r="E127" s="1">
        <v>151</v>
      </c>
      <c r="F127" s="1">
        <f t="shared" si="10"/>
        <v>155.44910325229347</v>
      </c>
      <c r="G127" s="1">
        <f t="shared" si="11"/>
        <v>4.4491032522934688</v>
      </c>
    </row>
    <row r="128" spans="1:13" x14ac:dyDescent="0.3">
      <c r="A128" s="1">
        <v>13</v>
      </c>
      <c r="B128" s="1">
        <v>13</v>
      </c>
      <c r="C128" s="1">
        <v>2</v>
      </c>
      <c r="D128" s="1">
        <v>8</v>
      </c>
      <c r="E128" s="1">
        <v>148</v>
      </c>
      <c r="F128" s="1">
        <f t="shared" si="10"/>
        <v>149.60167971728845</v>
      </c>
      <c r="G128" s="1">
        <f t="shared" si="11"/>
        <v>1.601679717288448</v>
      </c>
    </row>
    <row r="129" spans="1:16" x14ac:dyDescent="0.3">
      <c r="A129" s="1">
        <v>14</v>
      </c>
      <c r="B129" s="1">
        <v>16</v>
      </c>
      <c r="C129" s="1">
        <v>5</v>
      </c>
      <c r="D129" s="1">
        <v>11</v>
      </c>
      <c r="E129" s="1">
        <v>186</v>
      </c>
      <c r="F129" s="1">
        <f t="shared" si="10"/>
        <v>182.97821826165986</v>
      </c>
      <c r="G129" s="1">
        <f t="shared" si="11"/>
        <v>3.0217817383401382</v>
      </c>
    </row>
    <row r="130" spans="1:16" x14ac:dyDescent="0.3">
      <c r="A130" s="1">
        <v>15</v>
      </c>
      <c r="B130" s="1">
        <v>17</v>
      </c>
      <c r="C130" s="1">
        <v>5</v>
      </c>
      <c r="D130" s="1">
        <v>10</v>
      </c>
      <c r="E130" s="1">
        <v>201</v>
      </c>
      <c r="F130" s="1">
        <f t="shared" si="10"/>
        <v>193.16979285608829</v>
      </c>
      <c r="G130" s="1">
        <f t="shared" si="11"/>
        <v>7.8302071439117071</v>
      </c>
    </row>
    <row r="131" spans="1:16" x14ac:dyDescent="0.3">
      <c r="A131" s="1">
        <v>16</v>
      </c>
      <c r="B131" s="1">
        <v>15</v>
      </c>
      <c r="C131" s="1">
        <v>4</v>
      </c>
      <c r="D131" s="1">
        <v>13</v>
      </c>
      <c r="E131" s="1">
        <v>169</v>
      </c>
      <c r="F131" s="1">
        <f t="shared" si="10"/>
        <v>164.11787345976248</v>
      </c>
      <c r="G131" s="1">
        <f t="shared" si="11"/>
        <v>4.8821265402375218</v>
      </c>
    </row>
    <row r="132" spans="1:16" x14ac:dyDescent="0.3">
      <c r="A132" s="1">
        <v>17</v>
      </c>
      <c r="B132" s="1">
        <v>11</v>
      </c>
      <c r="C132" s="1">
        <v>5</v>
      </c>
      <c r="D132" s="1">
        <v>12</v>
      </c>
      <c r="E132" s="1">
        <v>160</v>
      </c>
      <c r="F132" s="1">
        <f t="shared" si="10"/>
        <v>142.33345456121603</v>
      </c>
      <c r="G132" s="1">
        <f t="shared" si="11"/>
        <v>17.66654543878397</v>
      </c>
    </row>
    <row r="133" spans="1:16" x14ac:dyDescent="0.3">
      <c r="A133" s="1">
        <v>18</v>
      </c>
      <c r="B133" s="1">
        <v>14</v>
      </c>
      <c r="C133" s="1">
        <v>4</v>
      </c>
      <c r="D133" s="1">
        <v>12</v>
      </c>
      <c r="E133" s="1">
        <v>151</v>
      </c>
      <c r="F133" s="1">
        <f t="shared" si="10"/>
        <v>159.08285350118314</v>
      </c>
      <c r="G133" s="1">
        <f t="shared" si="11"/>
        <v>8.0828535011831377</v>
      </c>
    </row>
    <row r="134" spans="1:16" x14ac:dyDescent="0.3">
      <c r="A134" s="1">
        <v>19</v>
      </c>
      <c r="B134" s="1">
        <v>13</v>
      </c>
      <c r="C134" s="1">
        <v>2</v>
      </c>
      <c r="D134" s="1">
        <v>14</v>
      </c>
      <c r="E134" s="1">
        <v>129</v>
      </c>
      <c r="F134" s="1">
        <f t="shared" si="10"/>
        <v>134.13201580974129</v>
      </c>
      <c r="G134" s="1">
        <f t="shared" si="11"/>
        <v>5.13201580974129</v>
      </c>
    </row>
    <row r="135" spans="1:16" x14ac:dyDescent="0.3">
      <c r="A135" s="1">
        <v>20</v>
      </c>
      <c r="B135" s="1">
        <v>15</v>
      </c>
      <c r="C135" s="1">
        <v>3</v>
      </c>
      <c r="D135" s="1">
        <v>11</v>
      </c>
      <c r="E135" s="1">
        <v>163</v>
      </c>
      <c r="F135" s="1">
        <f t="shared" si="10"/>
        <v>163.18393520606705</v>
      </c>
      <c r="G135" s="1">
        <f t="shared" si="11"/>
        <v>0.18393520606704783</v>
      </c>
      <c r="J135" s="2"/>
      <c r="K135" s="2"/>
    </row>
    <row r="136" spans="1:16" x14ac:dyDescent="0.3">
      <c r="J136" s="2"/>
      <c r="K136" s="2"/>
    </row>
    <row r="137" spans="1:16" x14ac:dyDescent="0.3">
      <c r="J137" s="2"/>
      <c r="K137" s="2"/>
    </row>
    <row r="139" spans="1:16" x14ac:dyDescent="0.3">
      <c r="J139"/>
      <c r="K139"/>
      <c r="L139"/>
      <c r="M139"/>
      <c r="N139"/>
      <c r="O139"/>
      <c r="P139"/>
    </row>
    <row r="140" spans="1:16" x14ac:dyDescent="0.3">
      <c r="K140" s="3"/>
      <c r="L140" s="3"/>
    </row>
    <row r="141" spans="1:16" x14ac:dyDescent="0.3">
      <c r="K141" s="3"/>
      <c r="L141" s="3"/>
    </row>
    <row r="142" spans="1:16" x14ac:dyDescent="0.3">
      <c r="K142" s="3"/>
      <c r="L142" s="3"/>
    </row>
    <row r="144" spans="1:16" x14ac:dyDescent="0.3">
      <c r="K144" s="2"/>
      <c r="L144" s="2"/>
    </row>
    <row r="145" spans="8:22" x14ac:dyDescent="0.3">
      <c r="K145" s="2"/>
      <c r="L145" s="2"/>
    </row>
    <row r="146" spans="8:22" x14ac:dyDescent="0.3">
      <c r="K146" s="2"/>
      <c r="L146" s="2"/>
    </row>
    <row r="147" spans="8:22" x14ac:dyDescent="0.3">
      <c r="K147" s="2"/>
      <c r="L147" s="2"/>
    </row>
    <row r="154" spans="8:22" x14ac:dyDescent="0.3">
      <c r="H154" s="2"/>
      <c r="I154" s="2"/>
    </row>
    <row r="155" spans="8:22" x14ac:dyDescent="0.3">
      <c r="H155" s="2"/>
      <c r="I155" s="2"/>
      <c r="K155" s="3"/>
      <c r="L155" s="3"/>
      <c r="M155" s="3"/>
      <c r="N155" s="3"/>
      <c r="O155" s="3"/>
      <c r="P155" s="3"/>
      <c r="R155" s="2"/>
      <c r="S155" s="2"/>
      <c r="T155" s="2"/>
      <c r="U155" s="2"/>
      <c r="V155" s="2"/>
    </row>
  </sheetData>
  <mergeCells count="28">
    <mergeCell ref="A99:H100"/>
    <mergeCell ref="B102:D102"/>
    <mergeCell ref="C103:D103"/>
    <mergeCell ref="C104:D104"/>
    <mergeCell ref="C105:D105"/>
    <mergeCell ref="C76:G76"/>
    <mergeCell ref="C77:G77"/>
    <mergeCell ref="C90:D91"/>
    <mergeCell ref="E90:F91"/>
    <mergeCell ref="G90:H91"/>
    <mergeCell ref="A95:B95"/>
    <mergeCell ref="A96:H97"/>
    <mergeCell ref="B75:G75"/>
    <mergeCell ref="C78:G78"/>
    <mergeCell ref="A90:B91"/>
    <mergeCell ref="C95:D95"/>
    <mergeCell ref="E95:F95"/>
    <mergeCell ref="G95:H95"/>
    <mergeCell ref="A98:B98"/>
    <mergeCell ref="C98:D98"/>
    <mergeCell ref="E98:F98"/>
    <mergeCell ref="G98:H98"/>
    <mergeCell ref="K140:L140"/>
    <mergeCell ref="K141:L141"/>
    <mergeCell ref="K155:L155"/>
    <mergeCell ref="M155:N155"/>
    <mergeCell ref="O155:P155"/>
    <mergeCell ref="K142:L14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Регрессия</vt:lpstr>
      <vt:lpstr>Расчеты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Тайдхантер</dc:creator>
  <cp:lastModifiedBy>Роман Барановский</cp:lastModifiedBy>
  <dcterms:created xsi:type="dcterms:W3CDTF">2024-09-25T15:58:26Z</dcterms:created>
  <dcterms:modified xsi:type="dcterms:W3CDTF">2024-10-29T14:06:56Z</dcterms:modified>
</cp:coreProperties>
</file>