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semester_7\SMAD\"/>
    </mc:Choice>
  </mc:AlternateContent>
  <xr:revisionPtr revIDLastSave="0" documentId="13_ncr:1_{F39623DA-C2AB-42E7-AEE0-790D9866FABC}" xr6:coauthVersionLast="47" xr6:coauthVersionMax="47" xr10:uidLastSave="{00000000-0000-0000-0000-000000000000}"/>
  <bookViews>
    <workbookView xWindow="-120" yWindow="-120" windowWidth="29040" windowHeight="15840" xr2:uid="{1CD4A7D7-40EA-4BDD-9F46-20CE833128A0}"/>
  </bookViews>
  <sheets>
    <sheet name="Лист1" sheetId="1" r:id="rId1"/>
    <sheet name="Лист2" sheetId="2" r:id="rId2"/>
  </sheets>
  <definedNames>
    <definedName name="_xlnm._FilterDatabase" localSheetId="0" hidden="1">Лист1!$B$50:$B$94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9" i="1" l="1"/>
  <c r="B78" i="1"/>
  <c r="A78" i="1"/>
  <c r="J48" i="2"/>
  <c r="J47" i="2"/>
  <c r="G4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2" i="2"/>
  <c r="A55" i="1"/>
  <c r="B52" i="1"/>
  <c r="A52" i="1"/>
  <c r="E4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" i="1"/>
  <c r="D48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D3" i="1" a="1"/>
  <c r="D3" i="1" s="1"/>
  <c r="D4" i="1" a="1"/>
  <c r="D4" i="1" s="1"/>
  <c r="D5" i="1" a="1"/>
  <c r="D5" i="1" s="1"/>
  <c r="D6" i="1" a="1"/>
  <c r="D6" i="1" s="1"/>
  <c r="D7" i="1" a="1"/>
  <c r="D7" i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/>
  <c r="D44" i="1" a="1"/>
  <c r="D44" i="1" s="1"/>
  <c r="D45" i="1" a="1"/>
  <c r="D45" i="1" s="1"/>
  <c r="E2" i="1" a="1"/>
  <c r="E2" i="1" s="1"/>
  <c r="D2" i="1" a="1"/>
  <c r="D2" i="1" s="1"/>
  <c r="C52" i="1" l="1"/>
</calcChain>
</file>

<file path=xl/sharedStrings.xml><?xml version="1.0" encoding="utf-8"?>
<sst xmlns="http://schemas.openxmlformats.org/spreadsheetml/2006/main" count="25" uniqueCount="19">
  <si>
    <t>Студент</t>
  </si>
  <si>
    <t>Д1</t>
  </si>
  <si>
    <t>Д2</t>
  </si>
  <si>
    <t>Согласованные</t>
  </si>
  <si>
    <t>Несогласованные</t>
  </si>
  <si>
    <t>Размер выборки</t>
  </si>
  <si>
    <t>Сумма</t>
  </si>
  <si>
    <t>Теоретическое кол-во пар</t>
  </si>
  <si>
    <t>Эмпирическое кол-во пар</t>
  </si>
  <si>
    <t>Результат</t>
  </si>
  <si>
    <t>Коэффициент ранговой корреляции Кендалла</t>
  </si>
  <si>
    <t>РангД1</t>
  </si>
  <si>
    <t>РангД2</t>
  </si>
  <si>
    <t>Разница рангов d</t>
  </si>
  <si>
    <t>Квадрат d</t>
  </si>
  <si>
    <t>Коэффициент</t>
  </si>
  <si>
    <t>t</t>
  </si>
  <si>
    <t>z</t>
  </si>
  <si>
    <t>zкр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</si>
</sst>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1"/>
    <xf numFmtId="0" fontId="3" fillId="3" borderId="0" xfId="2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</xdr:colOff>
      <xdr:row>53</xdr:row>
      <xdr:rowOff>55244</xdr:rowOff>
    </xdr:from>
    <xdr:ext cx="4690110" cy="9534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C99093-F330-1770-C7DD-28F659E357EE}"/>
            </a:ext>
          </a:extLst>
        </xdr:cNvPr>
        <xdr:cNvSpPr txBox="1"/>
      </xdr:nvSpPr>
      <xdr:spPr>
        <a:xfrm>
          <a:off x="2967990" y="9789794"/>
          <a:ext cx="4690110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kern="1200"/>
            <a:t>Присутствует</a:t>
          </a:r>
          <a:r>
            <a:rPr lang="ru-RU" sz="1100" kern="1200" baseline="0"/>
            <a:t> существенная несогласованность, т.к. коэффициент </a:t>
          </a:r>
          <a:r>
            <a:rPr lang="en-US" sz="1100" kern="1200" baseline="0"/>
            <a:t>&lt; 0</a:t>
          </a:r>
          <a:r>
            <a:rPr lang="ru-RU" sz="1100" kern="1200" baseline="0"/>
            <a:t>, </a:t>
          </a:r>
          <a:br>
            <a:rPr lang="ru-RU" sz="1100" kern="1200" baseline="0"/>
          </a:br>
          <a:r>
            <a:rPr lang="ru-RU" sz="1100" kern="1200" baseline="0"/>
            <a:t>т.е. количество несогласованных пар больше, чем согласованных.</a:t>
          </a:r>
          <a:br>
            <a:rPr lang="ru-RU" sz="1100" kern="1200" baseline="0"/>
          </a:br>
          <a:r>
            <a:rPr lang="ru-RU" sz="1100" kern="1200" baseline="0"/>
            <a:t>При значении коэффициента = -1 все пары несогласованы, при = 1 все </a:t>
          </a:r>
          <a:br>
            <a:rPr lang="ru-RU" sz="1100" kern="1200" baseline="0"/>
          </a:br>
          <a:r>
            <a:rPr lang="ru-RU" sz="1100" kern="1200" baseline="0"/>
            <a:t>пары согласованы, значение 0 свидетельствует о том, что половина согласована, а половина нет</a:t>
          </a:r>
          <a:endParaRPr lang="ru-RU" sz="1100" kern="1200"/>
        </a:p>
      </xdr:txBody>
    </xdr:sp>
    <xdr:clientData/>
  </xdr:oneCellAnchor>
  <xdr:twoCellAnchor editAs="oneCell">
    <xdr:from>
      <xdr:col>0</xdr:col>
      <xdr:colOff>47625</xdr:colOff>
      <xdr:row>60</xdr:row>
      <xdr:rowOff>9525</xdr:rowOff>
    </xdr:from>
    <xdr:to>
      <xdr:col>8</xdr:col>
      <xdr:colOff>313003</xdr:colOff>
      <xdr:row>73</xdr:row>
      <xdr:rowOff>37787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58A7C68-42C6-5230-8BCA-165B279C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1563350"/>
          <a:ext cx="10571428" cy="2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41</xdr:row>
      <xdr:rowOff>0</xdr:rowOff>
    </xdr:from>
    <xdr:to>
      <xdr:col>15</xdr:col>
      <xdr:colOff>123581</xdr:colOff>
      <xdr:row>45</xdr:row>
      <xdr:rowOff>45577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450596-71C4-CD86-78A1-FC1B4906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2040" y="7498080"/>
          <a:ext cx="1327541" cy="777097"/>
        </a:xfrm>
        <a:prstGeom prst="rect">
          <a:avLst/>
        </a:prstGeom>
      </xdr:spPr>
    </xdr:pic>
    <xdr:clientData/>
  </xdr:twoCellAnchor>
  <xdr:twoCellAnchor editAs="oneCell">
    <xdr:from>
      <xdr:col>10</xdr:col>
      <xdr:colOff>601980</xdr:colOff>
      <xdr:row>45</xdr:row>
      <xdr:rowOff>177784</xdr:rowOff>
    </xdr:from>
    <xdr:to>
      <xdr:col>20</xdr:col>
      <xdr:colOff>33054</xdr:colOff>
      <xdr:row>49</xdr:row>
      <xdr:rowOff>106531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A15F102-3AA7-8211-9AE8-1CDFE1B2D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9980" y="8407384"/>
          <a:ext cx="5527074" cy="660267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</xdr:colOff>
      <xdr:row>49</xdr:row>
      <xdr:rowOff>136270</xdr:rowOff>
    </xdr:from>
    <xdr:to>
      <xdr:col>19</xdr:col>
      <xdr:colOff>586740</xdr:colOff>
      <xdr:row>54</xdr:row>
      <xdr:rowOff>180221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B44866E-426D-A999-8268-71256D275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2840" y="9097390"/>
          <a:ext cx="5448300" cy="958351"/>
        </a:xfrm>
        <a:prstGeom prst="rect">
          <a:avLst/>
        </a:prstGeom>
      </xdr:spPr>
    </xdr:pic>
    <xdr:clientData/>
  </xdr:twoCellAnchor>
  <xdr:twoCellAnchor>
    <xdr:from>
      <xdr:col>3</xdr:col>
      <xdr:colOff>563880</xdr:colOff>
      <xdr:row>48</xdr:row>
      <xdr:rowOff>99060</xdr:rowOff>
    </xdr:from>
    <xdr:to>
      <xdr:col>9</xdr:col>
      <xdr:colOff>68580</xdr:colOff>
      <xdr:row>54</xdr:row>
      <xdr:rowOff>121920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098456D-6E35-BE19-2094-9B1A645BE0B7}"/>
            </a:ext>
          </a:extLst>
        </xdr:cNvPr>
        <xdr:cNvSpPr txBox="1"/>
      </xdr:nvSpPr>
      <xdr:spPr>
        <a:xfrm>
          <a:off x="2392680" y="8877300"/>
          <a:ext cx="3924300" cy="1120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kern="1200"/>
            <a:t>Так как значение</a:t>
          </a:r>
          <a:r>
            <a:rPr lang="ru-RU" sz="1100" kern="1200" baseline="0"/>
            <a:t> полученного </a:t>
          </a:r>
          <a:r>
            <a:rPr lang="en-US" sz="1100" kern="1200" baseline="0"/>
            <a:t>t </a:t>
          </a:r>
          <a:r>
            <a:rPr lang="ru-RU" sz="1100" kern="1200" baseline="0"/>
            <a:t>меньше по модулю, чем значения любого критического </a:t>
          </a:r>
          <a:r>
            <a:rPr lang="en-US" sz="1100" kern="1200" baseline="0"/>
            <a:t>t</a:t>
          </a:r>
          <a:r>
            <a:rPr lang="ru-RU" sz="1100" kern="1200" baseline="0"/>
            <a:t>(при любом уровне значимости), значит можно говорить об отсутствии корреляции между оценками</a:t>
          </a:r>
          <a:endParaRPr lang="ru-RU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6F97-DDDC-47CC-A908-B2B4AF711D51}">
  <dimension ref="A1:L94"/>
  <sheetViews>
    <sheetView tabSelected="1" topLeftCell="A58" workbookViewId="0">
      <selection activeCell="L79" sqref="L79"/>
    </sheetView>
  </sheetViews>
  <sheetFormatPr defaultRowHeight="15" x14ac:dyDescent="0.25"/>
  <cols>
    <col min="1" max="1" width="43" bestFit="1" customWidth="1"/>
    <col min="2" max="2" width="23.7109375" bestFit="1" customWidth="1"/>
    <col min="3" max="3" width="13.7109375" bestFit="1" customWidth="1"/>
    <col min="4" max="4" width="14.7109375" bestFit="1" customWidth="1"/>
    <col min="5" max="5" width="16.5703125" bestFit="1" customWidth="1"/>
    <col min="6" max="7" width="16.85546875" bestFit="1" customWidth="1"/>
  </cols>
  <sheetData>
    <row r="1" spans="1:12" ht="25.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H1" s="2"/>
      <c r="K1" s="1"/>
      <c r="L1" s="2"/>
    </row>
    <row r="2" spans="1:12" x14ac:dyDescent="0.25">
      <c r="A2" s="3">
        <v>1</v>
      </c>
      <c r="B2" s="4">
        <v>100</v>
      </c>
      <c r="C2" s="4">
        <v>52</v>
      </c>
      <c r="D2" s="3">
        <f t="array" ref="D2">SUM(IF(IF(B2 &gt;B3:B$46, 1, IF(B2 = B3:B$46, 0, -1))=IF(C2 &gt;C3:C$46, 1, IF(C2 = C3:C$46, 0, -1)), 1, 0))</f>
        <v>3</v>
      </c>
      <c r="E2" s="3">
        <f t="array" ref="E2">SUM(IF(IF(B2 &gt;B3:B$46, 1, IF(B2 = B3:B$46, 0, -1))&lt;&gt;IF(C2 &gt;C3:C$46, 1, IF(C2 = C3:C$46, 0, -1)), 1, 0))</f>
        <v>41</v>
      </c>
      <c r="F2" s="3">
        <f>SUM(D2:E2)</f>
        <v>44</v>
      </c>
      <c r="H2" s="3"/>
      <c r="L2" s="3"/>
    </row>
    <row r="3" spans="1:12" x14ac:dyDescent="0.25">
      <c r="A3" s="3">
        <v>2</v>
      </c>
      <c r="B3" s="4">
        <v>76</v>
      </c>
      <c r="C3" s="4">
        <v>53</v>
      </c>
      <c r="D3" s="3">
        <f t="array" ref="D3">SUM(IF(IF(B3 &gt;B4:B$46, 1, IF(B3 = B4:B$46, 0, -1))=IF(C3 &gt;C4:C$46, 1, IF(C3 = C4:C$46, 0, -1)), 1, 0))</f>
        <v>18</v>
      </c>
      <c r="E3" s="3">
        <f t="array" ref="E3">SUM(IF(IF(B3 &gt;B4:B$46, 1, IF(B3 = B4:B$46, 0, -1))&lt;&gt;IF(C3 &gt;C4:C$46, 1, IF(C3 = C4:C$46, 0, -1)), 1, 0))</f>
        <v>25</v>
      </c>
      <c r="F3" s="3">
        <f t="shared" ref="F3:F45" si="0">SUM(D3:E3)</f>
        <v>43</v>
      </c>
      <c r="G3" s="2"/>
      <c r="H3" s="2"/>
    </row>
    <row r="4" spans="1:12" x14ac:dyDescent="0.25">
      <c r="A4" s="3">
        <v>3</v>
      </c>
      <c r="B4" s="4">
        <v>52</v>
      </c>
      <c r="C4" s="4">
        <v>47</v>
      </c>
      <c r="D4" s="3">
        <f t="array" ref="D4">SUM(IF(IF(B4 &gt;B5:B$46, 1, IF(B4 = B5:B$46, 0, -1))=IF(C4 &gt;C5:C$46, 1, IF(C4 = C5:C$46, 0, -1)), 1, 0))</f>
        <v>34</v>
      </c>
      <c r="E4" s="3">
        <f t="array" ref="E4">SUM(IF(IF(B4 &gt;B5:B$46, 1, IF(B4 = B5:B$46, 0, -1))&lt;&gt;IF(C4 &gt;C5:C$46, 1, IF(C4 = C5:C$46, 0, -1)), 1, 0))</f>
        <v>8</v>
      </c>
      <c r="F4" s="3">
        <f t="shared" si="0"/>
        <v>42</v>
      </c>
      <c r="G4" s="2"/>
      <c r="H4" s="2"/>
    </row>
    <row r="5" spans="1:12" x14ac:dyDescent="0.25">
      <c r="A5" s="3">
        <v>4</v>
      </c>
      <c r="B5" s="4">
        <v>61</v>
      </c>
      <c r="C5" s="4">
        <v>97</v>
      </c>
      <c r="D5" s="3">
        <f t="array" ref="D5">SUM(IF(IF(B5 &gt;B6:B$46, 1, IF(B5 = B6:B$46, 0, -1))=IF(C5 &gt;C6:C$46, 1, IF(C5 = C6:C$46, 0, -1)), 1, 0))</f>
        <v>11</v>
      </c>
      <c r="E5" s="3">
        <f t="array" ref="E5">SUM(IF(IF(B5 &gt;B6:B$46, 1, IF(B5 = B6:B$46, 0, -1))&lt;&gt;IF(C5 &gt;C6:C$46, 1, IF(C5 = C6:C$46, 0, -1)), 1, 0))</f>
        <v>30</v>
      </c>
      <c r="F5" s="3">
        <f t="shared" si="0"/>
        <v>41</v>
      </c>
      <c r="G5" s="2"/>
      <c r="H5" s="2"/>
    </row>
    <row r="6" spans="1:12" x14ac:dyDescent="0.25">
      <c r="A6" s="3">
        <v>5</v>
      </c>
      <c r="B6" s="4">
        <v>79</v>
      </c>
      <c r="C6" s="4">
        <v>52</v>
      </c>
      <c r="D6" s="3">
        <f t="array" ref="D6">SUM(IF(IF(B6 &gt;B7:B$46, 1, IF(B6 = B7:B$46, 0, -1))=IF(C6 &gt;C7:C$46, 1, IF(C6 = C7:C$46, 0, -1)), 1, 0))</f>
        <v>13</v>
      </c>
      <c r="E6" s="3">
        <f t="array" ref="E6">SUM(IF(IF(B6 &gt;B7:B$46, 1, IF(B6 = B7:B$46, 0, -1))&lt;&gt;IF(C6 &gt;C7:C$46, 1, IF(C6 = C7:C$46, 0, -1)), 1, 0))</f>
        <v>27</v>
      </c>
      <c r="F6" s="3">
        <f t="shared" si="0"/>
        <v>40</v>
      </c>
      <c r="G6" s="2"/>
      <c r="H6" s="2"/>
    </row>
    <row r="7" spans="1:12" x14ac:dyDescent="0.25">
      <c r="A7" s="3">
        <v>6</v>
      </c>
      <c r="B7" s="4">
        <v>53</v>
      </c>
      <c r="C7" s="4">
        <v>63</v>
      </c>
      <c r="D7" s="3">
        <f t="array" ref="D7">SUM(IF(IF(B7 &gt;B8:B$46, 1, IF(B7 = B8:B$46, 0, -1))=IF(C7 &gt;C8:C$46, 1, IF(C7 = C8:C$46, 0, -1)), 1, 0))</f>
        <v>23</v>
      </c>
      <c r="E7" s="3">
        <f t="array" ref="E7">SUM(IF(IF(B7 &gt;B8:B$46, 1, IF(B7 = B8:B$46, 0, -1))&lt;&gt;IF(C7 &gt;C8:C$46, 1, IF(C7 = C8:C$46, 0, -1)), 1, 0))</f>
        <v>16</v>
      </c>
      <c r="F7" s="3">
        <f t="shared" si="0"/>
        <v>39</v>
      </c>
      <c r="G7" s="2"/>
      <c r="H7" s="2"/>
    </row>
    <row r="8" spans="1:12" x14ac:dyDescent="0.25">
      <c r="A8" s="3">
        <v>7</v>
      </c>
      <c r="B8" s="4">
        <v>91</v>
      </c>
      <c r="C8" s="4">
        <v>64</v>
      </c>
      <c r="D8" s="3">
        <f t="array" ref="D8">SUM(IF(IF(B8 &gt;B9:B$46, 1, IF(B8 = B9:B$46, 0, -1))=IF(C8 &gt;C9:C$46, 1, IF(C8 = C9:C$46, 0, -1)), 1, 0))</f>
        <v>16</v>
      </c>
      <c r="E8" s="3">
        <f t="array" ref="E8">SUM(IF(IF(B8 &gt;B9:B$46, 1, IF(B8 = B9:B$46, 0, -1))&lt;&gt;IF(C8 &gt;C9:C$46, 1, IF(C8 = C9:C$46, 0, -1)), 1, 0))</f>
        <v>22</v>
      </c>
      <c r="F8" s="3">
        <f t="shared" si="0"/>
        <v>38</v>
      </c>
      <c r="G8" s="2"/>
      <c r="H8" s="2"/>
    </row>
    <row r="9" spans="1:12" x14ac:dyDescent="0.25">
      <c r="A9" s="3">
        <v>8</v>
      </c>
      <c r="B9" s="4">
        <v>97</v>
      </c>
      <c r="C9" s="4">
        <v>98</v>
      </c>
      <c r="D9" s="3">
        <f t="array" ref="D9">SUM(IF(IF(B9 &gt;B10:B$46, 1, IF(B9 = B10:B$46, 0, -1))=IF(C9 &gt;C10:C$46, 1, IF(C9 = C10:C$46, 0, -1)), 1, 0))</f>
        <v>33</v>
      </c>
      <c r="E9" s="3">
        <f t="array" ref="E9">SUM(IF(IF(B9 &gt;B10:B$46, 1, IF(B9 = B10:B$46, 0, -1))&lt;&gt;IF(C9 &gt;C10:C$46, 1, IF(C9 = C10:C$46, 0, -1)), 1, 0))</f>
        <v>4</v>
      </c>
      <c r="F9" s="3">
        <f t="shared" si="0"/>
        <v>37</v>
      </c>
      <c r="G9" s="2"/>
      <c r="H9" s="2"/>
    </row>
    <row r="10" spans="1:12" x14ac:dyDescent="0.25">
      <c r="A10" s="3">
        <v>9</v>
      </c>
      <c r="B10" s="4">
        <v>78</v>
      </c>
      <c r="C10" s="4">
        <v>81</v>
      </c>
      <c r="D10" s="3">
        <f t="array" ref="D10">SUM(IF(IF(B10 &gt;B11:B$46, 1, IF(B10 = B11:B$46, 0, -1))=IF(C10 &gt;C11:C$46, 1, IF(C10 = C11:C$46, 0, -1)), 1, 0))</f>
        <v>21</v>
      </c>
      <c r="E10" s="3">
        <f t="array" ref="E10">SUM(IF(IF(B10 &gt;B11:B$46, 1, IF(B10 = B11:B$46, 0, -1))&lt;&gt;IF(C10 &gt;C11:C$46, 1, IF(C10 = C11:C$46, 0, -1)), 1, 0))</f>
        <v>15</v>
      </c>
      <c r="F10" s="3">
        <f t="shared" si="0"/>
        <v>36</v>
      </c>
      <c r="G10" s="2"/>
      <c r="H10" s="2"/>
    </row>
    <row r="11" spans="1:12" x14ac:dyDescent="0.25">
      <c r="A11" s="3">
        <v>10</v>
      </c>
      <c r="B11" s="4">
        <v>66</v>
      </c>
      <c r="C11" s="4">
        <v>63</v>
      </c>
      <c r="D11" s="3">
        <f t="array" ref="D11">SUM(IF(IF(B11 &gt;B12:B$46, 1, IF(B11 = B12:B$46, 0, -1))=IF(C11 &gt;C12:C$46, 1, IF(C11 = C12:C$46, 0, -1)), 1, 0))</f>
        <v>18</v>
      </c>
      <c r="E11" s="3">
        <f t="array" ref="E11">SUM(IF(IF(B11 &gt;B12:B$46, 1, IF(B11 = B12:B$46, 0, -1))&lt;&gt;IF(C11 &gt;C12:C$46, 1, IF(C11 = C12:C$46, 0, -1)), 1, 0))</f>
        <v>17</v>
      </c>
      <c r="F11" s="3">
        <f t="shared" si="0"/>
        <v>35</v>
      </c>
      <c r="G11" s="2"/>
      <c r="H11" s="2"/>
    </row>
    <row r="12" spans="1:12" x14ac:dyDescent="0.25">
      <c r="A12" s="3">
        <v>11</v>
      </c>
      <c r="B12" s="4">
        <v>68</v>
      </c>
      <c r="C12" s="4">
        <v>59</v>
      </c>
      <c r="D12" s="3">
        <f t="array" ref="D12">SUM(IF(IF(B12 &gt;B13:B$46, 1, IF(B12 = B13:B$46, 0, -1))=IF(C12 &gt;C13:C$46, 1, IF(C12 = C13:C$46, 0, -1)), 1, 0))</f>
        <v>20</v>
      </c>
      <c r="E12" s="3">
        <f t="array" ref="E12">SUM(IF(IF(B12 &gt;B13:B$46, 1, IF(B12 = B13:B$46, 0, -1))&lt;&gt;IF(C12 &gt;C13:C$46, 1, IF(C12 = C13:C$46, 0, -1)), 1, 0))</f>
        <v>14</v>
      </c>
      <c r="F12" s="3">
        <f t="shared" si="0"/>
        <v>34</v>
      </c>
      <c r="G12" s="2"/>
      <c r="H12" s="2"/>
    </row>
    <row r="13" spans="1:12" x14ac:dyDescent="0.25">
      <c r="A13" s="3">
        <v>12</v>
      </c>
      <c r="B13" s="4">
        <v>77</v>
      </c>
      <c r="C13" s="4">
        <v>53</v>
      </c>
      <c r="D13" s="3">
        <f t="array" ref="D13">SUM(IF(IF(B13 &gt;B14:B$46, 1, IF(B13 = B14:B$46, 0, -1))=IF(C13 &gt;C14:C$46, 1, IF(C13 = C14:C$46, 0, -1)), 1, 0))</f>
        <v>14</v>
      </c>
      <c r="E13" s="3">
        <f t="array" ref="E13">SUM(IF(IF(B13 &gt;B14:B$46, 1, IF(B13 = B14:B$46, 0, -1))&lt;&gt;IF(C13 &gt;C14:C$46, 1, IF(C13 = C14:C$46, 0, -1)), 1, 0))</f>
        <v>19</v>
      </c>
      <c r="F13" s="3">
        <f t="shared" si="0"/>
        <v>33</v>
      </c>
      <c r="G13" s="2"/>
      <c r="H13" s="2"/>
    </row>
    <row r="14" spans="1:12" x14ac:dyDescent="0.25">
      <c r="A14" s="3">
        <v>13</v>
      </c>
      <c r="B14" s="4">
        <v>95</v>
      </c>
      <c r="C14" s="4">
        <v>100</v>
      </c>
      <c r="D14" s="3">
        <f t="array" ref="D14">SUM(IF(IF(B14 &gt;B15:B$46, 1, IF(B14 = B15:B$46, 0, -1))=IF(C14 &gt;C15:C$46, 1, IF(C14 = C15:C$46, 0, -1)), 1, 0))</f>
        <v>28</v>
      </c>
      <c r="E14" s="3">
        <f t="array" ref="E14">SUM(IF(IF(B14 &gt;B15:B$46, 1, IF(B14 = B15:B$46, 0, -1))&lt;&gt;IF(C14 &gt;C15:C$46, 1, IF(C14 = C15:C$46, 0, -1)), 1, 0))</f>
        <v>4</v>
      </c>
      <c r="F14" s="3">
        <f t="shared" si="0"/>
        <v>32</v>
      </c>
      <c r="G14" s="2"/>
      <c r="H14" s="2"/>
    </row>
    <row r="15" spans="1:12" x14ac:dyDescent="0.25">
      <c r="A15" s="3">
        <v>14</v>
      </c>
      <c r="B15" s="4">
        <v>69</v>
      </c>
      <c r="C15" s="4">
        <v>83</v>
      </c>
      <c r="D15" s="3">
        <f t="array" ref="D15">SUM(IF(IF(B15 &gt;B16:B$46, 1, IF(B15 = B16:B$46, 0, -1))=IF(C15 &gt;C16:C$46, 1, IF(C15 = C16:C$46, 0, -1)), 1, 0))</f>
        <v>16</v>
      </c>
      <c r="E15" s="3">
        <f t="array" ref="E15">SUM(IF(IF(B15 &gt;B16:B$46, 1, IF(B15 = B16:B$46, 0, -1))&lt;&gt;IF(C15 &gt;C16:C$46, 1, IF(C15 = C16:C$46, 0, -1)), 1, 0))</f>
        <v>15</v>
      </c>
      <c r="F15" s="3">
        <f t="shared" si="0"/>
        <v>31</v>
      </c>
      <c r="G15" s="2"/>
      <c r="H15" s="2"/>
    </row>
    <row r="16" spans="1:12" x14ac:dyDescent="0.25">
      <c r="A16" s="3">
        <v>15</v>
      </c>
      <c r="B16" s="4">
        <v>69</v>
      </c>
      <c r="C16" s="4">
        <v>96</v>
      </c>
      <c r="D16" s="3">
        <f t="array" ref="D16">SUM(IF(IF(B16 &gt;B17:B$46, 1, IF(B16 = B17:B$46, 0, -1))=IF(C16 &gt;C17:C$46, 1, IF(C16 = C17:C$46, 0, -1)), 1, 0))</f>
        <v>13</v>
      </c>
      <c r="E16" s="3">
        <f t="array" ref="E16">SUM(IF(IF(B16 &gt;B17:B$46, 1, IF(B16 = B17:B$46, 0, -1))&lt;&gt;IF(C16 &gt;C17:C$46, 1, IF(C16 = C17:C$46, 0, -1)), 1, 0))</f>
        <v>17</v>
      </c>
      <c r="F16" s="3">
        <f t="shared" si="0"/>
        <v>30</v>
      </c>
      <c r="G16" s="2"/>
      <c r="H16" s="2"/>
    </row>
    <row r="17" spans="1:8" x14ac:dyDescent="0.25">
      <c r="A17" s="3">
        <v>16</v>
      </c>
      <c r="B17" s="4">
        <v>52</v>
      </c>
      <c r="C17" s="4">
        <v>62</v>
      </c>
      <c r="D17" s="3">
        <f t="array" ref="D17">SUM(IF(IF(B17 &gt;B18:B$46, 1, IF(B17 = B18:B$46, 0, -1))=IF(C17 &gt;C18:C$46, 1, IF(C17 = C18:C$46, 0, -1)), 1, 0))</f>
        <v>16</v>
      </c>
      <c r="E17" s="3">
        <f t="array" ref="E17">SUM(IF(IF(B17 &gt;B18:B$46, 1, IF(B17 = B18:B$46, 0, -1))&lt;&gt;IF(C17 &gt;C18:C$46, 1, IF(C17 = C18:C$46, 0, -1)), 1, 0))</f>
        <v>13</v>
      </c>
      <c r="F17" s="3">
        <f t="shared" si="0"/>
        <v>29</v>
      </c>
      <c r="G17" s="2"/>
      <c r="H17" s="2"/>
    </row>
    <row r="18" spans="1:8" x14ac:dyDescent="0.25">
      <c r="A18" s="3">
        <v>17</v>
      </c>
      <c r="B18" s="4">
        <v>81</v>
      </c>
      <c r="C18" s="4">
        <v>46</v>
      </c>
      <c r="D18" s="3">
        <f t="array" ref="D18">SUM(IF(IF(B18 &gt;B19:B$46, 1, IF(B18 = B19:B$46, 0, -1))=IF(C18 &gt;C19:C$46, 1, IF(C18 = C19:C$46, 0, -1)), 1, 0))</f>
        <v>8</v>
      </c>
      <c r="E18" s="3">
        <f t="array" ref="E18">SUM(IF(IF(B18 &gt;B19:B$46, 1, IF(B18 = B19:B$46, 0, -1))&lt;&gt;IF(C18 &gt;C19:C$46, 1, IF(C18 = C19:C$46, 0, -1)), 1, 0))</f>
        <v>20</v>
      </c>
      <c r="F18" s="3">
        <f t="shared" si="0"/>
        <v>28</v>
      </c>
      <c r="G18" s="2"/>
      <c r="H18" s="2"/>
    </row>
    <row r="19" spans="1:8" x14ac:dyDescent="0.25">
      <c r="A19" s="3">
        <v>18</v>
      </c>
      <c r="B19" s="4">
        <v>62</v>
      </c>
      <c r="C19" s="4">
        <v>73</v>
      </c>
      <c r="D19" s="3">
        <f t="array" ref="D19">SUM(IF(IF(B19 &gt;B20:B$46, 1, IF(B19 = B20:B$46, 0, -1))=IF(C19 &gt;C20:C$46, 1, IF(C19 = C20:C$46, 0, -1)), 1, 0))</f>
        <v>11</v>
      </c>
      <c r="E19" s="3">
        <f t="array" ref="E19">SUM(IF(IF(B19 &gt;B20:B$46, 1, IF(B19 = B20:B$46, 0, -1))&lt;&gt;IF(C19 &gt;C20:C$46, 1, IF(C19 = C20:C$46, 0, -1)), 1, 0))</f>
        <v>16</v>
      </c>
      <c r="F19" s="3">
        <f t="shared" si="0"/>
        <v>27</v>
      </c>
      <c r="G19" s="2"/>
      <c r="H19" s="2"/>
    </row>
    <row r="20" spans="1:8" x14ac:dyDescent="0.25">
      <c r="A20" s="3">
        <v>19</v>
      </c>
      <c r="B20" s="4">
        <v>62</v>
      </c>
      <c r="C20" s="4">
        <v>47</v>
      </c>
      <c r="D20" s="3">
        <f t="array" ref="D20">SUM(IF(IF(B20 &gt;B21:B$46, 1, IF(B20 = B21:B$46, 0, -1))=IF(C20 &gt;C21:C$46, 1, IF(C20 = C21:C$46, 0, -1)), 1, 0))</f>
        <v>15</v>
      </c>
      <c r="E20" s="3">
        <f t="array" ref="E20">SUM(IF(IF(B20 &gt;B21:B$46, 1, IF(B20 = B21:B$46, 0, -1))&lt;&gt;IF(C20 &gt;C21:C$46, 1, IF(C20 = C21:C$46, 0, -1)), 1, 0))</f>
        <v>11</v>
      </c>
      <c r="F20" s="3">
        <f t="shared" si="0"/>
        <v>26</v>
      </c>
      <c r="G20" s="2"/>
      <c r="H20" s="2"/>
    </row>
    <row r="21" spans="1:8" x14ac:dyDescent="0.25">
      <c r="A21" s="3">
        <v>20</v>
      </c>
      <c r="B21" s="4">
        <v>93</v>
      </c>
      <c r="C21" s="4">
        <v>79</v>
      </c>
      <c r="D21" s="3">
        <f t="array" ref="D21">SUM(IF(IF(B21 &gt;B22:B$46, 1, IF(B21 = B22:B$46, 0, -1))=IF(C21 &gt;C22:C$46, 1, IF(C21 = C22:C$46, 0, -1)), 1, 0))</f>
        <v>14</v>
      </c>
      <c r="E21" s="3">
        <f t="array" ref="E21">SUM(IF(IF(B21 &gt;B22:B$46, 1, IF(B21 = B22:B$46, 0, -1))&lt;&gt;IF(C21 &gt;C22:C$46, 1, IF(C21 = C22:C$46, 0, -1)), 1, 0))</f>
        <v>11</v>
      </c>
      <c r="F21" s="3">
        <f t="shared" si="0"/>
        <v>25</v>
      </c>
      <c r="G21" s="2"/>
      <c r="H21" s="2"/>
    </row>
    <row r="22" spans="1:8" x14ac:dyDescent="0.25">
      <c r="A22" s="3">
        <v>21</v>
      </c>
      <c r="B22" s="4">
        <v>47</v>
      </c>
      <c r="C22" s="4">
        <v>92</v>
      </c>
      <c r="D22" s="3">
        <f t="array" ref="D22">SUM(IF(IF(B22 &gt;B23:B$46, 1, IF(B22 = B23:B$46, 0, -1))=IF(C22 &gt;C23:C$46, 1, IF(C22 = C23:C$46, 0, -1)), 1, 0))</f>
        <v>3</v>
      </c>
      <c r="E22" s="3">
        <f t="array" ref="E22">SUM(IF(IF(B22 &gt;B23:B$46, 1, IF(B22 = B23:B$46, 0, -1))&lt;&gt;IF(C22 &gt;C23:C$46, 1, IF(C22 = C23:C$46, 0, -1)), 1, 0))</f>
        <v>21</v>
      </c>
      <c r="F22" s="3">
        <f t="shared" si="0"/>
        <v>24</v>
      </c>
      <c r="G22" s="2"/>
      <c r="H22" s="2"/>
    </row>
    <row r="23" spans="1:8" x14ac:dyDescent="0.25">
      <c r="A23" s="3">
        <v>22</v>
      </c>
      <c r="B23" s="4">
        <v>85</v>
      </c>
      <c r="C23" s="4">
        <v>65</v>
      </c>
      <c r="D23" s="3">
        <f t="array" ref="D23">SUM(IF(IF(B23 &gt;B24:B$46, 1, IF(B23 = B24:B$46, 0, -1))=IF(C23 &gt;C24:C$46, 1, IF(C23 = C24:C$46, 0, -1)), 1, 0))</f>
        <v>7</v>
      </c>
      <c r="E23" s="3">
        <f t="array" ref="E23">SUM(IF(IF(B23 &gt;B24:B$46, 1, IF(B23 = B24:B$46, 0, -1))&lt;&gt;IF(C23 &gt;C24:C$46, 1, IF(C23 = C24:C$46, 0, -1)), 1, 0))</f>
        <v>16</v>
      </c>
      <c r="F23" s="3">
        <f t="shared" si="0"/>
        <v>23</v>
      </c>
      <c r="G23" s="2"/>
      <c r="H23" s="2"/>
    </row>
    <row r="24" spans="1:8" x14ac:dyDescent="0.25">
      <c r="A24" s="3">
        <v>23</v>
      </c>
      <c r="B24" s="4">
        <v>60</v>
      </c>
      <c r="C24" s="4">
        <v>53</v>
      </c>
      <c r="D24" s="3">
        <f t="array" ref="D24">SUM(IF(IF(B24 &gt;B25:B$46, 1, IF(B24 = B25:B$46, 0, -1))=IF(C24 &gt;C25:C$46, 1, IF(C24 = C25:C$46, 0, -1)), 1, 0))</f>
        <v>15</v>
      </c>
      <c r="E24" s="3">
        <f t="array" ref="E24">SUM(IF(IF(B24 &gt;B25:B$46, 1, IF(B24 = B25:B$46, 0, -1))&lt;&gt;IF(C24 &gt;C25:C$46, 1, IF(C24 = C25:C$46, 0, -1)), 1, 0))</f>
        <v>7</v>
      </c>
      <c r="F24" s="3">
        <f t="shared" si="0"/>
        <v>22</v>
      </c>
      <c r="G24" s="2"/>
      <c r="H24" s="2"/>
    </row>
    <row r="25" spans="1:8" x14ac:dyDescent="0.25">
      <c r="A25" s="3">
        <v>24</v>
      </c>
      <c r="B25" s="4">
        <v>95</v>
      </c>
      <c r="C25" s="4">
        <v>60</v>
      </c>
      <c r="D25" s="3">
        <f t="array" ref="D25">SUM(IF(IF(B25 &gt;B26:B$46, 1, IF(B25 = B26:B$46, 0, -1))=IF(C25 &gt;C26:C$46, 1, IF(C25 = C26:C$46, 0, -1)), 1, 0))</f>
        <v>5</v>
      </c>
      <c r="E25" s="3">
        <f t="array" ref="E25">SUM(IF(IF(B25 &gt;B26:B$46, 1, IF(B25 = B26:B$46, 0, -1))&lt;&gt;IF(C25 &gt;C26:C$46, 1, IF(C25 = C26:C$46, 0, -1)), 1, 0))</f>
        <v>16</v>
      </c>
      <c r="F25" s="3">
        <f t="shared" si="0"/>
        <v>21</v>
      </c>
      <c r="G25" s="2"/>
      <c r="H25" s="2"/>
    </row>
    <row r="26" spans="1:8" x14ac:dyDescent="0.25">
      <c r="A26" s="3">
        <v>25</v>
      </c>
      <c r="B26" s="4">
        <v>53</v>
      </c>
      <c r="C26" s="4">
        <v>52</v>
      </c>
      <c r="D26" s="3">
        <f t="array" ref="D26">SUM(IF(IF(B26 &gt;B27:B$46, 1, IF(B26 = B27:B$46, 0, -1))=IF(C26 &gt;C27:C$46, 1, IF(C26 = C27:C$46, 0, -1)), 1, 0))</f>
        <v>15</v>
      </c>
      <c r="E26" s="3">
        <f t="array" ref="E26">SUM(IF(IF(B26 &gt;B27:B$46, 1, IF(B26 = B27:B$46, 0, -1))&lt;&gt;IF(C26 &gt;C27:C$46, 1, IF(C26 = C27:C$46, 0, -1)), 1, 0))</f>
        <v>5</v>
      </c>
      <c r="F26" s="3">
        <f t="shared" si="0"/>
        <v>20</v>
      </c>
      <c r="G26" s="2"/>
      <c r="H26" s="2"/>
    </row>
    <row r="27" spans="1:8" x14ac:dyDescent="0.25">
      <c r="A27" s="3">
        <v>26</v>
      </c>
      <c r="B27" s="4">
        <v>82</v>
      </c>
      <c r="C27" s="4">
        <v>93</v>
      </c>
      <c r="D27" s="3">
        <f t="array" ref="D27">SUM(IF(IF(B27 &gt;B28:B$46, 1, IF(B27 = B28:B$46, 0, -1))=IF(C27 &gt;C28:C$46, 1, IF(C27 = C28:C$46, 0, -1)), 1, 0))</f>
        <v>13</v>
      </c>
      <c r="E27" s="3">
        <f t="array" ref="E27">SUM(IF(IF(B27 &gt;B28:B$46, 1, IF(B27 = B28:B$46, 0, -1))&lt;&gt;IF(C27 &gt;C28:C$46, 1, IF(C27 = C28:C$46, 0, -1)), 1, 0))</f>
        <v>6</v>
      </c>
      <c r="F27" s="3">
        <f t="shared" si="0"/>
        <v>19</v>
      </c>
      <c r="G27" s="2"/>
      <c r="H27" s="2"/>
    </row>
    <row r="28" spans="1:8" x14ac:dyDescent="0.25">
      <c r="A28" s="3">
        <v>27</v>
      </c>
      <c r="B28" s="4">
        <v>62</v>
      </c>
      <c r="C28" s="4">
        <v>70</v>
      </c>
      <c r="D28" s="3">
        <f t="array" ref="D28">SUM(IF(IF(B28 &gt;B29:B$46, 1, IF(B28 = B29:B$46, 0, -1))=IF(C28 &gt;C29:C$46, 1, IF(C28 = C29:C$46, 0, -1)), 1, 0))</f>
        <v>7</v>
      </c>
      <c r="E28" s="3">
        <f t="array" ref="E28">SUM(IF(IF(B28 &gt;B29:B$46, 1, IF(B28 = B29:B$46, 0, -1))&lt;&gt;IF(C28 &gt;C29:C$46, 1, IF(C28 = C29:C$46, 0, -1)), 1, 0))</f>
        <v>11</v>
      </c>
      <c r="F28" s="3">
        <f t="shared" si="0"/>
        <v>18</v>
      </c>
      <c r="G28" s="2"/>
      <c r="H28" s="2"/>
    </row>
    <row r="29" spans="1:8" x14ac:dyDescent="0.25">
      <c r="A29" s="3">
        <v>28</v>
      </c>
      <c r="B29" s="4">
        <v>46</v>
      </c>
      <c r="C29" s="4">
        <v>58</v>
      </c>
      <c r="D29" s="3">
        <f t="array" ref="D29">SUM(IF(IF(B29 &gt;B30:B$46, 1, IF(B29 = B30:B$46, 0, -1))=IF(C29 &gt;C30:C$46, 1, IF(C29 = C30:C$46, 0, -1)), 1, 0))</f>
        <v>13</v>
      </c>
      <c r="E29" s="3">
        <f t="array" ref="E29">SUM(IF(IF(B29 &gt;B30:B$46, 1, IF(B29 = B30:B$46, 0, -1))&lt;&gt;IF(C29 &gt;C30:C$46, 1, IF(C29 = C30:C$46, 0, -1)), 1, 0))</f>
        <v>4</v>
      </c>
      <c r="F29" s="3">
        <f t="shared" si="0"/>
        <v>17</v>
      </c>
      <c r="G29" s="2"/>
      <c r="H29" s="2"/>
    </row>
    <row r="30" spans="1:8" x14ac:dyDescent="0.25">
      <c r="A30" s="3">
        <v>29</v>
      </c>
      <c r="B30" s="4">
        <v>74</v>
      </c>
      <c r="C30" s="4">
        <v>65</v>
      </c>
      <c r="D30" s="3">
        <f t="array" ref="D30">SUM(IF(IF(B30 &gt;B31:B$46, 1, IF(B30 = B31:B$46, 0, -1))=IF(C30 &gt;C31:C$46, 1, IF(C30 = C31:C$46, 0, -1)), 1, 0))</f>
        <v>7</v>
      </c>
      <c r="E30" s="3">
        <f t="array" ref="E30">SUM(IF(IF(B30 &gt;B31:B$46, 1, IF(B30 = B31:B$46, 0, -1))&lt;&gt;IF(C30 &gt;C31:C$46, 1, IF(C30 = C31:C$46, 0, -1)), 1, 0))</f>
        <v>9</v>
      </c>
      <c r="F30" s="3">
        <f t="shared" si="0"/>
        <v>16</v>
      </c>
      <c r="G30" s="2"/>
      <c r="H30" s="2"/>
    </row>
    <row r="31" spans="1:8" x14ac:dyDescent="0.25">
      <c r="A31" s="3">
        <v>30</v>
      </c>
      <c r="B31" s="4">
        <v>100</v>
      </c>
      <c r="C31" s="4">
        <v>47</v>
      </c>
      <c r="D31" s="3">
        <f t="array" ref="D31">SUM(IF(IF(B31 &gt;B32:B$46, 1, IF(B31 = B32:B$46, 0, -1))=IF(C31 &gt;C32:C$46, 1, IF(C31 = C32:C$46, 0, -1)), 1, 0))</f>
        <v>0</v>
      </c>
      <c r="E31" s="3">
        <f t="array" ref="E31">SUM(IF(IF(B31 &gt;B32:B$46, 1, IF(B31 = B32:B$46, 0, -1))&lt;&gt;IF(C31 &gt;C32:C$46, 1, IF(C31 = C32:C$46, 0, -1)), 1, 0))</f>
        <v>15</v>
      </c>
      <c r="F31" s="3">
        <f t="shared" si="0"/>
        <v>15</v>
      </c>
      <c r="G31" s="2"/>
      <c r="H31" s="2"/>
    </row>
    <row r="32" spans="1:8" x14ac:dyDescent="0.25">
      <c r="A32" s="3">
        <v>31</v>
      </c>
      <c r="B32" s="4">
        <v>80</v>
      </c>
      <c r="C32" s="4">
        <v>97</v>
      </c>
      <c r="D32" s="3">
        <f t="array" ref="D32">SUM(IF(IF(B32 &gt;B33:B$46, 1, IF(B32 = B33:B$46, 0, -1))=IF(C32 &gt;C33:C$46, 1, IF(C32 = C33:C$46, 0, -1)), 1, 0))</f>
        <v>9</v>
      </c>
      <c r="E32" s="3">
        <f t="array" ref="E32">SUM(IF(IF(B32 &gt;B33:B$46, 1, IF(B32 = B33:B$46, 0, -1))&lt;&gt;IF(C32 &gt;C33:C$46, 1, IF(C32 = C33:C$46, 0, -1)), 1, 0))</f>
        <v>5</v>
      </c>
      <c r="F32" s="3">
        <f t="shared" si="0"/>
        <v>14</v>
      </c>
      <c r="G32" s="2"/>
      <c r="H32" s="2"/>
    </row>
    <row r="33" spans="1:8" x14ac:dyDescent="0.25">
      <c r="A33" s="3">
        <v>32</v>
      </c>
      <c r="B33" s="4">
        <v>71</v>
      </c>
      <c r="C33" s="4">
        <v>52</v>
      </c>
      <c r="D33" s="3">
        <f t="array" ref="D33">SUM(IF(IF(B33 &gt;B34:B$46, 1, IF(B33 = B34:B$46, 0, -1))=IF(C33 &gt;C34:C$46, 1, IF(C33 = C34:C$46, 0, -1)), 1, 0))</f>
        <v>6</v>
      </c>
      <c r="E33" s="3">
        <f t="array" ref="E33">SUM(IF(IF(B33 &gt;B34:B$46, 1, IF(B33 = B34:B$46, 0, -1))&lt;&gt;IF(C33 &gt;C34:C$46, 1, IF(C33 = C34:C$46, 0, -1)), 1, 0))</f>
        <v>7</v>
      </c>
      <c r="F33" s="3">
        <f t="shared" si="0"/>
        <v>13</v>
      </c>
      <c r="G33" s="2"/>
      <c r="H33" s="2"/>
    </row>
    <row r="34" spans="1:8" x14ac:dyDescent="0.25">
      <c r="A34" s="3">
        <v>33</v>
      </c>
      <c r="B34" s="4">
        <v>59</v>
      </c>
      <c r="C34" s="4">
        <v>82</v>
      </c>
      <c r="D34" s="3">
        <f t="array" ref="D34">SUM(IF(IF(B34 &gt;B35:B$46, 1, IF(B34 = B35:B$46, 0, -1))=IF(C34 &gt;C35:C$46, 1, IF(C34 = C35:C$46, 0, -1)), 1, 0))</f>
        <v>5</v>
      </c>
      <c r="E34" s="3">
        <f t="array" ref="E34">SUM(IF(IF(B34 &gt;B35:B$46, 1, IF(B34 = B35:B$46, 0, -1))&lt;&gt;IF(C34 &gt;C35:C$46, 1, IF(C34 = C35:C$46, 0, -1)), 1, 0))</f>
        <v>7</v>
      </c>
      <c r="F34" s="3">
        <f t="shared" si="0"/>
        <v>12</v>
      </c>
      <c r="G34" s="2"/>
      <c r="H34" s="2"/>
    </row>
    <row r="35" spans="1:8" x14ac:dyDescent="0.25">
      <c r="A35" s="3">
        <v>34</v>
      </c>
      <c r="B35" s="4">
        <v>78</v>
      </c>
      <c r="C35" s="4">
        <v>86</v>
      </c>
      <c r="D35" s="3">
        <f t="array" ref="D35">SUM(IF(IF(B35 &gt;B36:B$46, 1, IF(B35 = B36:B$46, 0, -1))=IF(C35 &gt;C36:C$46, 1, IF(C35 = C36:C$46, 0, -1)), 1, 0))</f>
        <v>6</v>
      </c>
      <c r="E35" s="3">
        <f t="array" ref="E35">SUM(IF(IF(B35 &gt;B36:B$46, 1, IF(B35 = B36:B$46, 0, -1))&lt;&gt;IF(C35 &gt;C36:C$46, 1, IF(C35 = C36:C$46, 0, -1)), 1, 0))</f>
        <v>5</v>
      </c>
      <c r="F35" s="3">
        <f t="shared" si="0"/>
        <v>11</v>
      </c>
      <c r="G35" s="2"/>
      <c r="H35" s="2"/>
    </row>
    <row r="36" spans="1:8" x14ac:dyDescent="0.25">
      <c r="A36" s="3">
        <v>35</v>
      </c>
      <c r="B36" s="4">
        <v>76</v>
      </c>
      <c r="C36" s="4">
        <v>87</v>
      </c>
      <c r="D36" s="3">
        <f t="array" ref="D36">SUM(IF(IF(B36 &gt;B37:B$46, 1, IF(B36 = B37:B$46, 0, -1))=IF(C36 &gt;C37:C$46, 1, IF(C36 = C37:C$46, 0, -1)), 1, 0))</f>
        <v>6</v>
      </c>
      <c r="E36" s="3">
        <f t="array" ref="E36">SUM(IF(IF(B36 &gt;B37:B$46, 1, IF(B36 = B37:B$46, 0, -1))&lt;&gt;IF(C36 &gt;C37:C$46, 1, IF(C36 = C37:C$46, 0, -1)), 1, 0))</f>
        <v>4</v>
      </c>
      <c r="F36" s="3">
        <f t="shared" si="0"/>
        <v>10</v>
      </c>
      <c r="G36" s="2"/>
      <c r="H36" s="2"/>
    </row>
    <row r="37" spans="1:8" x14ac:dyDescent="0.25">
      <c r="A37" s="3">
        <v>36</v>
      </c>
      <c r="B37" s="4">
        <v>95</v>
      </c>
      <c r="C37" s="4">
        <v>89</v>
      </c>
      <c r="D37" s="3">
        <f t="array" ref="D37">SUM(IF(IF(B37 &gt;B38:B$46, 1, IF(B37 = B38:B$46, 0, -1))=IF(C37 &gt;C38:C$46, 1, IF(C37 = C38:C$46, 0, -1)), 1, 0))</f>
        <v>7</v>
      </c>
      <c r="E37" s="3">
        <f t="array" ref="E37">SUM(IF(IF(B37 &gt;B38:B$46, 1, IF(B37 = B38:B$46, 0, -1))&lt;&gt;IF(C37 &gt;C38:C$46, 1, IF(C37 = C38:C$46, 0, -1)), 1, 0))</f>
        <v>2</v>
      </c>
      <c r="F37" s="3">
        <f t="shared" si="0"/>
        <v>9</v>
      </c>
      <c r="G37" s="2"/>
      <c r="H37" s="2"/>
    </row>
    <row r="38" spans="1:8" x14ac:dyDescent="0.25">
      <c r="A38" s="3">
        <v>37</v>
      </c>
      <c r="B38" s="4">
        <v>97</v>
      </c>
      <c r="C38" s="4">
        <v>61</v>
      </c>
      <c r="D38" s="3">
        <f t="array" ref="D38">SUM(IF(IF(B38 &gt;B39:B$46, 1, IF(B38 = B39:B$46, 0, -1))=IF(C38 &gt;C39:C$46, 1, IF(C38 = C39:C$46, 0, -1)), 1, 0))</f>
        <v>1</v>
      </c>
      <c r="E38" s="3">
        <f t="array" ref="E38">SUM(IF(IF(B38 &gt;B39:B$46, 1, IF(B38 = B39:B$46, 0, -1))&lt;&gt;IF(C38 &gt;C39:C$46, 1, IF(C38 = C39:C$46, 0, -1)), 1, 0))</f>
        <v>7</v>
      </c>
      <c r="F38" s="3">
        <f t="shared" si="0"/>
        <v>8</v>
      </c>
      <c r="G38" s="2"/>
      <c r="H38" s="2"/>
    </row>
    <row r="39" spans="1:8" x14ac:dyDescent="0.25">
      <c r="A39" s="3">
        <v>38</v>
      </c>
      <c r="B39" s="4">
        <v>84</v>
      </c>
      <c r="C39" s="4">
        <v>72</v>
      </c>
      <c r="D39" s="3">
        <f t="array" ref="D39">SUM(IF(IF(B39 &gt;B40:B$46, 1, IF(B39 = B40:B$46, 0, -1))=IF(C39 &gt;C40:C$46, 1, IF(C39 = C40:C$46, 0, -1)), 1, 0))</f>
        <v>3</v>
      </c>
      <c r="E39" s="3">
        <f t="array" ref="E39">SUM(IF(IF(B39 &gt;B40:B$46, 1, IF(B39 = B40:B$46, 0, -1))&lt;&gt;IF(C39 &gt;C40:C$46, 1, IF(C39 = C40:C$46, 0, -1)), 1, 0))</f>
        <v>4</v>
      </c>
      <c r="F39" s="3">
        <f t="shared" si="0"/>
        <v>7</v>
      </c>
      <c r="G39" s="2"/>
      <c r="H39" s="2"/>
    </row>
    <row r="40" spans="1:8" x14ac:dyDescent="0.25">
      <c r="A40" s="3">
        <v>39</v>
      </c>
      <c r="B40" s="4">
        <v>47</v>
      </c>
      <c r="C40" s="4">
        <v>74</v>
      </c>
      <c r="D40" s="3">
        <f t="array" ref="D40">SUM(IF(IF(B40 &gt;B41:B$46, 1, IF(B40 = B41:B$46, 0, -1))=IF(C40 &gt;C41:C$46, 1, IF(C40 = C41:C$46, 0, -1)), 1, 0))</f>
        <v>1</v>
      </c>
      <c r="E40" s="3">
        <f t="array" ref="E40">SUM(IF(IF(B40 &gt;B41:B$46, 1, IF(B40 = B41:B$46, 0, -1))&lt;&gt;IF(C40 &gt;C41:C$46, 1, IF(C40 = C41:C$46, 0, -1)), 1, 0))</f>
        <v>5</v>
      </c>
      <c r="F40" s="3">
        <f t="shared" si="0"/>
        <v>6</v>
      </c>
      <c r="G40" s="2"/>
      <c r="H40" s="2"/>
    </row>
    <row r="41" spans="1:8" x14ac:dyDescent="0.25">
      <c r="A41" s="3">
        <v>40</v>
      </c>
      <c r="B41" s="4">
        <v>69</v>
      </c>
      <c r="C41" s="4">
        <v>56</v>
      </c>
      <c r="D41" s="3">
        <f t="array" ref="D41">SUM(IF(IF(B41 &gt;B42:B$46, 1, IF(B41 = B42:B$46, 0, -1))=IF(C41 &gt;C42:C$46, 1, IF(C41 = C42:C$46, 0, -1)), 1, 0))</f>
        <v>1</v>
      </c>
      <c r="E41" s="3">
        <f t="array" ref="E41">SUM(IF(IF(B41 &gt;B42:B$46, 1, IF(B41 = B42:B$46, 0, -1))&lt;&gt;IF(C41 &gt;C42:C$46, 1, IF(C41 = C42:C$46, 0, -1)), 1, 0))</f>
        <v>4</v>
      </c>
      <c r="F41" s="3">
        <f t="shared" si="0"/>
        <v>5</v>
      </c>
      <c r="G41" s="2"/>
      <c r="H41" s="2"/>
    </row>
    <row r="42" spans="1:8" x14ac:dyDescent="0.25">
      <c r="A42" s="3">
        <v>41</v>
      </c>
      <c r="B42" s="4">
        <v>69</v>
      </c>
      <c r="C42" s="4">
        <v>79</v>
      </c>
      <c r="D42" s="3">
        <f t="array" ref="D42">SUM(IF(IF(B42 &gt;B43:B$46, 1, IF(B42 = B43:B$46, 0, -1))=IF(C42 &gt;C43:C$46, 1, IF(C42 = C43:C$46, 0, -1)), 1, 0))</f>
        <v>2</v>
      </c>
      <c r="E42" s="3">
        <f t="array" ref="E42">SUM(IF(IF(B42 &gt;B43:B$46, 1, IF(B42 = B43:B$46, 0, -1))&lt;&gt;IF(C42 &gt;C43:C$46, 1, IF(C42 = C43:C$46, 0, -1)), 1, 0))</f>
        <v>2</v>
      </c>
      <c r="F42" s="3">
        <f t="shared" si="0"/>
        <v>4</v>
      </c>
      <c r="G42" s="2"/>
      <c r="H42" s="2"/>
    </row>
    <row r="43" spans="1:8" x14ac:dyDescent="0.25">
      <c r="A43" s="3">
        <v>42</v>
      </c>
      <c r="B43" s="4">
        <v>55</v>
      </c>
      <c r="C43" s="4">
        <v>72</v>
      </c>
      <c r="D43" s="3">
        <f t="array" ref="D43">SUM(IF(IF(B43 &gt;B44:B$46, 1, IF(B43 = B44:B$46, 0, -1))=IF(C43 &gt;C44:C$46, 1, IF(C43 = C44:C$46, 0, -1)), 1, 0))</f>
        <v>0</v>
      </c>
      <c r="E43" s="3">
        <f t="array" ref="E43">SUM(IF(IF(B43 &gt;B44:B$46, 1, IF(B43 = B44:B$46, 0, -1))&lt;&gt;IF(C43 &gt;C44:C$46, 1, IF(C43 = C44:C$46, 0, -1)), 1, 0))</f>
        <v>3</v>
      </c>
      <c r="F43" s="3">
        <f t="shared" si="0"/>
        <v>3</v>
      </c>
      <c r="G43" s="2"/>
      <c r="H43" s="2"/>
    </row>
    <row r="44" spans="1:8" x14ac:dyDescent="0.25">
      <c r="A44" s="3">
        <v>43</v>
      </c>
      <c r="B44" s="4">
        <v>45</v>
      </c>
      <c r="C44" s="4">
        <v>98</v>
      </c>
      <c r="D44" s="3">
        <f t="array" ref="D44">SUM(IF(IF(B44 &gt;B45:B$46, 1, IF(B44 = B45:B$46, 0, -1))=IF(C44 &gt;C45:C$46, 1, IF(C44 = C45:C$46, 0, -1)), 1, 0))</f>
        <v>0</v>
      </c>
      <c r="E44" s="3">
        <f t="array" ref="E44">SUM(IF(IF(B44 &gt;B45:B$46, 1, IF(B44 = B45:B$46, 0, -1))&lt;&gt;IF(C44 &gt;C45:C$46, 1, IF(C44 = C45:C$46, 0, -1)), 1, 0))</f>
        <v>2</v>
      </c>
      <c r="F44" s="3">
        <f t="shared" si="0"/>
        <v>2</v>
      </c>
      <c r="G44" s="2"/>
      <c r="H44" s="2"/>
    </row>
    <row r="45" spans="1:8" x14ac:dyDescent="0.25">
      <c r="A45" s="3">
        <v>44</v>
      </c>
      <c r="B45" s="4">
        <v>80</v>
      </c>
      <c r="C45" s="4">
        <v>62</v>
      </c>
      <c r="D45" s="3">
        <f t="array" ref="D45">SUM(IF(IF(B45 &gt;B46:B$46, 1, IF(B45 = B46:B$46, 0, -1))=IF(C45 &gt;C46:C$46, 1, IF(C45 = C46:C$46, 0, -1)), 1, 0))</f>
        <v>0</v>
      </c>
      <c r="E45" s="3">
        <f t="array" ref="E45">SUM(IF(IF(B45 &gt;B46:B$46, 1, IF(B45 = B46:B$46, 0, -1))&lt;&gt;IF(C45 &gt;C46:C$46, 1, IF(C45 = C46:C$46, 0, -1)), 1, 0))</f>
        <v>1</v>
      </c>
      <c r="F45" s="3">
        <f t="shared" si="0"/>
        <v>1</v>
      </c>
      <c r="G45" s="2"/>
      <c r="H45" s="2"/>
    </row>
    <row r="46" spans="1:8" x14ac:dyDescent="0.25">
      <c r="A46" s="3">
        <v>45</v>
      </c>
      <c r="B46" s="4">
        <v>62</v>
      </c>
      <c r="C46" s="4">
        <v>67</v>
      </c>
      <c r="D46" s="3"/>
      <c r="E46" s="4"/>
      <c r="F46" s="4"/>
      <c r="G46" s="2"/>
      <c r="H46" s="2"/>
    </row>
    <row r="47" spans="1:8" x14ac:dyDescent="0.25">
      <c r="A47" s="3"/>
      <c r="B47" s="3"/>
      <c r="C47" s="3"/>
      <c r="D47" s="3"/>
      <c r="E47" s="4"/>
      <c r="F47" s="4"/>
      <c r="G47" s="2"/>
      <c r="H47" s="2"/>
    </row>
    <row r="48" spans="1:8" x14ac:dyDescent="0.25">
      <c r="A48" s="3" t="s">
        <v>5</v>
      </c>
      <c r="B48" s="3"/>
      <c r="C48" s="3" t="s">
        <v>6</v>
      </c>
      <c r="D48" s="3">
        <f>SUM(D2:D45)</f>
        <v>477</v>
      </c>
      <c r="E48" s="3">
        <f>SUM(E2:E45)</f>
        <v>513</v>
      </c>
      <c r="F48" s="3"/>
      <c r="G48" s="2"/>
      <c r="H48" s="2"/>
    </row>
    <row r="49" spans="1:8" x14ac:dyDescent="0.25">
      <c r="A49" s="3">
        <v>45</v>
      </c>
      <c r="B49" s="3"/>
      <c r="C49" s="3"/>
      <c r="D49" s="3"/>
      <c r="E49" s="3"/>
      <c r="F49" s="3"/>
      <c r="G49" s="2"/>
      <c r="H49" s="2"/>
    </row>
    <row r="50" spans="1:8" x14ac:dyDescent="0.25">
      <c r="A50" s="3"/>
      <c r="B50" s="4"/>
      <c r="C50" s="3"/>
      <c r="D50" s="3"/>
      <c r="E50" s="3"/>
      <c r="F50" s="3"/>
      <c r="G50" s="2"/>
      <c r="H50" s="2"/>
    </row>
    <row r="51" spans="1:8" x14ac:dyDescent="0.25">
      <c r="A51" s="3" t="s">
        <v>7</v>
      </c>
      <c r="B51" s="4" t="s">
        <v>8</v>
      </c>
      <c r="C51" s="3" t="s">
        <v>9</v>
      </c>
      <c r="D51" s="3"/>
      <c r="E51" s="3"/>
      <c r="F51" s="3"/>
      <c r="G51" s="2"/>
      <c r="H51" s="2"/>
    </row>
    <row r="52" spans="1:8" x14ac:dyDescent="0.25">
      <c r="A52" s="3">
        <f>$A$49*($A$49-1)*0.5</f>
        <v>990</v>
      </c>
      <c r="B52" s="4">
        <f>SUM(D48,E48)</f>
        <v>990</v>
      </c>
      <c r="C52" s="3" t="str">
        <f>IF(A52=B52,"Соответствует","Не соответствует")</f>
        <v>Соответствует</v>
      </c>
      <c r="D52" s="3"/>
      <c r="E52" s="3"/>
      <c r="F52" s="3"/>
      <c r="G52" s="2"/>
      <c r="H52" s="2"/>
    </row>
    <row r="53" spans="1:8" x14ac:dyDescent="0.25">
      <c r="A53" s="3"/>
      <c r="B53" s="4"/>
      <c r="C53" s="3"/>
      <c r="D53" s="3"/>
      <c r="E53" s="3"/>
      <c r="F53" s="3"/>
      <c r="G53" s="2"/>
      <c r="H53" s="2"/>
    </row>
    <row r="54" spans="1:8" x14ac:dyDescent="0.25">
      <c r="A54" s="3" t="s">
        <v>10</v>
      </c>
      <c r="B54" s="4"/>
      <c r="C54" s="3"/>
      <c r="D54" s="3"/>
      <c r="E54" s="3"/>
      <c r="F54" s="3"/>
      <c r="G54" s="2"/>
      <c r="H54" s="2"/>
    </row>
    <row r="55" spans="1:8" x14ac:dyDescent="0.25">
      <c r="A55" s="3">
        <f>($D$48-$E$48)/$B$52</f>
        <v>-3.6363636363636362E-2</v>
      </c>
      <c r="B55" s="4"/>
      <c r="C55" s="3"/>
      <c r="D55" s="3"/>
      <c r="E55" s="3"/>
      <c r="F55" s="3"/>
      <c r="G55" s="2"/>
      <c r="H55" s="2"/>
    </row>
    <row r="56" spans="1:8" x14ac:dyDescent="0.25">
      <c r="A56" s="3"/>
      <c r="B56" s="4"/>
      <c r="C56" s="3"/>
      <c r="D56" s="3"/>
      <c r="E56" s="3"/>
      <c r="F56" s="3"/>
      <c r="G56" s="2"/>
      <c r="H56" s="2"/>
    </row>
    <row r="57" spans="1:8" x14ac:dyDescent="0.25">
      <c r="A57" s="3"/>
      <c r="B57" s="4"/>
      <c r="C57" s="3"/>
      <c r="D57" s="3"/>
      <c r="E57" s="3"/>
      <c r="F57" s="3"/>
      <c r="G57" s="2"/>
      <c r="H57" s="2"/>
    </row>
    <row r="58" spans="1:8" x14ac:dyDescent="0.25">
      <c r="A58" s="3"/>
      <c r="B58" s="4"/>
      <c r="C58" s="3"/>
      <c r="D58" s="3"/>
      <c r="E58" s="3"/>
      <c r="F58" s="3"/>
      <c r="G58" s="2"/>
      <c r="H58" s="2"/>
    </row>
    <row r="59" spans="1:8" x14ac:dyDescent="0.25">
      <c r="A59" s="3"/>
      <c r="B59" s="4"/>
      <c r="C59" s="3"/>
      <c r="D59" s="3"/>
      <c r="E59" s="3"/>
      <c r="F59" s="3"/>
      <c r="G59" s="2"/>
      <c r="H59" s="2"/>
    </row>
    <row r="60" spans="1:8" x14ac:dyDescent="0.25">
      <c r="B60" s="1"/>
      <c r="E60" s="2"/>
      <c r="F60" s="2"/>
      <c r="G60" s="2"/>
      <c r="H60" s="2"/>
    </row>
    <row r="61" spans="1:8" x14ac:dyDescent="0.25">
      <c r="B61" s="1"/>
      <c r="E61" s="2"/>
      <c r="F61" s="2"/>
      <c r="G61" s="2"/>
      <c r="H61" s="2"/>
    </row>
    <row r="62" spans="1:8" x14ac:dyDescent="0.25">
      <c r="B62" s="1"/>
      <c r="E62" s="2"/>
      <c r="F62" s="2"/>
      <c r="G62" s="2"/>
      <c r="H62" s="2"/>
    </row>
    <row r="63" spans="1:8" x14ac:dyDescent="0.25">
      <c r="B63" s="1"/>
      <c r="E63" s="2"/>
      <c r="F63" s="2"/>
      <c r="G63" s="2"/>
      <c r="H63" s="2"/>
    </row>
    <row r="64" spans="1:8" x14ac:dyDescent="0.25">
      <c r="B64" s="1"/>
      <c r="E64" s="2"/>
      <c r="F64" s="2"/>
      <c r="G64" s="2"/>
      <c r="H64" s="2"/>
    </row>
    <row r="65" spans="1:8" x14ac:dyDescent="0.25">
      <c r="B65" s="1"/>
      <c r="E65" s="2"/>
      <c r="F65" s="2"/>
      <c r="G65" s="2"/>
      <c r="H65" s="2"/>
    </row>
    <row r="66" spans="1:8" x14ac:dyDescent="0.25">
      <c r="B66" s="1"/>
      <c r="E66" s="2"/>
      <c r="F66" s="2"/>
      <c r="G66" s="2"/>
      <c r="H66" s="2"/>
    </row>
    <row r="67" spans="1:8" x14ac:dyDescent="0.25">
      <c r="B67" s="1"/>
      <c r="E67" s="2"/>
      <c r="F67" s="2"/>
      <c r="G67" s="2"/>
      <c r="H67" s="2"/>
    </row>
    <row r="68" spans="1:8" x14ac:dyDescent="0.25">
      <c r="B68" s="1"/>
      <c r="E68" s="2"/>
      <c r="F68" s="2"/>
      <c r="G68" s="2"/>
      <c r="H68" s="2"/>
    </row>
    <row r="69" spans="1:8" x14ac:dyDescent="0.25">
      <c r="B69" s="1"/>
      <c r="E69" s="2"/>
      <c r="F69" s="2"/>
      <c r="G69" s="2"/>
      <c r="H69" s="2"/>
    </row>
    <row r="70" spans="1:8" x14ac:dyDescent="0.25">
      <c r="B70" s="1"/>
      <c r="E70" s="2"/>
      <c r="F70" s="2"/>
      <c r="G70" s="2"/>
      <c r="H70" s="2"/>
    </row>
    <row r="71" spans="1:8" x14ac:dyDescent="0.25">
      <c r="B71" s="1"/>
      <c r="E71" s="2"/>
      <c r="F71" s="2"/>
      <c r="G71" s="2"/>
      <c r="H71" s="2"/>
    </row>
    <row r="72" spans="1:8" x14ac:dyDescent="0.25">
      <c r="B72" s="1"/>
      <c r="E72" s="2"/>
      <c r="F72" s="2"/>
      <c r="G72" s="2"/>
      <c r="H72" s="2"/>
    </row>
    <row r="73" spans="1:8" x14ac:dyDescent="0.25">
      <c r="B73" s="1"/>
      <c r="E73" s="2"/>
      <c r="F73" s="2"/>
      <c r="G73" s="2"/>
      <c r="H73" s="2"/>
    </row>
    <row r="74" spans="1:8" x14ac:dyDescent="0.25">
      <c r="B74" s="1"/>
      <c r="E74" s="2"/>
      <c r="F74" s="2"/>
      <c r="G74" s="2"/>
      <c r="H74" s="2"/>
    </row>
    <row r="75" spans="1:8" x14ac:dyDescent="0.25">
      <c r="B75" s="1"/>
      <c r="E75" s="2"/>
      <c r="F75" s="2"/>
      <c r="G75" s="2"/>
      <c r="H75" s="2"/>
    </row>
    <row r="76" spans="1:8" x14ac:dyDescent="0.25">
      <c r="B76" s="1"/>
      <c r="E76" s="2"/>
      <c r="F76" s="2"/>
      <c r="G76" s="2"/>
      <c r="H76" s="2"/>
    </row>
    <row r="77" spans="1:8" x14ac:dyDescent="0.25">
      <c r="A77" s="3" t="s">
        <v>17</v>
      </c>
      <c r="B77" s="3" t="s">
        <v>9</v>
      </c>
      <c r="D77" s="4"/>
      <c r="E77" s="3" t="s">
        <v>18</v>
      </c>
      <c r="F77" s="2"/>
      <c r="G77" s="2"/>
      <c r="H77" s="2"/>
    </row>
    <row r="78" spans="1:8" x14ac:dyDescent="0.25">
      <c r="A78" s="3">
        <f>($D$48-$E$48+1)/SQRT($A$46*($A$46-1)*(2*$A$46+5)/18)</f>
        <v>-0.34238119163116293</v>
      </c>
      <c r="B78" s="3" t="str">
        <f>IF(ABS($A$78)&gt;E78,"Значим","Не значим")</f>
        <v>Не значим</v>
      </c>
      <c r="D78" s="4">
        <v>0.95</v>
      </c>
      <c r="E78" s="3">
        <v>1.96</v>
      </c>
      <c r="F78" s="2"/>
      <c r="G78" s="2"/>
      <c r="H78" s="2"/>
    </row>
    <row r="79" spans="1:8" x14ac:dyDescent="0.25">
      <c r="A79" s="3"/>
      <c r="B79" s="3" t="str">
        <f>IF(ABS($A$78)&gt;E79,"Значим","Не значим")</f>
        <v>Не значим</v>
      </c>
      <c r="D79" s="4">
        <v>0.99</v>
      </c>
      <c r="E79" s="3">
        <v>2.58</v>
      </c>
      <c r="F79" s="2"/>
      <c r="G79" s="2"/>
      <c r="H79" s="2"/>
    </row>
    <row r="80" spans="1:8" x14ac:dyDescent="0.25">
      <c r="A80" s="3"/>
      <c r="B80" s="4"/>
      <c r="C80" s="3"/>
      <c r="D80" s="3"/>
      <c r="E80" s="2"/>
      <c r="F80" s="2"/>
      <c r="G80" s="2"/>
      <c r="H80" s="2"/>
    </row>
    <row r="81" spans="2:8" x14ac:dyDescent="0.25">
      <c r="B81" s="1"/>
      <c r="E81" s="2"/>
      <c r="F81" s="2"/>
      <c r="G81" s="2"/>
      <c r="H81" s="2"/>
    </row>
    <row r="82" spans="2:8" x14ac:dyDescent="0.25">
      <c r="B82" s="1"/>
      <c r="E82" s="2"/>
      <c r="F82" s="2"/>
      <c r="G82" s="2"/>
      <c r="H82" s="2"/>
    </row>
    <row r="83" spans="2:8" x14ac:dyDescent="0.25">
      <c r="B83" s="1"/>
      <c r="E83" s="2"/>
      <c r="F83" s="2"/>
      <c r="G83" s="2"/>
      <c r="H83" s="2"/>
    </row>
    <row r="84" spans="2:8" x14ac:dyDescent="0.25">
      <c r="B84" s="1"/>
      <c r="E84" s="2"/>
      <c r="F84" s="2"/>
      <c r="G84" s="2"/>
      <c r="H84" s="2"/>
    </row>
    <row r="85" spans="2:8" x14ac:dyDescent="0.25">
      <c r="B85" s="1"/>
      <c r="E85" s="2"/>
      <c r="F85" s="2"/>
      <c r="G85" s="2"/>
      <c r="H85" s="2"/>
    </row>
    <row r="86" spans="2:8" x14ac:dyDescent="0.25">
      <c r="B86" s="1"/>
      <c r="E86" s="2"/>
      <c r="F86" s="2"/>
      <c r="G86" s="2"/>
      <c r="H86" s="2"/>
    </row>
    <row r="87" spans="2:8" x14ac:dyDescent="0.25">
      <c r="B87" s="1"/>
      <c r="E87" s="2"/>
      <c r="F87" s="2"/>
      <c r="G87" s="2"/>
      <c r="H87" s="2"/>
    </row>
    <row r="88" spans="2:8" x14ac:dyDescent="0.25">
      <c r="B88" s="1"/>
      <c r="E88" s="2"/>
      <c r="F88" s="2"/>
      <c r="G88" s="2"/>
      <c r="H88" s="2"/>
    </row>
    <row r="89" spans="2:8" x14ac:dyDescent="0.25">
      <c r="B89" s="1"/>
      <c r="E89" s="2"/>
      <c r="F89" s="2"/>
      <c r="G89" s="2"/>
      <c r="H89" s="2"/>
    </row>
    <row r="90" spans="2:8" x14ac:dyDescent="0.25">
      <c r="B90" s="1"/>
      <c r="E90" s="2"/>
      <c r="F90" s="2"/>
      <c r="G90" s="2"/>
      <c r="H90" s="2"/>
    </row>
    <row r="91" spans="2:8" x14ac:dyDescent="0.25">
      <c r="B91" s="1"/>
      <c r="E91" s="2"/>
      <c r="F91" s="2"/>
      <c r="G91" s="2"/>
      <c r="H91" s="2"/>
    </row>
    <row r="92" spans="2:8" x14ac:dyDescent="0.25">
      <c r="B92" s="1"/>
      <c r="E92" s="2"/>
      <c r="F92" s="2"/>
      <c r="G92" s="2"/>
      <c r="H92" s="2"/>
    </row>
    <row r="93" spans="2:8" x14ac:dyDescent="0.25">
      <c r="B93" s="1"/>
      <c r="E93" s="2"/>
      <c r="F93" s="2"/>
      <c r="G93" s="2"/>
      <c r="H93" s="2"/>
    </row>
    <row r="94" spans="2:8" x14ac:dyDescent="0.25">
      <c r="B94" s="1"/>
    </row>
  </sheetData>
  <sortState xmlns:xlrd2="http://schemas.microsoft.com/office/spreadsheetml/2017/richdata2" ref="B50:B94">
    <sortCondition ref="B50:B9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A843-55C3-4391-BE13-794CD6E64697}">
  <dimension ref="A1:J94"/>
  <sheetViews>
    <sheetView topLeftCell="A28" workbookViewId="0">
      <selection activeCell="J48" sqref="J48"/>
    </sheetView>
  </sheetViews>
  <sheetFormatPr defaultRowHeight="15" x14ac:dyDescent="0.25"/>
  <cols>
    <col min="6" max="6" width="16.140625" bestFit="1" customWidth="1"/>
    <col min="9" max="9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s="1">
        <v>100</v>
      </c>
      <c r="C2" s="1">
        <v>52</v>
      </c>
      <c r="D2">
        <f>_xlfn.RANK.EQ(B2,$B$2:$B$46,1)</f>
        <v>44</v>
      </c>
      <c r="E2">
        <f>_xlfn.RANK.EQ(C2,$C$2:$C$46,1)</f>
        <v>5</v>
      </c>
      <c r="F2">
        <f>D2-E2</f>
        <v>39</v>
      </c>
      <c r="G2">
        <f>POWER(F2,2)</f>
        <v>1521</v>
      </c>
    </row>
    <row r="3" spans="1:7" x14ac:dyDescent="0.25">
      <c r="A3">
        <v>2</v>
      </c>
      <c r="B3" s="1">
        <v>76</v>
      </c>
      <c r="C3" s="1">
        <v>53</v>
      </c>
      <c r="D3">
        <f t="shared" ref="D3:D46" si="0">_xlfn.RANK.EQ(B3,$B$2:$B$46,1)</f>
        <v>25</v>
      </c>
      <c r="E3">
        <f t="shared" ref="E3:E46" si="1">_xlfn.RANK.EQ(C3,$C$2:$C$46,1)</f>
        <v>9</v>
      </c>
      <c r="F3">
        <f t="shared" ref="F3:F46" si="2">D3-E3</f>
        <v>16</v>
      </c>
      <c r="G3">
        <f t="shared" ref="G3:G46" si="3">POWER(F3,2)</f>
        <v>256</v>
      </c>
    </row>
    <row r="4" spans="1:7" x14ac:dyDescent="0.25">
      <c r="A4">
        <v>3</v>
      </c>
      <c r="B4" s="1">
        <v>52</v>
      </c>
      <c r="C4" s="1">
        <v>47</v>
      </c>
      <c r="D4">
        <f t="shared" si="0"/>
        <v>5</v>
      </c>
      <c r="E4">
        <f t="shared" si="1"/>
        <v>2</v>
      </c>
      <c r="F4">
        <f t="shared" si="2"/>
        <v>3</v>
      </c>
      <c r="G4">
        <f t="shared" si="3"/>
        <v>9</v>
      </c>
    </row>
    <row r="5" spans="1:7" x14ac:dyDescent="0.25">
      <c r="A5">
        <v>4</v>
      </c>
      <c r="B5" s="1">
        <v>61</v>
      </c>
      <c r="C5" s="1">
        <v>97</v>
      </c>
      <c r="D5">
        <f t="shared" si="0"/>
        <v>12</v>
      </c>
      <c r="E5">
        <f t="shared" si="1"/>
        <v>41</v>
      </c>
      <c r="F5">
        <f t="shared" si="2"/>
        <v>-29</v>
      </c>
      <c r="G5">
        <f t="shared" si="3"/>
        <v>841</v>
      </c>
    </row>
    <row r="6" spans="1:7" x14ac:dyDescent="0.25">
      <c r="A6">
        <v>5</v>
      </c>
      <c r="B6" s="1">
        <v>79</v>
      </c>
      <c r="C6" s="1">
        <v>52</v>
      </c>
      <c r="D6">
        <f t="shared" si="0"/>
        <v>30</v>
      </c>
      <c r="E6">
        <f t="shared" si="1"/>
        <v>5</v>
      </c>
      <c r="F6">
        <f t="shared" si="2"/>
        <v>25</v>
      </c>
      <c r="G6">
        <f t="shared" si="3"/>
        <v>625</v>
      </c>
    </row>
    <row r="7" spans="1:7" x14ac:dyDescent="0.25">
      <c r="A7">
        <v>6</v>
      </c>
      <c r="B7" s="1">
        <v>53</v>
      </c>
      <c r="C7" s="1">
        <v>63</v>
      </c>
      <c r="D7">
        <f t="shared" si="0"/>
        <v>7</v>
      </c>
      <c r="E7">
        <f t="shared" si="1"/>
        <v>19</v>
      </c>
      <c r="F7">
        <f t="shared" si="2"/>
        <v>-12</v>
      </c>
      <c r="G7">
        <f t="shared" si="3"/>
        <v>144</v>
      </c>
    </row>
    <row r="8" spans="1:7" x14ac:dyDescent="0.25">
      <c r="A8">
        <v>7</v>
      </c>
      <c r="B8" s="1">
        <v>91</v>
      </c>
      <c r="C8" s="1">
        <v>64</v>
      </c>
      <c r="D8">
        <f t="shared" si="0"/>
        <v>37</v>
      </c>
      <c r="E8">
        <f t="shared" si="1"/>
        <v>21</v>
      </c>
      <c r="F8">
        <f t="shared" si="2"/>
        <v>16</v>
      </c>
      <c r="G8">
        <f t="shared" si="3"/>
        <v>256</v>
      </c>
    </row>
    <row r="9" spans="1:7" x14ac:dyDescent="0.25">
      <c r="A9">
        <v>8</v>
      </c>
      <c r="B9" s="1">
        <v>97</v>
      </c>
      <c r="C9" s="1">
        <v>98</v>
      </c>
      <c r="D9">
        <f t="shared" si="0"/>
        <v>42</v>
      </c>
      <c r="E9">
        <f t="shared" si="1"/>
        <v>43</v>
      </c>
      <c r="F9">
        <f t="shared" si="2"/>
        <v>-1</v>
      </c>
      <c r="G9">
        <f t="shared" si="3"/>
        <v>1</v>
      </c>
    </row>
    <row r="10" spans="1:7" x14ac:dyDescent="0.25">
      <c r="A10">
        <v>9</v>
      </c>
      <c r="B10" s="1">
        <v>78</v>
      </c>
      <c r="C10" s="1">
        <v>81</v>
      </c>
      <c r="D10">
        <f t="shared" si="0"/>
        <v>28</v>
      </c>
      <c r="E10">
        <f t="shared" si="1"/>
        <v>32</v>
      </c>
      <c r="F10">
        <f t="shared" si="2"/>
        <v>-4</v>
      </c>
      <c r="G10">
        <f t="shared" si="3"/>
        <v>16</v>
      </c>
    </row>
    <row r="11" spans="1:7" x14ac:dyDescent="0.25">
      <c r="A11">
        <v>10</v>
      </c>
      <c r="B11" s="1">
        <v>66</v>
      </c>
      <c r="C11" s="1">
        <v>63</v>
      </c>
      <c r="D11">
        <f t="shared" si="0"/>
        <v>17</v>
      </c>
      <c r="E11">
        <f t="shared" si="1"/>
        <v>19</v>
      </c>
      <c r="F11">
        <f t="shared" si="2"/>
        <v>-2</v>
      </c>
      <c r="G11">
        <f t="shared" si="3"/>
        <v>4</v>
      </c>
    </row>
    <row r="12" spans="1:7" x14ac:dyDescent="0.25">
      <c r="A12">
        <v>11</v>
      </c>
      <c r="B12" s="1">
        <v>68</v>
      </c>
      <c r="C12" s="1">
        <v>59</v>
      </c>
      <c r="D12">
        <f t="shared" si="0"/>
        <v>18</v>
      </c>
      <c r="E12">
        <f t="shared" si="1"/>
        <v>14</v>
      </c>
      <c r="F12">
        <f t="shared" si="2"/>
        <v>4</v>
      </c>
      <c r="G12">
        <f t="shared" si="3"/>
        <v>16</v>
      </c>
    </row>
    <row r="13" spans="1:7" x14ac:dyDescent="0.25">
      <c r="A13">
        <v>12</v>
      </c>
      <c r="B13" s="1">
        <v>77</v>
      </c>
      <c r="C13" s="1">
        <v>53</v>
      </c>
      <c r="D13">
        <f t="shared" si="0"/>
        <v>27</v>
      </c>
      <c r="E13">
        <f t="shared" si="1"/>
        <v>9</v>
      </c>
      <c r="F13">
        <f t="shared" si="2"/>
        <v>18</v>
      </c>
      <c r="G13">
        <f t="shared" si="3"/>
        <v>324</v>
      </c>
    </row>
    <row r="14" spans="1:7" x14ac:dyDescent="0.25">
      <c r="A14">
        <v>13</v>
      </c>
      <c r="B14" s="1">
        <v>95</v>
      </c>
      <c r="C14" s="1">
        <v>100</v>
      </c>
      <c r="D14">
        <f t="shared" si="0"/>
        <v>39</v>
      </c>
      <c r="E14">
        <f t="shared" si="1"/>
        <v>45</v>
      </c>
      <c r="F14">
        <f t="shared" si="2"/>
        <v>-6</v>
      </c>
      <c r="G14">
        <f t="shared" si="3"/>
        <v>36</v>
      </c>
    </row>
    <row r="15" spans="1:7" x14ac:dyDescent="0.25">
      <c r="A15">
        <v>14</v>
      </c>
      <c r="B15" s="1">
        <v>69</v>
      </c>
      <c r="C15" s="1">
        <v>83</v>
      </c>
      <c r="D15">
        <f t="shared" si="0"/>
        <v>19</v>
      </c>
      <c r="E15">
        <f t="shared" si="1"/>
        <v>34</v>
      </c>
      <c r="F15">
        <f t="shared" si="2"/>
        <v>-15</v>
      </c>
      <c r="G15">
        <f t="shared" si="3"/>
        <v>225</v>
      </c>
    </row>
    <row r="16" spans="1:7" x14ac:dyDescent="0.25">
      <c r="A16">
        <v>15</v>
      </c>
      <c r="B16" s="1">
        <v>69</v>
      </c>
      <c r="C16" s="1">
        <v>96</v>
      </c>
      <c r="D16">
        <f t="shared" si="0"/>
        <v>19</v>
      </c>
      <c r="E16">
        <f t="shared" si="1"/>
        <v>40</v>
      </c>
      <c r="F16">
        <f t="shared" si="2"/>
        <v>-21</v>
      </c>
      <c r="G16">
        <f t="shared" si="3"/>
        <v>441</v>
      </c>
    </row>
    <row r="17" spans="1:7" x14ac:dyDescent="0.25">
      <c r="A17">
        <v>16</v>
      </c>
      <c r="B17" s="1">
        <v>52</v>
      </c>
      <c r="C17" s="1">
        <v>62</v>
      </c>
      <c r="D17">
        <f t="shared" si="0"/>
        <v>5</v>
      </c>
      <c r="E17">
        <f t="shared" si="1"/>
        <v>17</v>
      </c>
      <c r="F17">
        <f t="shared" si="2"/>
        <v>-12</v>
      </c>
      <c r="G17">
        <f t="shared" si="3"/>
        <v>144</v>
      </c>
    </row>
    <row r="18" spans="1:7" x14ac:dyDescent="0.25">
      <c r="A18">
        <v>17</v>
      </c>
      <c r="B18" s="1">
        <v>81</v>
      </c>
      <c r="C18" s="1">
        <v>46</v>
      </c>
      <c r="D18">
        <f t="shared" si="0"/>
        <v>33</v>
      </c>
      <c r="E18">
        <f t="shared" si="1"/>
        <v>1</v>
      </c>
      <c r="F18">
        <f t="shared" si="2"/>
        <v>32</v>
      </c>
      <c r="G18">
        <f t="shared" si="3"/>
        <v>1024</v>
      </c>
    </row>
    <row r="19" spans="1:7" x14ac:dyDescent="0.25">
      <c r="A19">
        <v>18</v>
      </c>
      <c r="B19" s="1">
        <v>62</v>
      </c>
      <c r="C19" s="1">
        <v>73</v>
      </c>
      <c r="D19">
        <f t="shared" si="0"/>
        <v>13</v>
      </c>
      <c r="E19">
        <f t="shared" si="1"/>
        <v>28</v>
      </c>
      <c r="F19">
        <f t="shared" si="2"/>
        <v>-15</v>
      </c>
      <c r="G19">
        <f t="shared" si="3"/>
        <v>225</v>
      </c>
    </row>
    <row r="20" spans="1:7" x14ac:dyDescent="0.25">
      <c r="A20">
        <v>19</v>
      </c>
      <c r="B20" s="1">
        <v>62</v>
      </c>
      <c r="C20" s="1">
        <v>47</v>
      </c>
      <c r="D20">
        <f t="shared" si="0"/>
        <v>13</v>
      </c>
      <c r="E20">
        <f t="shared" si="1"/>
        <v>2</v>
      </c>
      <c r="F20">
        <f t="shared" si="2"/>
        <v>11</v>
      </c>
      <c r="G20">
        <f t="shared" si="3"/>
        <v>121</v>
      </c>
    </row>
    <row r="21" spans="1:7" x14ac:dyDescent="0.25">
      <c r="A21">
        <v>20</v>
      </c>
      <c r="B21" s="1">
        <v>93</v>
      </c>
      <c r="C21" s="1">
        <v>79</v>
      </c>
      <c r="D21">
        <f t="shared" si="0"/>
        <v>38</v>
      </c>
      <c r="E21">
        <f t="shared" si="1"/>
        <v>30</v>
      </c>
      <c r="F21">
        <f t="shared" si="2"/>
        <v>8</v>
      </c>
      <c r="G21">
        <f t="shared" si="3"/>
        <v>64</v>
      </c>
    </row>
    <row r="22" spans="1:7" x14ac:dyDescent="0.25">
      <c r="A22">
        <v>21</v>
      </c>
      <c r="B22" s="1">
        <v>47</v>
      </c>
      <c r="C22" s="1">
        <v>92</v>
      </c>
      <c r="D22">
        <f t="shared" si="0"/>
        <v>3</v>
      </c>
      <c r="E22">
        <f t="shared" si="1"/>
        <v>38</v>
      </c>
      <c r="F22">
        <f t="shared" si="2"/>
        <v>-35</v>
      </c>
      <c r="G22">
        <f t="shared" si="3"/>
        <v>1225</v>
      </c>
    </row>
    <row r="23" spans="1:7" x14ac:dyDescent="0.25">
      <c r="A23">
        <v>22</v>
      </c>
      <c r="B23" s="1">
        <v>85</v>
      </c>
      <c r="C23" s="1">
        <v>65</v>
      </c>
      <c r="D23">
        <f t="shared" si="0"/>
        <v>36</v>
      </c>
      <c r="E23">
        <f t="shared" si="1"/>
        <v>22</v>
      </c>
      <c r="F23">
        <f t="shared" si="2"/>
        <v>14</v>
      </c>
      <c r="G23">
        <f t="shared" si="3"/>
        <v>196</v>
      </c>
    </row>
    <row r="24" spans="1:7" x14ac:dyDescent="0.25">
      <c r="A24">
        <v>23</v>
      </c>
      <c r="B24" s="1">
        <v>60</v>
      </c>
      <c r="C24" s="1">
        <v>53</v>
      </c>
      <c r="D24">
        <f t="shared" si="0"/>
        <v>11</v>
      </c>
      <c r="E24">
        <f t="shared" si="1"/>
        <v>9</v>
      </c>
      <c r="F24">
        <f t="shared" si="2"/>
        <v>2</v>
      </c>
      <c r="G24">
        <f t="shared" si="3"/>
        <v>4</v>
      </c>
    </row>
    <row r="25" spans="1:7" x14ac:dyDescent="0.25">
      <c r="A25">
        <v>24</v>
      </c>
      <c r="B25" s="1">
        <v>95</v>
      </c>
      <c r="C25" s="1">
        <v>60</v>
      </c>
      <c r="D25">
        <f t="shared" si="0"/>
        <v>39</v>
      </c>
      <c r="E25">
        <f t="shared" si="1"/>
        <v>15</v>
      </c>
      <c r="F25">
        <f t="shared" si="2"/>
        <v>24</v>
      </c>
      <c r="G25">
        <f t="shared" si="3"/>
        <v>576</v>
      </c>
    </row>
    <row r="26" spans="1:7" x14ac:dyDescent="0.25">
      <c r="A26">
        <v>25</v>
      </c>
      <c r="B26" s="1">
        <v>53</v>
      </c>
      <c r="C26" s="1">
        <v>52</v>
      </c>
      <c r="D26">
        <f t="shared" si="0"/>
        <v>7</v>
      </c>
      <c r="E26">
        <f t="shared" si="1"/>
        <v>5</v>
      </c>
      <c r="F26">
        <f t="shared" si="2"/>
        <v>2</v>
      </c>
      <c r="G26">
        <f t="shared" si="3"/>
        <v>4</v>
      </c>
    </row>
    <row r="27" spans="1:7" x14ac:dyDescent="0.25">
      <c r="A27">
        <v>26</v>
      </c>
      <c r="B27" s="1">
        <v>82</v>
      </c>
      <c r="C27" s="1">
        <v>93</v>
      </c>
      <c r="D27">
        <f t="shared" si="0"/>
        <v>34</v>
      </c>
      <c r="E27">
        <f t="shared" si="1"/>
        <v>39</v>
      </c>
      <c r="F27">
        <f t="shared" si="2"/>
        <v>-5</v>
      </c>
      <c r="G27">
        <f t="shared" si="3"/>
        <v>25</v>
      </c>
    </row>
    <row r="28" spans="1:7" x14ac:dyDescent="0.25">
      <c r="A28">
        <v>27</v>
      </c>
      <c r="B28" s="1">
        <v>62</v>
      </c>
      <c r="C28" s="1">
        <v>70</v>
      </c>
      <c r="D28">
        <f t="shared" si="0"/>
        <v>13</v>
      </c>
      <c r="E28">
        <f t="shared" si="1"/>
        <v>25</v>
      </c>
      <c r="F28">
        <f t="shared" si="2"/>
        <v>-12</v>
      </c>
      <c r="G28">
        <f t="shared" si="3"/>
        <v>144</v>
      </c>
    </row>
    <row r="29" spans="1:7" x14ac:dyDescent="0.25">
      <c r="A29">
        <v>28</v>
      </c>
      <c r="B29" s="1">
        <v>46</v>
      </c>
      <c r="C29" s="1">
        <v>58</v>
      </c>
      <c r="D29">
        <f t="shared" si="0"/>
        <v>2</v>
      </c>
      <c r="E29">
        <f t="shared" si="1"/>
        <v>13</v>
      </c>
      <c r="F29">
        <f t="shared" si="2"/>
        <v>-11</v>
      </c>
      <c r="G29">
        <f t="shared" si="3"/>
        <v>121</v>
      </c>
    </row>
    <row r="30" spans="1:7" x14ac:dyDescent="0.25">
      <c r="A30">
        <v>29</v>
      </c>
      <c r="B30" s="1">
        <v>74</v>
      </c>
      <c r="C30" s="1">
        <v>65</v>
      </c>
      <c r="D30">
        <f t="shared" si="0"/>
        <v>24</v>
      </c>
      <c r="E30">
        <f t="shared" si="1"/>
        <v>22</v>
      </c>
      <c r="F30">
        <f t="shared" si="2"/>
        <v>2</v>
      </c>
      <c r="G30">
        <f t="shared" si="3"/>
        <v>4</v>
      </c>
    </row>
    <row r="31" spans="1:7" x14ac:dyDescent="0.25">
      <c r="A31">
        <v>30</v>
      </c>
      <c r="B31" s="1">
        <v>100</v>
      </c>
      <c r="C31" s="1">
        <v>47</v>
      </c>
      <c r="D31">
        <f t="shared" si="0"/>
        <v>44</v>
      </c>
      <c r="E31">
        <f t="shared" si="1"/>
        <v>2</v>
      </c>
      <c r="F31">
        <f t="shared" si="2"/>
        <v>42</v>
      </c>
      <c r="G31">
        <f t="shared" si="3"/>
        <v>1764</v>
      </c>
    </row>
    <row r="32" spans="1:7" x14ac:dyDescent="0.25">
      <c r="A32">
        <v>31</v>
      </c>
      <c r="B32" s="1">
        <v>80</v>
      </c>
      <c r="C32" s="1">
        <v>97</v>
      </c>
      <c r="D32">
        <f t="shared" si="0"/>
        <v>31</v>
      </c>
      <c r="E32">
        <f t="shared" si="1"/>
        <v>41</v>
      </c>
      <c r="F32">
        <f t="shared" si="2"/>
        <v>-10</v>
      </c>
      <c r="G32">
        <f t="shared" si="3"/>
        <v>100</v>
      </c>
    </row>
    <row r="33" spans="1:10" x14ac:dyDescent="0.25">
      <c r="A33">
        <v>32</v>
      </c>
      <c r="B33" s="1">
        <v>71</v>
      </c>
      <c r="C33" s="1">
        <v>52</v>
      </c>
      <c r="D33">
        <f t="shared" si="0"/>
        <v>23</v>
      </c>
      <c r="E33">
        <f t="shared" si="1"/>
        <v>5</v>
      </c>
      <c r="F33">
        <f t="shared" si="2"/>
        <v>18</v>
      </c>
      <c r="G33">
        <f t="shared" si="3"/>
        <v>324</v>
      </c>
    </row>
    <row r="34" spans="1:10" x14ac:dyDescent="0.25">
      <c r="A34">
        <v>33</v>
      </c>
      <c r="B34" s="1">
        <v>59</v>
      </c>
      <c r="C34" s="1">
        <v>82</v>
      </c>
      <c r="D34">
        <f t="shared" si="0"/>
        <v>10</v>
      </c>
      <c r="E34">
        <f t="shared" si="1"/>
        <v>33</v>
      </c>
      <c r="F34">
        <f t="shared" si="2"/>
        <v>-23</v>
      </c>
      <c r="G34">
        <f t="shared" si="3"/>
        <v>529</v>
      </c>
    </row>
    <row r="35" spans="1:10" x14ac:dyDescent="0.25">
      <c r="A35">
        <v>34</v>
      </c>
      <c r="B35" s="1">
        <v>78</v>
      </c>
      <c r="C35" s="1">
        <v>86</v>
      </c>
      <c r="D35">
        <f t="shared" si="0"/>
        <v>28</v>
      </c>
      <c r="E35">
        <f t="shared" si="1"/>
        <v>35</v>
      </c>
      <c r="F35">
        <f t="shared" si="2"/>
        <v>-7</v>
      </c>
      <c r="G35">
        <f t="shared" si="3"/>
        <v>49</v>
      </c>
    </row>
    <row r="36" spans="1:10" x14ac:dyDescent="0.25">
      <c r="A36">
        <v>35</v>
      </c>
      <c r="B36" s="1">
        <v>76</v>
      </c>
      <c r="C36" s="1">
        <v>87</v>
      </c>
      <c r="D36">
        <f t="shared" si="0"/>
        <v>25</v>
      </c>
      <c r="E36">
        <f t="shared" si="1"/>
        <v>36</v>
      </c>
      <c r="F36">
        <f t="shared" si="2"/>
        <v>-11</v>
      </c>
      <c r="G36">
        <f t="shared" si="3"/>
        <v>121</v>
      </c>
    </row>
    <row r="37" spans="1:10" x14ac:dyDescent="0.25">
      <c r="A37">
        <v>36</v>
      </c>
      <c r="B37" s="1">
        <v>95</v>
      </c>
      <c r="C37" s="1">
        <v>89</v>
      </c>
      <c r="D37">
        <f t="shared" si="0"/>
        <v>39</v>
      </c>
      <c r="E37">
        <f t="shared" si="1"/>
        <v>37</v>
      </c>
      <c r="F37">
        <f t="shared" si="2"/>
        <v>2</v>
      </c>
      <c r="G37">
        <f t="shared" si="3"/>
        <v>4</v>
      </c>
    </row>
    <row r="38" spans="1:10" x14ac:dyDescent="0.25">
      <c r="A38">
        <v>37</v>
      </c>
      <c r="B38" s="1">
        <v>97</v>
      </c>
      <c r="C38" s="1">
        <v>61</v>
      </c>
      <c r="D38">
        <f t="shared" si="0"/>
        <v>42</v>
      </c>
      <c r="E38">
        <f t="shared" si="1"/>
        <v>16</v>
      </c>
      <c r="F38">
        <f t="shared" si="2"/>
        <v>26</v>
      </c>
      <c r="G38">
        <f t="shared" si="3"/>
        <v>676</v>
      </c>
    </row>
    <row r="39" spans="1:10" x14ac:dyDescent="0.25">
      <c r="A39">
        <v>38</v>
      </c>
      <c r="B39" s="1">
        <v>84</v>
      </c>
      <c r="C39" s="1">
        <v>72</v>
      </c>
      <c r="D39">
        <f t="shared" si="0"/>
        <v>35</v>
      </c>
      <c r="E39">
        <f t="shared" si="1"/>
        <v>26</v>
      </c>
      <c r="F39">
        <f t="shared" si="2"/>
        <v>9</v>
      </c>
      <c r="G39">
        <f t="shared" si="3"/>
        <v>81</v>
      </c>
    </row>
    <row r="40" spans="1:10" x14ac:dyDescent="0.25">
      <c r="A40">
        <v>39</v>
      </c>
      <c r="B40" s="1">
        <v>47</v>
      </c>
      <c r="C40" s="1">
        <v>74</v>
      </c>
      <c r="D40">
        <f t="shared" si="0"/>
        <v>3</v>
      </c>
      <c r="E40">
        <f t="shared" si="1"/>
        <v>29</v>
      </c>
      <c r="F40">
        <f t="shared" si="2"/>
        <v>-26</v>
      </c>
      <c r="G40">
        <f t="shared" si="3"/>
        <v>676</v>
      </c>
    </row>
    <row r="41" spans="1:10" x14ac:dyDescent="0.25">
      <c r="A41">
        <v>40</v>
      </c>
      <c r="B41" s="1">
        <v>69</v>
      </c>
      <c r="C41" s="1">
        <v>56</v>
      </c>
      <c r="D41">
        <f t="shared" si="0"/>
        <v>19</v>
      </c>
      <c r="E41">
        <f t="shared" si="1"/>
        <v>12</v>
      </c>
      <c r="F41">
        <f t="shared" si="2"/>
        <v>7</v>
      </c>
      <c r="G41">
        <f t="shared" si="3"/>
        <v>49</v>
      </c>
    </row>
    <row r="42" spans="1:10" x14ac:dyDescent="0.25">
      <c r="A42">
        <v>41</v>
      </c>
      <c r="B42" s="1">
        <v>69</v>
      </c>
      <c r="C42" s="1">
        <v>79</v>
      </c>
      <c r="D42">
        <f t="shared" si="0"/>
        <v>19</v>
      </c>
      <c r="E42">
        <f t="shared" si="1"/>
        <v>30</v>
      </c>
      <c r="F42">
        <f t="shared" si="2"/>
        <v>-11</v>
      </c>
      <c r="G42">
        <f t="shared" si="3"/>
        <v>121</v>
      </c>
    </row>
    <row r="43" spans="1:10" x14ac:dyDescent="0.25">
      <c r="A43">
        <v>42</v>
      </c>
      <c r="B43" s="1">
        <v>55</v>
      </c>
      <c r="C43" s="1">
        <v>72</v>
      </c>
      <c r="D43">
        <f t="shared" si="0"/>
        <v>9</v>
      </c>
      <c r="E43">
        <f t="shared" si="1"/>
        <v>26</v>
      </c>
      <c r="F43">
        <f t="shared" si="2"/>
        <v>-17</v>
      </c>
      <c r="G43">
        <f t="shared" si="3"/>
        <v>289</v>
      </c>
    </row>
    <row r="44" spans="1:10" x14ac:dyDescent="0.25">
      <c r="A44">
        <v>43</v>
      </c>
      <c r="B44" s="1">
        <v>45</v>
      </c>
      <c r="C44" s="1">
        <v>98</v>
      </c>
      <c r="D44">
        <f t="shared" si="0"/>
        <v>1</v>
      </c>
      <c r="E44">
        <f t="shared" si="1"/>
        <v>43</v>
      </c>
      <c r="F44">
        <f t="shared" si="2"/>
        <v>-42</v>
      </c>
      <c r="G44">
        <f t="shared" si="3"/>
        <v>1764</v>
      </c>
    </row>
    <row r="45" spans="1:10" x14ac:dyDescent="0.25">
      <c r="A45">
        <v>44</v>
      </c>
      <c r="B45" s="1">
        <v>80</v>
      </c>
      <c r="C45" s="1">
        <v>62</v>
      </c>
      <c r="D45">
        <f t="shared" si="0"/>
        <v>31</v>
      </c>
      <c r="E45">
        <f t="shared" si="1"/>
        <v>17</v>
      </c>
      <c r="F45">
        <f t="shared" si="2"/>
        <v>14</v>
      </c>
      <c r="G45">
        <f t="shared" si="3"/>
        <v>196</v>
      </c>
    </row>
    <row r="46" spans="1:10" x14ac:dyDescent="0.25">
      <c r="A46">
        <v>45</v>
      </c>
      <c r="B46" s="1">
        <v>62</v>
      </c>
      <c r="C46" s="1">
        <v>67</v>
      </c>
      <c r="D46">
        <f t="shared" si="0"/>
        <v>13</v>
      </c>
      <c r="E46">
        <f t="shared" si="1"/>
        <v>24</v>
      </c>
      <c r="F46">
        <f t="shared" si="2"/>
        <v>-11</v>
      </c>
      <c r="G46">
        <f t="shared" si="3"/>
        <v>121</v>
      </c>
    </row>
    <row r="47" spans="1:10" x14ac:dyDescent="0.25">
      <c r="F47" t="s">
        <v>6</v>
      </c>
      <c r="G47">
        <f>SUM(G2:G46)</f>
        <v>15456</v>
      </c>
      <c r="I47" t="s">
        <v>15</v>
      </c>
      <c r="J47" s="5">
        <f>1-6*G47/(POWER(A46,3)-A46)</f>
        <v>-1.8181818181818077E-2</v>
      </c>
    </row>
    <row r="48" spans="1:10" x14ac:dyDescent="0.25">
      <c r="I48" t="s">
        <v>16</v>
      </c>
      <c r="J48" s="6">
        <f>J47*SQRT(A46-2)/SQRT(1-POWER(J47,2))</f>
        <v>-0.11924586667711612</v>
      </c>
    </row>
    <row r="50" spans="2:5" x14ac:dyDescent="0.25">
      <c r="B50" s="1"/>
      <c r="E50" s="1"/>
    </row>
    <row r="51" spans="2:5" x14ac:dyDescent="0.25">
      <c r="B51" s="1"/>
      <c r="E51" s="1"/>
    </row>
    <row r="52" spans="2:5" x14ac:dyDescent="0.25">
      <c r="B52" s="1"/>
      <c r="E52" s="1"/>
    </row>
    <row r="53" spans="2:5" x14ac:dyDescent="0.25">
      <c r="B53" s="1"/>
      <c r="E53" s="1"/>
    </row>
    <row r="54" spans="2:5" x14ac:dyDescent="0.25">
      <c r="B54" s="1"/>
      <c r="E54" s="1"/>
    </row>
    <row r="55" spans="2:5" x14ac:dyDescent="0.25">
      <c r="B55" s="1"/>
      <c r="E55" s="1"/>
    </row>
    <row r="56" spans="2:5" x14ac:dyDescent="0.25">
      <c r="B56" s="1"/>
      <c r="E56" s="1"/>
    </row>
    <row r="57" spans="2:5" x14ac:dyDescent="0.25">
      <c r="B57" s="1"/>
      <c r="E57" s="1"/>
    </row>
    <row r="58" spans="2:5" x14ac:dyDescent="0.25">
      <c r="B58" s="1"/>
      <c r="E58" s="1"/>
    </row>
    <row r="59" spans="2:5" x14ac:dyDescent="0.25">
      <c r="B59" s="1"/>
      <c r="E59" s="1"/>
    </row>
    <row r="60" spans="2:5" x14ac:dyDescent="0.25">
      <c r="B60" s="1"/>
      <c r="E60" s="1"/>
    </row>
    <row r="61" spans="2:5" x14ac:dyDescent="0.25">
      <c r="B61" s="1"/>
      <c r="E61" s="1"/>
    </row>
    <row r="62" spans="2:5" x14ac:dyDescent="0.25">
      <c r="B62" s="1"/>
      <c r="E62" s="1"/>
    </row>
    <row r="63" spans="2:5" x14ac:dyDescent="0.25">
      <c r="B63" s="1"/>
      <c r="E63" s="1"/>
    </row>
    <row r="64" spans="2:5" x14ac:dyDescent="0.25">
      <c r="B64" s="1"/>
      <c r="E64" s="1"/>
    </row>
    <row r="65" spans="2:5" x14ac:dyDescent="0.25">
      <c r="B65" s="1"/>
      <c r="E65" s="1"/>
    </row>
    <row r="66" spans="2:5" x14ac:dyDescent="0.25">
      <c r="B66" s="1"/>
      <c r="E66" s="1"/>
    </row>
    <row r="67" spans="2:5" x14ac:dyDescent="0.25">
      <c r="B67" s="1"/>
      <c r="E67" s="1"/>
    </row>
    <row r="68" spans="2:5" x14ac:dyDescent="0.25">
      <c r="B68" s="1"/>
      <c r="E68" s="1"/>
    </row>
    <row r="69" spans="2:5" x14ac:dyDescent="0.25">
      <c r="B69" s="1"/>
      <c r="E69" s="1"/>
    </row>
    <row r="70" spans="2:5" x14ac:dyDescent="0.25">
      <c r="B70" s="1"/>
      <c r="E70" s="1"/>
    </row>
    <row r="71" spans="2:5" x14ac:dyDescent="0.25">
      <c r="B71" s="1"/>
      <c r="E71" s="1"/>
    </row>
    <row r="72" spans="2:5" x14ac:dyDescent="0.25">
      <c r="B72" s="1"/>
      <c r="E72" s="1"/>
    </row>
    <row r="73" spans="2:5" x14ac:dyDescent="0.25">
      <c r="B73" s="1"/>
      <c r="E73" s="1"/>
    </row>
    <row r="74" spans="2:5" x14ac:dyDescent="0.25">
      <c r="B74" s="1"/>
      <c r="E74" s="1"/>
    </row>
    <row r="75" spans="2:5" x14ac:dyDescent="0.25">
      <c r="B75" s="1"/>
      <c r="E75" s="1"/>
    </row>
    <row r="76" spans="2:5" x14ac:dyDescent="0.25">
      <c r="B76" s="1"/>
      <c r="E76" s="1"/>
    </row>
    <row r="77" spans="2:5" x14ac:dyDescent="0.25">
      <c r="B77" s="1"/>
      <c r="E77" s="1"/>
    </row>
    <row r="78" spans="2:5" x14ac:dyDescent="0.25">
      <c r="B78" s="1"/>
      <c r="E78" s="1"/>
    </row>
    <row r="79" spans="2:5" x14ac:dyDescent="0.25">
      <c r="B79" s="1"/>
      <c r="E79" s="1"/>
    </row>
    <row r="80" spans="2:5" x14ac:dyDescent="0.25">
      <c r="B80" s="1"/>
      <c r="E80" s="1"/>
    </row>
    <row r="81" spans="2:5" x14ac:dyDescent="0.25">
      <c r="B81" s="1"/>
      <c r="E81" s="1"/>
    </row>
    <row r="82" spans="2:5" x14ac:dyDescent="0.25">
      <c r="B82" s="1"/>
      <c r="E82" s="1"/>
    </row>
    <row r="83" spans="2:5" x14ac:dyDescent="0.25">
      <c r="B83" s="1"/>
      <c r="E83" s="1"/>
    </row>
    <row r="84" spans="2:5" x14ac:dyDescent="0.25">
      <c r="B84" s="1"/>
      <c r="E84" s="1"/>
    </row>
    <row r="85" spans="2:5" x14ac:dyDescent="0.25">
      <c r="B85" s="1"/>
      <c r="E85" s="1"/>
    </row>
    <row r="86" spans="2:5" x14ac:dyDescent="0.25">
      <c r="B86" s="1"/>
      <c r="E86" s="1"/>
    </row>
    <row r="87" spans="2:5" x14ac:dyDescent="0.25">
      <c r="B87" s="1"/>
      <c r="E87" s="1"/>
    </row>
    <row r="88" spans="2:5" x14ac:dyDescent="0.25">
      <c r="B88" s="1"/>
      <c r="E88" s="1"/>
    </row>
    <row r="89" spans="2:5" x14ac:dyDescent="0.25">
      <c r="B89" s="1"/>
      <c r="E89" s="1"/>
    </row>
    <row r="90" spans="2:5" x14ac:dyDescent="0.25">
      <c r="B90" s="1"/>
      <c r="E90" s="1"/>
    </row>
    <row r="91" spans="2:5" x14ac:dyDescent="0.25">
      <c r="B91" s="1"/>
      <c r="E91" s="1"/>
    </row>
    <row r="92" spans="2:5" x14ac:dyDescent="0.25">
      <c r="B92" s="1"/>
      <c r="E92" s="1"/>
    </row>
    <row r="93" spans="2:5" x14ac:dyDescent="0.25">
      <c r="B93" s="1"/>
      <c r="E93" s="1"/>
    </row>
    <row r="94" spans="2:5" x14ac:dyDescent="0.25">
      <c r="B94" s="1"/>
      <c r="E9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Тайдхантер</dc:creator>
  <cp:lastModifiedBy>Роман Барановский</cp:lastModifiedBy>
  <dcterms:created xsi:type="dcterms:W3CDTF">2024-11-14T11:30:26Z</dcterms:created>
  <dcterms:modified xsi:type="dcterms:W3CDTF">2024-11-24T20:57:30Z</dcterms:modified>
</cp:coreProperties>
</file>