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Labs\semester_5\MatProg\Lab4\"/>
    </mc:Choice>
  </mc:AlternateContent>
  <xr:revisionPtr revIDLastSave="0" documentId="13_ncr:1_{3619E7B3-1DD8-4E68-A49E-40F704B219D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Пункт а" sheetId="2" r:id="rId1"/>
    <sheet name="Пункт б" sheetId="3" r:id="rId2"/>
    <sheet name="Пункт в" sheetId="1" r:id="rId3"/>
    <sheet name="Решение в смешанных стратегиях" sheetId="4" r:id="rId4"/>
    <sheet name="Отчет об устойчивости" sheetId="7" r:id="rId5"/>
  </sheets>
  <definedNames>
    <definedName name="solver_adj" localSheetId="3" hidden="1">'Решение в смешанных стратегиях'!$B$14:$D$14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'Решение в смешанных стратегиях'!$B$11:$D$11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'Решение в смешанных стратегиях'!$E$14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hs1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4" l="1"/>
  <c r="D19" i="4"/>
  <c r="B19" i="4"/>
  <c r="C18" i="4"/>
  <c r="D18" i="4"/>
  <c r="B18" i="4"/>
  <c r="B17" i="4"/>
  <c r="B16" i="4"/>
  <c r="E14" i="4"/>
  <c r="C10" i="4"/>
  <c r="D10" i="4"/>
  <c r="B10" i="4"/>
  <c r="C9" i="4"/>
  <c r="D9" i="4"/>
  <c r="B9" i="4"/>
  <c r="C8" i="4"/>
  <c r="C11" i="4" s="1"/>
  <c r="D8" i="4"/>
  <c r="D11" i="4" s="1"/>
  <c r="B8" i="4"/>
  <c r="B11" i="4" l="1"/>
  <c r="E13" i="4"/>
  <c r="C13" i="3"/>
  <c r="E11" i="3" s="1"/>
  <c r="D13" i="3"/>
  <c r="B13" i="3"/>
  <c r="C21" i="3"/>
  <c r="D21" i="3"/>
  <c r="B21" i="3"/>
  <c r="B18" i="3"/>
  <c r="D12" i="3"/>
  <c r="D20" i="3" s="1"/>
  <c r="C12" i="3"/>
  <c r="C20" i="3" s="1"/>
  <c r="B12" i="3"/>
  <c r="B20" i="3" s="1"/>
  <c r="E19" i="2"/>
  <c r="E20" i="2"/>
  <c r="E18" i="2"/>
  <c r="E10" i="2"/>
  <c r="E11" i="2"/>
  <c r="E9" i="2"/>
  <c r="D12" i="2"/>
  <c r="D19" i="2" s="1"/>
  <c r="C12" i="2"/>
  <c r="C19" i="2" s="1"/>
  <c r="B12" i="2"/>
  <c r="B18" i="2" s="1"/>
  <c r="G16" i="1"/>
  <c r="G17" i="1"/>
  <c r="G15" i="1"/>
  <c r="F16" i="1"/>
  <c r="F17" i="1"/>
  <c r="F15" i="1"/>
  <c r="E16" i="1"/>
  <c r="E17" i="1"/>
  <c r="E15" i="1"/>
  <c r="D16" i="1"/>
  <c r="D17" i="1"/>
  <c r="C16" i="1"/>
  <c r="C17" i="1"/>
  <c r="B16" i="1"/>
  <c r="B17" i="1"/>
  <c r="C15" i="1"/>
  <c r="D15" i="1"/>
  <c r="B15" i="1"/>
  <c r="C11" i="1"/>
  <c r="D11" i="1"/>
  <c r="B11" i="1"/>
  <c r="E8" i="4" l="1"/>
  <c r="E10" i="4"/>
  <c r="E9" i="4"/>
  <c r="E9" i="3"/>
  <c r="E10" i="3"/>
  <c r="E20" i="3"/>
  <c r="B19" i="3"/>
  <c r="C18" i="3"/>
  <c r="E18" i="3" s="1"/>
  <c r="D18" i="3"/>
  <c r="C19" i="3"/>
  <c r="D19" i="3"/>
  <c r="B20" i="2"/>
  <c r="B19" i="2"/>
  <c r="C18" i="2"/>
  <c r="C20" i="2"/>
  <c r="D20" i="2"/>
  <c r="D18" i="2"/>
  <c r="F9" i="1"/>
  <c r="F10" i="1"/>
  <c r="F8" i="1"/>
  <c r="E9" i="1"/>
  <c r="G9" i="1" s="1"/>
  <c r="E10" i="1"/>
  <c r="G10" i="1" s="1"/>
  <c r="E8" i="1"/>
  <c r="G8" i="1" s="1"/>
  <c r="E19" i="3" l="1"/>
</calcChain>
</file>

<file path=xl/sharedStrings.xml><?xml version="1.0" encoding="utf-8"?>
<sst xmlns="http://schemas.openxmlformats.org/spreadsheetml/2006/main" count="168" uniqueCount="78">
  <si>
    <t>А1</t>
  </si>
  <si>
    <t>А2</t>
  </si>
  <si>
    <t>А3</t>
  </si>
  <si>
    <t>П1</t>
  </si>
  <si>
    <t>П2</t>
  </si>
  <si>
    <t>П3</t>
  </si>
  <si>
    <t>ai</t>
  </si>
  <si>
    <t>bi</t>
  </si>
  <si>
    <t>ci</t>
  </si>
  <si>
    <t>min(aij)</t>
  </si>
  <si>
    <t>max(aij)</t>
  </si>
  <si>
    <r>
      <t>По гурвицу(</t>
    </r>
    <r>
      <rPr>
        <sz val="11"/>
        <color theme="1"/>
        <rFont val="Calibri"/>
        <family val="2"/>
        <charset val="204"/>
      </rPr>
      <t>λ</t>
    </r>
    <r>
      <rPr>
        <sz val="11"/>
        <color theme="1"/>
        <rFont val="Calibri"/>
        <family val="2"/>
      </rPr>
      <t xml:space="preserve"> = 0.5</t>
    </r>
    <r>
      <rPr>
        <sz val="11"/>
        <color theme="1"/>
        <rFont val="Calibri"/>
        <family val="2"/>
        <scheme val="minor"/>
      </rPr>
      <t>)</t>
    </r>
  </si>
  <si>
    <t>λ</t>
  </si>
  <si>
    <t>Платежная матрица</t>
  </si>
  <si>
    <t>Матрица рисков</t>
  </si>
  <si>
    <t>min(rij)</t>
  </si>
  <si>
    <t>max(rij)</t>
  </si>
  <si>
    <t>bj</t>
  </si>
  <si>
    <t>Максиминный критерий Вальда - находим максимум из минимумов и соответствующую ему стратегию. Природа рассматривается как противодействующая сторона. Это стратегия крайнего пессимизма</t>
  </si>
  <si>
    <t>Критерий Сэвиджа (минимаксного риска) - выбирается стратегия, обеспечивающая минимум риска при самых неблагоприятных условиях (минимизируем максимальный риск). Это также крайний пессимизм, но по отношению к величине риска.</t>
  </si>
  <si>
    <t>Максиминный критерий Вальда - А1( min(aij) = -11 )</t>
  </si>
  <si>
    <t>Критерий Сэвиджа (минимаксного риска) - А1( max(rij) = 3 )</t>
  </si>
  <si>
    <t>Критерий Гурвица (пессимизма – оптимизма) – это промежуточный выбор между крайним пессимизмом и безудержным оптимизмом.</t>
  </si>
  <si>
    <t>Критерий Гурвица (пессимизма – оптимизма) - А1 для платежной матрицы( -9 ) и А1 для матрицы рисков( 1,5 )</t>
  </si>
  <si>
    <t>qj</t>
  </si>
  <si>
    <t>Предпочтительной является стратегия А2</t>
  </si>
  <si>
    <t>Предпочтительной является стратегия А1</t>
  </si>
  <si>
    <t>Математическая модель задачи для игрока П</t>
  </si>
  <si>
    <t>7*y1 + 11*y2 + 9*y3 &lt;= 1</t>
  </si>
  <si>
    <t>6*y1 + 8*y2 + 16*y3 &lt;= 1</t>
  </si>
  <si>
    <t>21*y1 + 10*y2 + 12*y3 &lt;= 1</t>
  </si>
  <si>
    <t>yi &gt;= 0</t>
  </si>
  <si>
    <t>Математическая модель для игрока А</t>
  </si>
  <si>
    <t>z(x) = x1 + x2 + x3 -&gt; min</t>
  </si>
  <si>
    <t>f(y) = y1 + y2 + y3 -&gt; max</t>
  </si>
  <si>
    <t>7*x1 + 6*x2 + 21*x3 &gt;= 1</t>
  </si>
  <si>
    <t>11*x1 + 8*x2 + 10*x3 &gt;= 1</t>
  </si>
  <si>
    <t>9*x1 + 16*x2  + 12*x3 &gt;= 1</t>
  </si>
  <si>
    <t>xi &gt;= 0</t>
  </si>
  <si>
    <t>y*</t>
  </si>
  <si>
    <t>Ограничения</t>
  </si>
  <si>
    <t>Microsoft Excel 16.0 Отчет об устойчивости</t>
  </si>
  <si>
    <t>Лист: [Lab4.xlsx]Решение в смешанных стратегиях</t>
  </si>
  <si>
    <t>Ячейки переменных</t>
  </si>
  <si>
    <t>Ячейка</t>
  </si>
  <si>
    <t>Имя</t>
  </si>
  <si>
    <t>Окончательное</t>
  </si>
  <si>
    <t>Значение</t>
  </si>
  <si>
    <t>Приведенн.</t>
  </si>
  <si>
    <t>$B$13</t>
  </si>
  <si>
    <t>y* П1</t>
  </si>
  <si>
    <t>$C$13</t>
  </si>
  <si>
    <t>y* П2</t>
  </si>
  <si>
    <t>$D$13</t>
  </si>
  <si>
    <t>y* П3</t>
  </si>
  <si>
    <t>$E$8</t>
  </si>
  <si>
    <t>А1 ci</t>
  </si>
  <si>
    <t>$E$9</t>
  </si>
  <si>
    <t>А2 ci</t>
  </si>
  <si>
    <t>$E$10</t>
  </si>
  <si>
    <t>А3 ci</t>
  </si>
  <si>
    <t>Отчет создан: 19.10.2023 14:42:25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</si>
  <si>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</si>
  <si>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</si>
  <si>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</si>
  <si>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</si>
  <si>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</si>
  <si>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</si>
  <si>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</si>
  <si>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</si>
  <si>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</si>
  <si>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</si>
  <si>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x*</t>
  </si>
  <si>
    <t>f(y)/z(x)</t>
  </si>
  <si>
    <t>v(y*)</t>
  </si>
  <si>
    <t>v(x*)</t>
  </si>
  <si>
    <t>q*</t>
  </si>
  <si>
    <t>p*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</si>
</sst>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39997558519241921"/>
        <bgColor indexed="65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3" borderId="0" xfId="2"/>
    <xf numFmtId="0" fontId="1" fillId="3" borderId="0" xfId="2" applyAlignment="1">
      <alignment horizontal="center"/>
    </xf>
    <xf numFmtId="0" fontId="1" fillId="3" borderId="0" xfId="2" applyAlignment="1">
      <alignment horizontal="center" vertical="center"/>
    </xf>
    <xf numFmtId="0" fontId="1" fillId="3" borderId="0" xfId="2" applyAlignment="1">
      <alignment horizontal="center" vertical="center"/>
    </xf>
    <xf numFmtId="0" fontId="0" fillId="0" borderId="0" xfId="0" applyAlignment="1">
      <alignment horizontal="center" wrapText="1"/>
    </xf>
    <xf numFmtId="0" fontId="2" fillId="2" borderId="0" xfId="1" applyAlignment="1">
      <alignment horizontal="center"/>
    </xf>
    <xf numFmtId="0" fontId="0" fillId="0" borderId="0" xfId="0" applyAlignment="1">
      <alignment horizontal="center" vertical="center" wrapText="1"/>
    </xf>
    <xf numFmtId="0" fontId="2" fillId="2" borderId="0" xfId="1" applyAlignment="1">
      <alignment horizontal="center" vertical="center"/>
    </xf>
    <xf numFmtId="0" fontId="2" fillId="2" borderId="0" xfId="1" applyAlignment="1">
      <alignment horizontal="center" vertical="center" wrapText="1"/>
    </xf>
    <xf numFmtId="0" fontId="3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2" fillId="2" borderId="3" xfId="1" applyBorder="1" applyAlignment="1"/>
    <xf numFmtId="0" fontId="2" fillId="2" borderId="4" xfId="1" applyBorder="1" applyAlignment="1"/>
    <xf numFmtId="0" fontId="2" fillId="2" borderId="0" xfId="1"/>
  </cellXfs>
  <cellStyles count="3">
    <cellStyle name="60% — акцент3" xfId="2" builtinId="40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5</xdr:row>
      <xdr:rowOff>100012</xdr:rowOff>
    </xdr:from>
    <xdr:ext cx="1021433" cy="4812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B7C8003-9FCE-F42F-FBFB-A6A46F081B51}"/>
                </a:ext>
              </a:extLst>
            </xdr:cNvPr>
            <xdr:cNvSpPr txBox="1"/>
          </xdr:nvSpPr>
          <xdr:spPr>
            <a:xfrm>
              <a:off x="2600325" y="1052512"/>
              <a:ext cx="1021433" cy="481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𝑞𝑗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B7C8003-9FCE-F42F-FBFB-A6A46F081B51}"/>
                </a:ext>
              </a:extLst>
            </xdr:cNvPr>
            <xdr:cNvSpPr txBox="1"/>
          </xdr:nvSpPr>
          <xdr:spPr>
            <a:xfrm>
              <a:off x="2600325" y="1052512"/>
              <a:ext cx="1021433" cy="481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en-US" sz="1100" b="0" i="0">
                  <a:latin typeface="Cambria Math" panose="02040503050406030204" pitchFamily="18" charset="0"/>
                </a:rPr>
                <a:t>= ∑24_(𝑗=1)^𝑛▒〖𝑎𝑖𝑗∗𝑞𝑗〗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161925</xdr:colOff>
      <xdr:row>14</xdr:row>
      <xdr:rowOff>109537</xdr:rowOff>
    </xdr:from>
    <xdr:ext cx="998350" cy="4812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E005A47-38DE-244C-C985-FA526525B115}"/>
                </a:ext>
              </a:extLst>
            </xdr:cNvPr>
            <xdr:cNvSpPr txBox="1"/>
          </xdr:nvSpPr>
          <xdr:spPr>
            <a:xfrm>
              <a:off x="2600325" y="2776537"/>
              <a:ext cx="998350" cy="481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𝑟𝑖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𝑞𝑗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E005A47-38DE-244C-C985-FA526525B115}"/>
                </a:ext>
              </a:extLst>
            </xdr:cNvPr>
            <xdr:cNvSpPr txBox="1"/>
          </xdr:nvSpPr>
          <xdr:spPr>
            <a:xfrm>
              <a:off x="2600325" y="2776537"/>
              <a:ext cx="998350" cy="481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𝑟𝑖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en-US" sz="1100" b="0" i="0">
                  <a:latin typeface="Cambria Math" panose="02040503050406030204" pitchFamily="18" charset="0"/>
                </a:rPr>
                <a:t>= ∑24_(𝑗=1)^𝑛▒〖𝑟𝑖𝑗∗𝑞𝑗〗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5</xdr:row>
      <xdr:rowOff>100012</xdr:rowOff>
    </xdr:from>
    <xdr:ext cx="1021433" cy="4812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2F430AC-E884-4B2A-9F2C-5FA7B3975949}"/>
                </a:ext>
              </a:extLst>
            </xdr:cNvPr>
            <xdr:cNvSpPr txBox="1"/>
          </xdr:nvSpPr>
          <xdr:spPr>
            <a:xfrm>
              <a:off x="2600325" y="1052512"/>
              <a:ext cx="1021433" cy="481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𝑞𝑗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2F430AC-E884-4B2A-9F2C-5FA7B3975949}"/>
                </a:ext>
              </a:extLst>
            </xdr:cNvPr>
            <xdr:cNvSpPr txBox="1"/>
          </xdr:nvSpPr>
          <xdr:spPr>
            <a:xfrm>
              <a:off x="2600325" y="1052512"/>
              <a:ext cx="1021433" cy="481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en-US" sz="1100" b="0" i="0">
                  <a:latin typeface="Cambria Math" panose="02040503050406030204" pitchFamily="18" charset="0"/>
                </a:rPr>
                <a:t>= ∑24_(𝑗=1)^𝑛▒〖𝑎𝑖𝑗∗𝑞𝑗〗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161925</xdr:colOff>
      <xdr:row>14</xdr:row>
      <xdr:rowOff>109537</xdr:rowOff>
    </xdr:from>
    <xdr:ext cx="998350" cy="4812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9072E8A-5049-4DB1-8ABE-BEEB538A7FC0}"/>
                </a:ext>
              </a:extLst>
            </xdr:cNvPr>
            <xdr:cNvSpPr txBox="1"/>
          </xdr:nvSpPr>
          <xdr:spPr>
            <a:xfrm>
              <a:off x="2600325" y="2776537"/>
              <a:ext cx="998350" cy="481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𝑟𝑖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𝑞𝑗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9072E8A-5049-4DB1-8ABE-BEEB538A7FC0}"/>
                </a:ext>
              </a:extLst>
            </xdr:cNvPr>
            <xdr:cNvSpPr txBox="1"/>
          </xdr:nvSpPr>
          <xdr:spPr>
            <a:xfrm>
              <a:off x="2600325" y="2776537"/>
              <a:ext cx="998350" cy="481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𝑟𝑖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en-US" sz="1100" b="0" i="0">
                  <a:latin typeface="Cambria Math" panose="02040503050406030204" pitchFamily="18" charset="0"/>
                </a:rPr>
                <a:t>= ∑24_(𝑗=1)^𝑛▒〖𝑟𝑖𝑗∗𝑞𝑗〗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0</xdr:row>
      <xdr:rowOff>57151</xdr:rowOff>
    </xdr:from>
    <xdr:to>
      <xdr:col>21</xdr:col>
      <xdr:colOff>0</xdr:colOff>
      <xdr:row>10</xdr:row>
      <xdr:rowOff>133351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1F67B96-3101-2BCD-498F-9954FA7C5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3550" y="57151"/>
          <a:ext cx="7258050" cy="198120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12</xdr:row>
      <xdr:rowOff>28575</xdr:rowOff>
    </xdr:from>
    <xdr:to>
      <xdr:col>20</xdr:col>
      <xdr:colOff>570576</xdr:colOff>
      <xdr:row>19</xdr:row>
      <xdr:rowOff>152218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741D345-523E-73C6-B5CE-EE2A7E6F2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91175" y="2314575"/>
          <a:ext cx="7257126" cy="14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352425</xdr:colOff>
      <xdr:row>5</xdr:row>
      <xdr:rowOff>14287</xdr:rowOff>
    </xdr:from>
    <xdr:ext cx="424988" cy="1762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7D674A4-D87D-6709-B300-BB4092F854DB}"/>
                </a:ext>
              </a:extLst>
            </xdr:cNvPr>
            <xdr:cNvSpPr txBox="1"/>
          </xdr:nvSpPr>
          <xdr:spPr>
            <a:xfrm>
              <a:off x="5838825" y="966787"/>
              <a:ext cx="42498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i</a:t>
              </a:r>
              <a:r>
                <a:rPr lang="en-US" sz="1100" b="0" baseline="0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</m:t>
                      </m:r>
                    </m:e>
                  </m:acc>
                </m:oMath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7D674A4-D87D-6709-B300-BB4092F854DB}"/>
                </a:ext>
              </a:extLst>
            </xdr:cNvPr>
            <xdr:cNvSpPr txBox="1"/>
          </xdr:nvSpPr>
          <xdr:spPr>
            <a:xfrm>
              <a:off x="5838825" y="966787"/>
              <a:ext cx="42498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i</a:t>
              </a:r>
              <a:r>
                <a:rPr lang="en-US" sz="1100" b="0" baseline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= (1,3)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295275</xdr:colOff>
      <xdr:row>12</xdr:row>
      <xdr:rowOff>14287</xdr:rowOff>
    </xdr:from>
    <xdr:ext cx="424988" cy="1762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21CC649-89EE-4C86-A3E6-500FC5034C13}"/>
                </a:ext>
              </a:extLst>
            </xdr:cNvPr>
            <xdr:cNvSpPr txBox="1"/>
          </xdr:nvSpPr>
          <xdr:spPr>
            <a:xfrm>
              <a:off x="5781675" y="2300287"/>
              <a:ext cx="42498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i</a:t>
              </a:r>
              <a:r>
                <a:rPr lang="en-US" sz="1100" b="0" baseline="0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</m:t>
                      </m:r>
                    </m:e>
                  </m:acc>
                </m:oMath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21CC649-89EE-4C86-A3E6-500FC5034C13}"/>
                </a:ext>
              </a:extLst>
            </xdr:cNvPr>
            <xdr:cNvSpPr txBox="1"/>
          </xdr:nvSpPr>
          <xdr:spPr>
            <a:xfrm>
              <a:off x="5781675" y="2300287"/>
              <a:ext cx="42498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i</a:t>
              </a:r>
              <a:r>
                <a:rPr lang="en-US" sz="1100" b="0" baseline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= (1,3) ̅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01A1F-3EC2-49B7-9477-5DBC40CA2752}">
  <dimension ref="A1:H23"/>
  <sheetViews>
    <sheetView workbookViewId="0">
      <selection activeCell="D39" sqref="D39"/>
    </sheetView>
  </sheetViews>
  <sheetFormatPr defaultRowHeight="15" x14ac:dyDescent="0.25"/>
  <sheetData>
    <row r="1" spans="1:8" x14ac:dyDescent="0.25">
      <c r="A1" s="2"/>
      <c r="B1" s="2" t="s">
        <v>3</v>
      </c>
      <c r="C1" s="2" t="s">
        <v>4</v>
      </c>
      <c r="D1" s="2" t="s">
        <v>5</v>
      </c>
      <c r="G1" s="2"/>
    </row>
    <row r="2" spans="1:8" x14ac:dyDescent="0.25">
      <c r="A2" s="2" t="s">
        <v>0</v>
      </c>
      <c r="B2" s="2">
        <v>7</v>
      </c>
      <c r="C2" s="2">
        <v>11</v>
      </c>
      <c r="D2" s="2">
        <v>9</v>
      </c>
      <c r="E2" s="2" t="s">
        <v>6</v>
      </c>
      <c r="G2" s="2"/>
    </row>
    <row r="3" spans="1:8" x14ac:dyDescent="0.25">
      <c r="A3" s="2" t="s">
        <v>1</v>
      </c>
      <c r="B3" s="2">
        <v>6</v>
      </c>
      <c r="C3" s="2">
        <v>8</v>
      </c>
      <c r="D3" s="2">
        <v>16</v>
      </c>
      <c r="E3" s="2" t="s">
        <v>7</v>
      </c>
      <c r="G3" s="4"/>
    </row>
    <row r="4" spans="1:8" x14ac:dyDescent="0.25">
      <c r="A4" s="2" t="s">
        <v>2</v>
      </c>
      <c r="B4" s="2">
        <v>21</v>
      </c>
      <c r="C4" s="2">
        <v>10</v>
      </c>
      <c r="D4" s="2">
        <v>12</v>
      </c>
      <c r="E4" s="2" t="s">
        <v>8</v>
      </c>
      <c r="G4" s="4"/>
    </row>
    <row r="6" spans="1:8" x14ac:dyDescent="0.25">
      <c r="A6" s="5" t="s">
        <v>13</v>
      </c>
      <c r="B6" s="5"/>
      <c r="C6" s="5"/>
      <c r="D6" s="5"/>
      <c r="E6" s="5"/>
      <c r="F6" s="5"/>
      <c r="G6" s="1"/>
      <c r="H6" s="1"/>
    </row>
    <row r="7" spans="1:8" x14ac:dyDescent="0.25">
      <c r="A7" s="3"/>
      <c r="B7" s="3"/>
      <c r="C7" s="3"/>
      <c r="D7" s="3"/>
      <c r="E7" s="3"/>
      <c r="F7" s="3"/>
      <c r="G7" s="1"/>
      <c r="H7" s="1"/>
    </row>
    <row r="8" spans="1:8" x14ac:dyDescent="0.25">
      <c r="A8" s="2"/>
      <c r="B8" s="2" t="s">
        <v>3</v>
      </c>
      <c r="C8" s="2" t="s">
        <v>4</v>
      </c>
      <c r="D8" s="2" t="s">
        <v>5</v>
      </c>
      <c r="E8" s="3"/>
      <c r="F8" s="3"/>
      <c r="G8" s="1"/>
      <c r="H8" s="1"/>
    </row>
    <row r="9" spans="1:8" x14ac:dyDescent="0.25">
      <c r="A9" s="2" t="s">
        <v>0</v>
      </c>
      <c r="B9" s="2">
        <v>-7</v>
      </c>
      <c r="C9" s="2">
        <v>-11</v>
      </c>
      <c r="D9" s="2">
        <v>-9</v>
      </c>
      <c r="E9" s="5">
        <f>B9*$B$13+C9*$C$13+D9*$D$13</f>
        <v>-9.8999999999999986</v>
      </c>
      <c r="F9" s="5"/>
      <c r="G9" s="1"/>
      <c r="H9" s="1"/>
    </row>
    <row r="10" spans="1:8" x14ac:dyDescent="0.25">
      <c r="A10" s="2" t="s">
        <v>1</v>
      </c>
      <c r="B10" s="2">
        <v>-6</v>
      </c>
      <c r="C10" s="2">
        <v>-8</v>
      </c>
      <c r="D10" s="2">
        <v>-16</v>
      </c>
      <c r="E10" s="8">
        <f t="shared" ref="E10:E11" si="0">B10*$B$13+C10*$C$13+D10*$D$13</f>
        <v>-9.6999999999999993</v>
      </c>
      <c r="F10" s="8"/>
      <c r="G10" s="1"/>
      <c r="H10" s="1"/>
    </row>
    <row r="11" spans="1:8" x14ac:dyDescent="0.25">
      <c r="A11" s="2" t="s">
        <v>2</v>
      </c>
      <c r="B11" s="2">
        <v>-21</v>
      </c>
      <c r="C11" s="2">
        <v>-10</v>
      </c>
      <c r="D11" s="2">
        <v>-12</v>
      </c>
      <c r="E11" s="5">
        <f t="shared" si="0"/>
        <v>-12.15</v>
      </c>
      <c r="F11" s="5"/>
      <c r="G11" s="1"/>
      <c r="H11" s="1"/>
    </row>
    <row r="12" spans="1:8" x14ac:dyDescent="0.25">
      <c r="A12" s="2" t="s">
        <v>17</v>
      </c>
      <c r="B12" s="2">
        <f>MAX(B9:B11)</f>
        <v>-6</v>
      </c>
      <c r="C12" s="2">
        <f t="shared" ref="C12:D12" si="1">MAX(C9:C11)</f>
        <v>-8</v>
      </c>
      <c r="D12" s="2">
        <f t="shared" si="1"/>
        <v>-9</v>
      </c>
      <c r="E12" s="1"/>
      <c r="F12" s="2"/>
      <c r="G12" s="2"/>
      <c r="H12" s="2"/>
    </row>
    <row r="13" spans="1:8" x14ac:dyDescent="0.25">
      <c r="A13" s="2" t="s">
        <v>24</v>
      </c>
      <c r="B13" s="2">
        <v>0.15</v>
      </c>
      <c r="C13" s="2">
        <v>0.6</v>
      </c>
      <c r="D13" s="2">
        <v>0.25</v>
      </c>
      <c r="E13" s="2"/>
      <c r="F13" s="2"/>
      <c r="G13" s="1"/>
      <c r="H13" s="1"/>
    </row>
    <row r="14" spans="1:8" x14ac:dyDescent="0.25">
      <c r="G14" s="1"/>
      <c r="H14" s="1"/>
    </row>
    <row r="15" spans="1:8" x14ac:dyDescent="0.25">
      <c r="A15" s="5" t="s">
        <v>14</v>
      </c>
      <c r="B15" s="5"/>
      <c r="C15" s="5"/>
      <c r="D15" s="5"/>
      <c r="E15" s="5"/>
      <c r="F15" s="5"/>
      <c r="G15" s="1"/>
      <c r="H15" s="1"/>
    </row>
    <row r="16" spans="1:8" x14ac:dyDescent="0.25">
      <c r="A16" s="3"/>
      <c r="B16" s="3"/>
      <c r="C16" s="3"/>
      <c r="D16" s="3"/>
      <c r="E16" s="3"/>
      <c r="F16" s="3"/>
      <c r="G16" s="1"/>
      <c r="H16" s="1"/>
    </row>
    <row r="17" spans="1:8" x14ac:dyDescent="0.25">
      <c r="A17" s="2"/>
      <c r="B17" s="2" t="s">
        <v>3</v>
      </c>
      <c r="C17" s="2" t="s">
        <v>4</v>
      </c>
      <c r="D17" s="2" t="s">
        <v>5</v>
      </c>
      <c r="E17" s="3"/>
      <c r="F17" s="3"/>
      <c r="G17" s="1"/>
      <c r="H17" s="1"/>
    </row>
    <row r="18" spans="1:8" x14ac:dyDescent="0.25">
      <c r="A18" s="2" t="s">
        <v>0</v>
      </c>
      <c r="B18" s="2">
        <f>B$12-B9</f>
        <v>1</v>
      </c>
      <c r="C18" s="2">
        <f>C$12-C9</f>
        <v>3</v>
      </c>
      <c r="D18" s="2">
        <f>D$12-D9</f>
        <v>0</v>
      </c>
      <c r="E18" s="5">
        <f>B18*$B$21+C18*$C$21+D18*$D$21</f>
        <v>1.9499999999999997</v>
      </c>
      <c r="F18" s="5"/>
      <c r="G18" s="1"/>
      <c r="H18" s="1"/>
    </row>
    <row r="19" spans="1:8" x14ac:dyDescent="0.25">
      <c r="A19" s="2" t="s">
        <v>1</v>
      </c>
      <c r="B19" s="2">
        <f>B$12-B10</f>
        <v>0</v>
      </c>
      <c r="C19" s="2">
        <f>C$12-C10</f>
        <v>0</v>
      </c>
      <c r="D19" s="2">
        <f>D$12-D10</f>
        <v>7</v>
      </c>
      <c r="E19" s="8">
        <f t="shared" ref="E19:E20" si="2">B19*$B$21+C19*$C$21+D19*$D$21</f>
        <v>1.75</v>
      </c>
      <c r="F19" s="8"/>
    </row>
    <row r="20" spans="1:8" x14ac:dyDescent="0.25">
      <c r="A20" s="2" t="s">
        <v>2</v>
      </c>
      <c r="B20" s="2">
        <f>B$12-B11</f>
        <v>15</v>
      </c>
      <c r="C20" s="2">
        <f>C$12-C11</f>
        <v>2</v>
      </c>
      <c r="D20" s="2">
        <f>D$12-D11</f>
        <v>3</v>
      </c>
      <c r="E20" s="5">
        <f t="shared" si="2"/>
        <v>4.2</v>
      </c>
      <c r="F20" s="5"/>
    </row>
    <row r="21" spans="1:8" x14ac:dyDescent="0.25">
      <c r="A21" s="2" t="s">
        <v>24</v>
      </c>
      <c r="B21" s="2">
        <v>0.15</v>
      </c>
      <c r="C21" s="2">
        <v>0.6</v>
      </c>
      <c r="D21" s="2">
        <v>0.25</v>
      </c>
    </row>
    <row r="23" spans="1:8" x14ac:dyDescent="0.25">
      <c r="A23" s="11" t="s">
        <v>25</v>
      </c>
      <c r="B23" s="11"/>
      <c r="C23" s="11"/>
      <c r="D23" s="11"/>
      <c r="E23" s="11"/>
      <c r="F23" s="11"/>
    </row>
  </sheetData>
  <mergeCells count="13">
    <mergeCell ref="E19:F19"/>
    <mergeCell ref="A15:F15"/>
    <mergeCell ref="E16:F17"/>
    <mergeCell ref="A16:D16"/>
    <mergeCell ref="E20:F20"/>
    <mergeCell ref="A23:F23"/>
    <mergeCell ref="A7:D7"/>
    <mergeCell ref="E9:F9"/>
    <mergeCell ref="E10:F10"/>
    <mergeCell ref="E11:F11"/>
    <mergeCell ref="E18:F18"/>
    <mergeCell ref="E7:F8"/>
    <mergeCell ref="A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C6FC-C8FE-4A14-A8A1-527E99E86D2E}">
  <dimension ref="A1:F23"/>
  <sheetViews>
    <sheetView workbookViewId="0">
      <selection activeCell="A24" sqref="A24"/>
    </sheetView>
  </sheetViews>
  <sheetFormatPr defaultRowHeight="15" x14ac:dyDescent="0.25"/>
  <sheetData>
    <row r="1" spans="1:6" x14ac:dyDescent="0.25">
      <c r="A1" s="2"/>
      <c r="B1" s="2" t="s">
        <v>3</v>
      </c>
      <c r="C1" s="2" t="s">
        <v>4</v>
      </c>
      <c r="D1" s="2" t="s">
        <v>5</v>
      </c>
    </row>
    <row r="2" spans="1:6" x14ac:dyDescent="0.25">
      <c r="A2" s="2" t="s">
        <v>0</v>
      </c>
      <c r="B2" s="2">
        <v>7</v>
      </c>
      <c r="C2" s="2">
        <v>11</v>
      </c>
      <c r="D2" s="2">
        <v>9</v>
      </c>
      <c r="E2" s="2" t="s">
        <v>6</v>
      </c>
    </row>
    <row r="3" spans="1:6" x14ac:dyDescent="0.25">
      <c r="A3" s="2" t="s">
        <v>1</v>
      </c>
      <c r="B3" s="2">
        <v>6</v>
      </c>
      <c r="C3" s="2">
        <v>8</v>
      </c>
      <c r="D3" s="2">
        <v>16</v>
      </c>
      <c r="E3" s="2" t="s">
        <v>7</v>
      </c>
    </row>
    <row r="4" spans="1:6" x14ac:dyDescent="0.25">
      <c r="A4" s="2" t="s">
        <v>2</v>
      </c>
      <c r="B4" s="2">
        <v>21</v>
      </c>
      <c r="C4" s="2">
        <v>10</v>
      </c>
      <c r="D4" s="2">
        <v>12</v>
      </c>
      <c r="E4" s="2" t="s">
        <v>8</v>
      </c>
    </row>
    <row r="6" spans="1:6" x14ac:dyDescent="0.25">
      <c r="A6" s="5" t="s">
        <v>13</v>
      </c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2"/>
      <c r="B8" s="2" t="s">
        <v>3</v>
      </c>
      <c r="C8" s="2" t="s">
        <v>4</v>
      </c>
      <c r="D8" s="2" t="s">
        <v>5</v>
      </c>
      <c r="E8" s="5"/>
      <c r="F8" s="5"/>
    </row>
    <row r="9" spans="1:6" x14ac:dyDescent="0.25">
      <c r="A9" s="2" t="s">
        <v>0</v>
      </c>
      <c r="B9" s="2">
        <v>-7</v>
      </c>
      <c r="C9" s="2">
        <v>-11</v>
      </c>
      <c r="D9" s="2">
        <v>-9</v>
      </c>
      <c r="E9" s="8">
        <f>B9*$B$13+C9*$C$13+D9*$D$13</f>
        <v>-9</v>
      </c>
      <c r="F9" s="8"/>
    </row>
    <row r="10" spans="1:6" x14ac:dyDescent="0.25">
      <c r="A10" s="2" t="s">
        <v>1</v>
      </c>
      <c r="B10" s="2">
        <v>-6</v>
      </c>
      <c r="C10" s="2">
        <v>-8</v>
      </c>
      <c r="D10" s="2">
        <v>-16</v>
      </c>
      <c r="E10" s="5">
        <f t="shared" ref="E10:E11" si="0">B10*$B$13+C10*$C$13+D10*$D$13</f>
        <v>-10</v>
      </c>
      <c r="F10" s="5"/>
    </row>
    <row r="11" spans="1:6" x14ac:dyDescent="0.25">
      <c r="A11" s="2" t="s">
        <v>2</v>
      </c>
      <c r="B11" s="2">
        <v>-21</v>
      </c>
      <c r="C11" s="2">
        <v>-10</v>
      </c>
      <c r="D11" s="2">
        <v>-12</v>
      </c>
      <c r="E11" s="5">
        <f t="shared" si="0"/>
        <v>-14.333333333333332</v>
      </c>
      <c r="F11" s="5"/>
    </row>
    <row r="12" spans="1:6" x14ac:dyDescent="0.25">
      <c r="A12" s="2" t="s">
        <v>17</v>
      </c>
      <c r="B12" s="2">
        <f>MAX(B9:B11)</f>
        <v>-6</v>
      </c>
      <c r="C12" s="2">
        <f t="shared" ref="C12:D12" si="1">MAX(C9:C11)</f>
        <v>-8</v>
      </c>
      <c r="D12" s="2">
        <f t="shared" si="1"/>
        <v>-9</v>
      </c>
      <c r="E12" s="2"/>
      <c r="F12" s="2"/>
    </row>
    <row r="13" spans="1:6" x14ac:dyDescent="0.25">
      <c r="A13" s="2" t="s">
        <v>24</v>
      </c>
      <c r="B13" s="2">
        <f>1/3</f>
        <v>0.33333333333333331</v>
      </c>
      <c r="C13" s="2">
        <f t="shared" ref="C13:D13" si="2">1/3</f>
        <v>0.33333333333333331</v>
      </c>
      <c r="D13" s="2">
        <f t="shared" si="2"/>
        <v>0.33333333333333331</v>
      </c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5" t="s">
        <v>14</v>
      </c>
      <c r="B15" s="5"/>
      <c r="C15" s="5"/>
      <c r="D15" s="5"/>
      <c r="E15" s="5"/>
      <c r="F15" s="5"/>
    </row>
    <row r="16" spans="1:6" x14ac:dyDescent="0.25">
      <c r="A16" s="5"/>
      <c r="B16" s="5"/>
      <c r="C16" s="5"/>
      <c r="D16" s="5"/>
      <c r="E16" s="5"/>
      <c r="F16" s="5"/>
    </row>
    <row r="17" spans="1:6" x14ac:dyDescent="0.25">
      <c r="A17" s="2"/>
      <c r="B17" s="2" t="s">
        <v>3</v>
      </c>
      <c r="C17" s="2" t="s">
        <v>4</v>
      </c>
      <c r="D17" s="2" t="s">
        <v>5</v>
      </c>
      <c r="E17" s="5"/>
      <c r="F17" s="5"/>
    </row>
    <row r="18" spans="1:6" x14ac:dyDescent="0.25">
      <c r="A18" s="2" t="s">
        <v>0</v>
      </c>
      <c r="B18" s="2">
        <f>B$12-B9</f>
        <v>1</v>
      </c>
      <c r="C18" s="2">
        <f>C$12-C9</f>
        <v>3</v>
      </c>
      <c r="D18" s="2">
        <f>D$12-D9</f>
        <v>0</v>
      </c>
      <c r="E18" s="8">
        <f>B18*$B$21+C18*$C$21+D18*$D$21</f>
        <v>1.3333333333333333</v>
      </c>
      <c r="F18" s="8"/>
    </row>
    <row r="19" spans="1:6" x14ac:dyDescent="0.25">
      <c r="A19" s="2" t="s">
        <v>1</v>
      </c>
      <c r="B19" s="2">
        <f>B$12-B10</f>
        <v>0</v>
      </c>
      <c r="C19" s="2">
        <f>C$12-C10</f>
        <v>0</v>
      </c>
      <c r="D19" s="2">
        <f>D$12-D10</f>
        <v>7</v>
      </c>
      <c r="E19" s="5">
        <f t="shared" ref="E19:E20" si="3">B19*$B$21+C19*$C$21+D19*$D$21</f>
        <v>2.333333333333333</v>
      </c>
      <c r="F19" s="5"/>
    </row>
    <row r="20" spans="1:6" x14ac:dyDescent="0.25">
      <c r="A20" s="2" t="s">
        <v>2</v>
      </c>
      <c r="B20" s="2">
        <f>B$12-B11</f>
        <v>15</v>
      </c>
      <c r="C20" s="2">
        <f>C$12-C11</f>
        <v>2</v>
      </c>
      <c r="D20" s="2">
        <f>D$12-D11</f>
        <v>3</v>
      </c>
      <c r="E20" s="5">
        <f t="shared" si="3"/>
        <v>6.666666666666667</v>
      </c>
      <c r="F20" s="5"/>
    </row>
    <row r="21" spans="1:6" x14ac:dyDescent="0.25">
      <c r="A21" s="2" t="s">
        <v>24</v>
      </c>
      <c r="B21" s="2">
        <f>1/3</f>
        <v>0.33333333333333331</v>
      </c>
      <c r="C21" s="2">
        <f t="shared" ref="C21:D21" si="4">1/3</f>
        <v>0.33333333333333331</v>
      </c>
      <c r="D21" s="2">
        <f t="shared" si="4"/>
        <v>0.33333333333333331</v>
      </c>
      <c r="E21" s="2"/>
      <c r="F21" s="2"/>
    </row>
    <row r="23" spans="1:6" x14ac:dyDescent="0.25">
      <c r="A23" s="11" t="s">
        <v>26</v>
      </c>
      <c r="B23" s="11"/>
      <c r="C23" s="11"/>
      <c r="D23" s="11"/>
      <c r="E23" s="11"/>
      <c r="F23" s="11"/>
    </row>
  </sheetData>
  <mergeCells count="13">
    <mergeCell ref="A23:F23"/>
    <mergeCell ref="A15:F15"/>
    <mergeCell ref="A16:D16"/>
    <mergeCell ref="E16:F17"/>
    <mergeCell ref="E18:F18"/>
    <mergeCell ref="E19:F19"/>
    <mergeCell ref="E20:F20"/>
    <mergeCell ref="A6:F6"/>
    <mergeCell ref="A7:D7"/>
    <mergeCell ref="E7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workbookViewId="0">
      <selection activeCell="M27" sqref="M27"/>
    </sheetView>
  </sheetViews>
  <sheetFormatPr defaultRowHeight="15" x14ac:dyDescent="0.25"/>
  <cols>
    <col min="7" max="7" width="10.42578125" customWidth="1"/>
  </cols>
  <sheetData>
    <row r="1" spans="1:21" x14ac:dyDescent="0.25">
      <c r="A1" s="2"/>
      <c r="B1" s="2" t="s">
        <v>3</v>
      </c>
      <c r="C1" s="2" t="s">
        <v>4</v>
      </c>
      <c r="D1" s="2" t="s">
        <v>5</v>
      </c>
      <c r="G1" s="2" t="s">
        <v>12</v>
      </c>
      <c r="H1" s="4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s="2" t="s">
        <v>0</v>
      </c>
      <c r="B2" s="2">
        <v>7</v>
      </c>
      <c r="C2" s="2">
        <v>11</v>
      </c>
      <c r="D2" s="2">
        <v>9</v>
      </c>
      <c r="E2" s="2" t="s">
        <v>6</v>
      </c>
      <c r="G2" s="2">
        <v>0.5</v>
      </c>
      <c r="H2" s="4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2" t="s">
        <v>1</v>
      </c>
      <c r="B3" s="2">
        <v>6</v>
      </c>
      <c r="C3" s="2">
        <v>8</v>
      </c>
      <c r="D3" s="2">
        <v>16</v>
      </c>
      <c r="E3" s="2" t="s">
        <v>7</v>
      </c>
      <c r="G3" s="4"/>
      <c r="H3" s="4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25">
      <c r="A4" s="2" t="s">
        <v>2</v>
      </c>
      <c r="B4" s="2">
        <v>21</v>
      </c>
      <c r="C4" s="2">
        <v>10</v>
      </c>
      <c r="D4" s="2">
        <v>12</v>
      </c>
      <c r="E4" s="2" t="s">
        <v>8</v>
      </c>
      <c r="G4" s="4"/>
      <c r="H4" s="4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25"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25">
      <c r="A6" s="3" t="s">
        <v>13</v>
      </c>
      <c r="B6" s="3"/>
      <c r="C6" s="3"/>
      <c r="D6" s="3"/>
      <c r="E6" s="3"/>
      <c r="F6" s="3"/>
      <c r="G6" s="3"/>
      <c r="H6" s="3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2"/>
      <c r="B7" s="2" t="s">
        <v>3</v>
      </c>
      <c r="C7" s="2" t="s">
        <v>4</v>
      </c>
      <c r="D7" s="2" t="s">
        <v>5</v>
      </c>
      <c r="E7" s="2" t="s">
        <v>9</v>
      </c>
      <c r="F7" s="2" t="s">
        <v>10</v>
      </c>
      <c r="G7" s="5" t="s">
        <v>11</v>
      </c>
      <c r="H7" s="5"/>
      <c r="I7" s="4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A8" s="2" t="s">
        <v>0</v>
      </c>
      <c r="B8" s="2">
        <v>-7</v>
      </c>
      <c r="C8" s="2">
        <v>-11</v>
      </c>
      <c r="D8" s="2">
        <v>-9</v>
      </c>
      <c r="E8" s="9">
        <f>MIN(B8:D8)</f>
        <v>-11</v>
      </c>
      <c r="F8" s="2">
        <f>MAX(B8:D8)</f>
        <v>-7</v>
      </c>
      <c r="G8" s="8">
        <f>E8*$G$2+F8*(1-$G$2)</f>
        <v>-9</v>
      </c>
      <c r="H8" s="8"/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2" t="s">
        <v>1</v>
      </c>
      <c r="B9" s="2">
        <v>-6</v>
      </c>
      <c r="C9" s="2">
        <v>-8</v>
      </c>
      <c r="D9" s="2">
        <v>-16</v>
      </c>
      <c r="E9" s="2">
        <f t="shared" ref="E9:E10" si="0">MIN(B9:D9)</f>
        <v>-16</v>
      </c>
      <c r="F9" s="9">
        <f t="shared" ref="F9:F10" si="1">MAX(B9:D9)</f>
        <v>-6</v>
      </c>
      <c r="G9" s="5">
        <f t="shared" ref="G9:G10" si="2">E9*$G$2+F9*(1-$G$2)</f>
        <v>-11</v>
      </c>
      <c r="H9" s="5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A10" s="2" t="s">
        <v>2</v>
      </c>
      <c r="B10" s="2">
        <v>-21</v>
      </c>
      <c r="C10" s="2">
        <v>-10</v>
      </c>
      <c r="D10" s="2">
        <v>-12</v>
      </c>
      <c r="E10" s="2">
        <f t="shared" si="0"/>
        <v>-21</v>
      </c>
      <c r="F10" s="2">
        <f t="shared" si="1"/>
        <v>-10</v>
      </c>
      <c r="G10" s="5">
        <f t="shared" si="2"/>
        <v>-15.5</v>
      </c>
      <c r="H10" s="5"/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 s="2" t="s">
        <v>17</v>
      </c>
      <c r="B11" s="2">
        <f>MAX(B8:B10)</f>
        <v>-6</v>
      </c>
      <c r="C11" s="2">
        <f t="shared" ref="C11:D11" si="3">MAX(C8:C10)</f>
        <v>-8</v>
      </c>
      <c r="D11" s="2">
        <f t="shared" si="3"/>
        <v>-9</v>
      </c>
      <c r="E11" s="2"/>
      <c r="F11" s="2"/>
      <c r="G11" s="2"/>
      <c r="H11" s="2"/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3" spans="1:21" x14ac:dyDescent="0.25">
      <c r="A13" s="3" t="s">
        <v>14</v>
      </c>
      <c r="B13" s="3"/>
      <c r="C13" s="3"/>
      <c r="D13" s="3"/>
      <c r="E13" s="3"/>
      <c r="F13" s="3"/>
      <c r="G13" s="3"/>
      <c r="H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25">
      <c r="A14" s="2"/>
      <c r="B14" s="2" t="s">
        <v>3</v>
      </c>
      <c r="C14" s="2" t="s">
        <v>4</v>
      </c>
      <c r="D14" s="2" t="s">
        <v>5</v>
      </c>
      <c r="E14" s="2" t="s">
        <v>16</v>
      </c>
      <c r="F14" s="2" t="s">
        <v>15</v>
      </c>
      <c r="G14" s="5" t="s">
        <v>11</v>
      </c>
      <c r="H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25">
      <c r="A15" s="2" t="s">
        <v>0</v>
      </c>
      <c r="B15" s="2">
        <f>B$11-B8</f>
        <v>1</v>
      </c>
      <c r="C15" s="2">
        <f t="shared" ref="C15:D15" si="4">C$11-C8</f>
        <v>3</v>
      </c>
      <c r="D15" s="2">
        <f t="shared" si="4"/>
        <v>0</v>
      </c>
      <c r="E15" s="6">
        <f>MAX(B15:D15)</f>
        <v>3</v>
      </c>
      <c r="F15">
        <f>MIN(B15:D15)</f>
        <v>0</v>
      </c>
      <c r="G15" s="7">
        <f>$G$2*E15+(1-$G$2)*F15</f>
        <v>1.5</v>
      </c>
      <c r="H15" s="7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25">
      <c r="A16" s="2" t="s">
        <v>1</v>
      </c>
      <c r="B16" s="2">
        <f t="shared" ref="B16:D17" si="5">B$11-B9</f>
        <v>0</v>
      </c>
      <c r="C16" s="2">
        <f t="shared" si="5"/>
        <v>0</v>
      </c>
      <c r="D16" s="2">
        <f t="shared" si="5"/>
        <v>7</v>
      </c>
      <c r="E16">
        <f t="shared" ref="E16:E17" si="6">MAX(B16:D16)</f>
        <v>7</v>
      </c>
      <c r="F16">
        <f t="shared" ref="F16:F17" si="7">MIN(B16:D16)</f>
        <v>0</v>
      </c>
      <c r="G16" s="3">
        <f t="shared" ref="G16:G17" si="8">$G$2*E16+(1-$G$2)*F16</f>
        <v>3.5</v>
      </c>
      <c r="H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25">
      <c r="A17" s="2" t="s">
        <v>2</v>
      </c>
      <c r="B17" s="2">
        <f t="shared" si="5"/>
        <v>15</v>
      </c>
      <c r="C17" s="2">
        <f t="shared" si="5"/>
        <v>2</v>
      </c>
      <c r="D17" s="2">
        <f t="shared" si="5"/>
        <v>3</v>
      </c>
      <c r="E17">
        <f t="shared" si="6"/>
        <v>15</v>
      </c>
      <c r="F17">
        <f t="shared" si="7"/>
        <v>2</v>
      </c>
      <c r="G17" s="3">
        <f t="shared" si="8"/>
        <v>8.5</v>
      </c>
      <c r="H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25"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5" customHeight="1" x14ac:dyDescent="0.25">
      <c r="A19" s="10" t="s">
        <v>18</v>
      </c>
      <c r="B19" s="10"/>
      <c r="C19" s="10"/>
      <c r="D19" s="10"/>
      <c r="E19" s="10"/>
      <c r="F19" s="10"/>
      <c r="G19" s="10"/>
      <c r="H19" s="10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25">
      <c r="A20" s="10"/>
      <c r="B20" s="10"/>
      <c r="C20" s="10"/>
      <c r="D20" s="10"/>
      <c r="E20" s="10"/>
      <c r="F20" s="10"/>
      <c r="G20" s="10"/>
      <c r="H20" s="10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25">
      <c r="A21" s="10"/>
      <c r="B21" s="10"/>
      <c r="C21" s="10"/>
      <c r="D21" s="10"/>
      <c r="E21" s="10"/>
      <c r="F21" s="10"/>
      <c r="G21" s="10"/>
      <c r="H21" s="10"/>
    </row>
    <row r="22" spans="1:21" x14ac:dyDescent="0.25">
      <c r="A22" s="11" t="s">
        <v>20</v>
      </c>
      <c r="B22" s="11"/>
      <c r="C22" s="11"/>
      <c r="D22" s="11"/>
      <c r="E22" s="11"/>
      <c r="F22" s="11"/>
      <c r="G22" s="11"/>
      <c r="H22" s="11"/>
    </row>
    <row r="24" spans="1:21" ht="15" customHeight="1" x14ac:dyDescent="0.25">
      <c r="A24" s="10" t="s">
        <v>19</v>
      </c>
      <c r="B24" s="10"/>
      <c r="C24" s="10"/>
      <c r="D24" s="10"/>
      <c r="E24" s="10"/>
      <c r="F24" s="10"/>
      <c r="G24" s="10"/>
      <c r="H24" s="10"/>
    </row>
    <row r="25" spans="1:21" x14ac:dyDescent="0.25">
      <c r="A25" s="10"/>
      <c r="B25" s="10"/>
      <c r="C25" s="10"/>
      <c r="D25" s="10"/>
      <c r="E25" s="10"/>
      <c r="F25" s="10"/>
      <c r="G25" s="10"/>
      <c r="H25" s="10"/>
    </row>
    <row r="26" spans="1:21" x14ac:dyDescent="0.25">
      <c r="A26" s="10"/>
      <c r="B26" s="10"/>
      <c r="C26" s="10"/>
      <c r="D26" s="10"/>
      <c r="E26" s="10"/>
      <c r="F26" s="10"/>
      <c r="G26" s="10"/>
      <c r="H26" s="10"/>
    </row>
    <row r="27" spans="1:21" x14ac:dyDescent="0.25">
      <c r="A27" s="10"/>
      <c r="B27" s="10"/>
      <c r="C27" s="10"/>
      <c r="D27" s="10"/>
      <c r="E27" s="10"/>
      <c r="F27" s="10"/>
      <c r="G27" s="10"/>
      <c r="H27" s="10"/>
    </row>
    <row r="28" spans="1:21" x14ac:dyDescent="0.25">
      <c r="A28" s="11" t="s">
        <v>21</v>
      </c>
      <c r="B28" s="11"/>
      <c r="C28" s="11"/>
      <c r="D28" s="11"/>
      <c r="E28" s="11"/>
      <c r="F28" s="11"/>
      <c r="G28" s="11"/>
      <c r="H28" s="11"/>
    </row>
    <row r="30" spans="1:21" ht="15" customHeight="1" x14ac:dyDescent="0.25">
      <c r="A30" s="12" t="s">
        <v>22</v>
      </c>
      <c r="B30" s="12"/>
      <c r="C30" s="12"/>
      <c r="D30" s="12"/>
      <c r="E30" s="12"/>
      <c r="F30" s="12"/>
      <c r="G30" s="12"/>
      <c r="H30" s="12"/>
    </row>
    <row r="31" spans="1:21" x14ac:dyDescent="0.25">
      <c r="A31" s="12"/>
      <c r="B31" s="12"/>
      <c r="C31" s="12"/>
      <c r="D31" s="12"/>
      <c r="E31" s="12"/>
      <c r="F31" s="12"/>
      <c r="G31" s="12"/>
      <c r="H31" s="12"/>
    </row>
    <row r="32" spans="1:21" x14ac:dyDescent="0.25">
      <c r="A32" s="14" t="s">
        <v>23</v>
      </c>
      <c r="B32" s="14"/>
      <c r="C32" s="14"/>
      <c r="D32" s="14"/>
      <c r="E32" s="14"/>
      <c r="F32" s="14"/>
      <c r="G32" s="14"/>
      <c r="H32" s="14"/>
    </row>
    <row r="33" spans="1:8" x14ac:dyDescent="0.25">
      <c r="A33" s="14"/>
      <c r="B33" s="14"/>
      <c r="C33" s="14"/>
      <c r="D33" s="14"/>
      <c r="E33" s="14"/>
      <c r="F33" s="14"/>
      <c r="G33" s="14"/>
      <c r="H33" s="14"/>
    </row>
    <row r="35" spans="1:8" x14ac:dyDescent="0.25">
      <c r="A35" s="11" t="s">
        <v>26</v>
      </c>
      <c r="B35" s="11"/>
      <c r="C35" s="11"/>
      <c r="D35" s="11"/>
      <c r="E35" s="11"/>
      <c r="F35" s="11"/>
      <c r="G35" s="11"/>
      <c r="H35" s="11"/>
    </row>
  </sheetData>
  <mergeCells count="19">
    <mergeCell ref="A35:H35"/>
    <mergeCell ref="A19:H21"/>
    <mergeCell ref="A22:H22"/>
    <mergeCell ref="A24:H27"/>
    <mergeCell ref="A28:H28"/>
    <mergeCell ref="A30:H31"/>
    <mergeCell ref="A32:H33"/>
    <mergeCell ref="J13:U20"/>
    <mergeCell ref="G10:H10"/>
    <mergeCell ref="A6:H6"/>
    <mergeCell ref="A13:H13"/>
    <mergeCell ref="G14:H14"/>
    <mergeCell ref="G15:H15"/>
    <mergeCell ref="G16:H16"/>
    <mergeCell ref="G17:H17"/>
    <mergeCell ref="J1:U11"/>
    <mergeCell ref="G7:H7"/>
    <mergeCell ref="G8:H8"/>
    <mergeCell ref="G9:H9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6483-4F7D-4487-B361-1B66CC418F1A}">
  <dimension ref="A1:K19"/>
  <sheetViews>
    <sheetView tabSelected="1" workbookViewId="0">
      <selection activeCell="F23" sqref="F23"/>
    </sheetView>
  </sheetViews>
  <sheetFormatPr defaultRowHeight="15" x14ac:dyDescent="0.25"/>
  <sheetData>
    <row r="1" spans="1:11" x14ac:dyDescent="0.25">
      <c r="A1" s="2"/>
      <c r="B1" s="2" t="s">
        <v>3</v>
      </c>
      <c r="C1" s="2" t="s">
        <v>4</v>
      </c>
      <c r="D1" s="2" t="s">
        <v>5</v>
      </c>
      <c r="G1" s="3" t="s">
        <v>27</v>
      </c>
      <c r="H1" s="3"/>
      <c r="I1" s="3"/>
      <c r="J1" s="3"/>
      <c r="K1" s="3"/>
    </row>
    <row r="2" spans="1:11" x14ac:dyDescent="0.25">
      <c r="A2" s="2" t="s">
        <v>0</v>
      </c>
      <c r="B2" s="2">
        <v>7</v>
      </c>
      <c r="C2" s="2">
        <v>11</v>
      </c>
      <c r="D2" s="2">
        <v>9</v>
      </c>
      <c r="E2" s="2" t="s">
        <v>6</v>
      </c>
      <c r="G2" s="3" t="s">
        <v>34</v>
      </c>
      <c r="H2" s="3"/>
      <c r="I2" s="3"/>
      <c r="J2" s="3"/>
      <c r="K2" s="3"/>
    </row>
    <row r="3" spans="1:11" x14ac:dyDescent="0.25">
      <c r="A3" s="2" t="s">
        <v>1</v>
      </c>
      <c r="B3" s="2">
        <v>6</v>
      </c>
      <c r="C3" s="2">
        <v>8</v>
      </c>
      <c r="D3" s="2">
        <v>16</v>
      </c>
      <c r="E3" s="2" t="s">
        <v>7</v>
      </c>
      <c r="G3" s="3" t="s">
        <v>28</v>
      </c>
      <c r="H3" s="3"/>
      <c r="I3" s="3"/>
      <c r="J3" s="3"/>
      <c r="K3" s="3"/>
    </row>
    <row r="4" spans="1:11" x14ac:dyDescent="0.25">
      <c r="A4" s="2" t="s">
        <v>2</v>
      </c>
      <c r="B4" s="2">
        <v>21</v>
      </c>
      <c r="C4" s="2">
        <v>10</v>
      </c>
      <c r="D4" s="2">
        <v>12</v>
      </c>
      <c r="E4" s="2" t="s">
        <v>8</v>
      </c>
      <c r="G4" s="3" t="s">
        <v>29</v>
      </c>
      <c r="H4" s="3"/>
      <c r="I4" s="3"/>
      <c r="J4" s="3"/>
      <c r="K4" s="3"/>
    </row>
    <row r="5" spans="1:11" x14ac:dyDescent="0.25">
      <c r="G5" s="3" t="s">
        <v>30</v>
      </c>
      <c r="H5" s="3"/>
      <c r="I5" s="3"/>
      <c r="J5" s="3"/>
      <c r="K5" s="3"/>
    </row>
    <row r="6" spans="1:11" x14ac:dyDescent="0.25">
      <c r="A6" s="3" t="s">
        <v>40</v>
      </c>
      <c r="B6" s="3"/>
      <c r="C6" s="3"/>
      <c r="D6" s="3"/>
      <c r="E6" s="3"/>
      <c r="G6" s="3" t="s">
        <v>31</v>
      </c>
      <c r="H6" s="3"/>
      <c r="I6" s="3"/>
      <c r="J6" s="3"/>
      <c r="K6" s="3"/>
    </row>
    <row r="7" spans="1:11" x14ac:dyDescent="0.25">
      <c r="A7" s="2"/>
      <c r="B7" s="2" t="s">
        <v>3</v>
      </c>
      <c r="C7" s="2" t="s">
        <v>4</v>
      </c>
      <c r="D7" s="2" t="s">
        <v>5</v>
      </c>
    </row>
    <row r="8" spans="1:11" x14ac:dyDescent="0.25">
      <c r="A8" s="2" t="s">
        <v>0</v>
      </c>
      <c r="B8" s="2">
        <f>B2*B$14</f>
        <v>0.20588235294117646</v>
      </c>
      <c r="C8" s="2">
        <f t="shared" ref="C8:D8" si="0">C2*C$14</f>
        <v>0.37931034482758619</v>
      </c>
      <c r="D8" s="2">
        <f t="shared" si="0"/>
        <v>0.24324324324324326</v>
      </c>
      <c r="E8" s="2">
        <f>SUM(B8:D8)</f>
        <v>0.82843594101200591</v>
      </c>
      <c r="G8" s="3" t="s">
        <v>32</v>
      </c>
      <c r="H8" s="3"/>
      <c r="I8" s="3"/>
      <c r="J8" s="3"/>
      <c r="K8" s="3"/>
    </row>
    <row r="9" spans="1:11" x14ac:dyDescent="0.25">
      <c r="A9" s="2" t="s">
        <v>1</v>
      </c>
      <c r="B9" s="2">
        <f>B3*B$14</f>
        <v>0.1764705882352941</v>
      </c>
      <c r="C9" s="2">
        <f t="shared" ref="C9:D9" si="1">C3*C$14</f>
        <v>0.27586206896551724</v>
      </c>
      <c r="D9" s="2">
        <f t="shared" si="1"/>
        <v>0.43243243243243246</v>
      </c>
      <c r="E9" s="2">
        <f t="shared" ref="E9:E10" si="2">SUM(B9:D9)</f>
        <v>0.88476508963324374</v>
      </c>
      <c r="G9" s="3" t="s">
        <v>33</v>
      </c>
      <c r="H9" s="3"/>
      <c r="I9" s="3"/>
      <c r="J9" s="3"/>
      <c r="K9" s="3"/>
    </row>
    <row r="10" spans="1:11" x14ac:dyDescent="0.25">
      <c r="A10" s="2" t="s">
        <v>2</v>
      </c>
      <c r="B10" s="2">
        <f>B4*B$14</f>
        <v>0.61764705882352944</v>
      </c>
      <c r="C10" s="2">
        <f t="shared" ref="C10:D10" si="3">C4*C$14</f>
        <v>0.34482758620689657</v>
      </c>
      <c r="D10" s="2">
        <f t="shared" si="3"/>
        <v>0.32432432432432434</v>
      </c>
      <c r="E10" s="2">
        <f t="shared" si="2"/>
        <v>1.2867989693547504</v>
      </c>
      <c r="G10" s="3" t="s">
        <v>35</v>
      </c>
      <c r="H10" s="3"/>
      <c r="I10" s="3"/>
      <c r="J10" s="3"/>
      <c r="K10" s="3"/>
    </row>
    <row r="11" spans="1:11" x14ac:dyDescent="0.25">
      <c r="B11" s="2">
        <f>SUM(B8:B10)</f>
        <v>1</v>
      </c>
      <c r="C11" s="2">
        <f t="shared" ref="C11:D11" si="4">SUM(C8:C10)</f>
        <v>1</v>
      </c>
      <c r="D11" s="2">
        <f t="shared" si="4"/>
        <v>1</v>
      </c>
      <c r="G11" s="3" t="s">
        <v>36</v>
      </c>
      <c r="H11" s="3"/>
      <c r="I11" s="3"/>
      <c r="J11" s="3"/>
      <c r="K11" s="3"/>
    </row>
    <row r="12" spans="1:11" x14ac:dyDescent="0.25">
      <c r="E12" s="2" t="s">
        <v>73</v>
      </c>
      <c r="G12" s="3" t="s">
        <v>37</v>
      </c>
      <c r="H12" s="3"/>
      <c r="I12" s="3"/>
      <c r="J12" s="3"/>
      <c r="K12" s="3"/>
    </row>
    <row r="13" spans="1:11" x14ac:dyDescent="0.25">
      <c r="A13" s="2" t="s">
        <v>39</v>
      </c>
      <c r="B13" s="2">
        <v>0</v>
      </c>
      <c r="C13" s="2">
        <v>7.1428571428571466E-2</v>
      </c>
      <c r="D13" s="2">
        <v>2.3809523809523777E-2</v>
      </c>
      <c r="E13" s="2">
        <f>SUM(B13:D13)</f>
        <v>9.5238095238095247E-2</v>
      </c>
      <c r="G13" s="3" t="s">
        <v>38</v>
      </c>
      <c r="H13" s="3"/>
      <c r="I13" s="3"/>
      <c r="J13" s="3"/>
      <c r="K13" s="3"/>
    </row>
    <row r="14" spans="1:11" x14ac:dyDescent="0.25">
      <c r="A14" s="2" t="s">
        <v>72</v>
      </c>
      <c r="B14" s="2">
        <v>2.9411764705882353E-2</v>
      </c>
      <c r="C14" s="2">
        <v>3.4482758620689655E-2</v>
      </c>
      <c r="D14" s="2">
        <v>2.7027027027027029E-2</v>
      </c>
      <c r="E14" s="2">
        <f>SUM(B14:D14)</f>
        <v>9.0921550353599029E-2</v>
      </c>
    </row>
    <row r="16" spans="1:11" x14ac:dyDescent="0.25">
      <c r="A16" s="2" t="s">
        <v>74</v>
      </c>
      <c r="B16">
        <f>1/E13</f>
        <v>10.499999999999998</v>
      </c>
    </row>
    <row r="17" spans="1:4" x14ac:dyDescent="0.25">
      <c r="A17" s="2" t="s">
        <v>75</v>
      </c>
      <c r="B17">
        <f>1/E14</f>
        <v>10.998492613807658</v>
      </c>
    </row>
    <row r="18" spans="1:4" x14ac:dyDescent="0.25">
      <c r="A18" s="13" t="s">
        <v>76</v>
      </c>
      <c r="B18" s="13">
        <f>$B$16*B13</f>
        <v>0</v>
      </c>
      <c r="C18" s="13">
        <f t="shared" ref="C18:D18" si="5">$B$16*C13</f>
        <v>0.75000000000000022</v>
      </c>
      <c r="D18" s="13">
        <f t="shared" si="5"/>
        <v>0.24999999999999961</v>
      </c>
    </row>
    <row r="19" spans="1:4" x14ac:dyDescent="0.25">
      <c r="A19" s="13" t="s">
        <v>77</v>
      </c>
      <c r="B19" s="22">
        <f>$B$17*B14</f>
        <v>0.32348507687669581</v>
      </c>
      <c r="C19" s="22">
        <f t="shared" ref="C19:D19" si="6">$B$17*C14</f>
        <v>0.37925836599336749</v>
      </c>
      <c r="D19" s="22">
        <f t="shared" si="6"/>
        <v>0.2972565571299367</v>
      </c>
    </row>
  </sheetData>
  <mergeCells count="15">
    <mergeCell ref="G11:K11"/>
    <mergeCell ref="G12:K12"/>
    <mergeCell ref="G13:I13"/>
    <mergeCell ref="J13:K13"/>
    <mergeCell ref="A6:E6"/>
    <mergeCell ref="G5:K5"/>
    <mergeCell ref="G6:I6"/>
    <mergeCell ref="J6:K6"/>
    <mergeCell ref="G8:K8"/>
    <mergeCell ref="G9:K9"/>
    <mergeCell ref="G10:K10"/>
    <mergeCell ref="G1:K1"/>
    <mergeCell ref="G2:K2"/>
    <mergeCell ref="G3:K3"/>
    <mergeCell ref="G4:K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1006-68AD-47B8-847D-230CEB7B9A9F}">
  <dimension ref="A1:H18"/>
  <sheetViews>
    <sheetView showGridLines="0" workbookViewId="0">
      <selection activeCell="G38" sqref="G38"/>
    </sheetView>
  </sheetViews>
  <sheetFormatPr defaultRowHeight="15" x14ac:dyDescent="0.25"/>
  <cols>
    <col min="1" max="1" width="2.28515625" customWidth="1"/>
    <col min="2" max="2" width="7.5703125" bestFit="1" customWidth="1"/>
    <col min="3" max="3" width="5.7109375" bestFit="1" customWidth="1"/>
    <col min="4" max="4" width="15.42578125" bestFit="1" customWidth="1"/>
    <col min="5" max="5" width="12.7109375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15" t="s">
        <v>41</v>
      </c>
    </row>
    <row r="2" spans="1:8" x14ac:dyDescent="0.25">
      <c r="A2" s="15" t="s">
        <v>42</v>
      </c>
    </row>
    <row r="3" spans="1:8" x14ac:dyDescent="0.25">
      <c r="A3" s="15" t="s">
        <v>61</v>
      </c>
    </row>
    <row r="6" spans="1:8" ht="15.75" thickBot="1" x14ac:dyDescent="0.3">
      <c r="A6" t="s">
        <v>43</v>
      </c>
    </row>
    <row r="7" spans="1:8" x14ac:dyDescent="0.25">
      <c r="B7" s="18"/>
      <c r="C7" s="18"/>
      <c r="D7" s="18" t="s">
        <v>46</v>
      </c>
      <c r="E7" s="18" t="s">
        <v>48</v>
      </c>
      <c r="F7" s="18" t="s">
        <v>63</v>
      </c>
      <c r="G7" s="18" t="s">
        <v>65</v>
      </c>
      <c r="H7" s="18" t="s">
        <v>65</v>
      </c>
    </row>
    <row r="8" spans="1:8" ht="15.75" thickBot="1" x14ac:dyDescent="0.3">
      <c r="B8" s="19" t="s">
        <v>44</v>
      </c>
      <c r="C8" s="19" t="s">
        <v>45</v>
      </c>
      <c r="D8" s="19" t="s">
        <v>47</v>
      </c>
      <c r="E8" s="19" t="s">
        <v>62</v>
      </c>
      <c r="F8" s="19" t="s">
        <v>64</v>
      </c>
      <c r="G8" s="19" t="s">
        <v>66</v>
      </c>
      <c r="H8" s="19" t="s">
        <v>67</v>
      </c>
    </row>
    <row r="9" spans="1:8" x14ac:dyDescent="0.25">
      <c r="B9" s="16" t="s">
        <v>49</v>
      </c>
      <c r="C9" s="16" t="s">
        <v>50</v>
      </c>
      <c r="D9" s="16">
        <v>0</v>
      </c>
      <c r="E9" s="16">
        <v>-0.33333333333333331</v>
      </c>
      <c r="F9" s="16">
        <v>1</v>
      </c>
      <c r="G9" s="16">
        <v>0.33333333333333331</v>
      </c>
      <c r="H9" s="16">
        <v>1E+30</v>
      </c>
    </row>
    <row r="10" spans="1:8" x14ac:dyDescent="0.25">
      <c r="B10" s="16" t="s">
        <v>51</v>
      </c>
      <c r="C10" s="16" t="s">
        <v>52</v>
      </c>
      <c r="D10" s="16">
        <v>7.1428571428571466E-2</v>
      </c>
      <c r="E10" s="16">
        <v>0</v>
      </c>
      <c r="F10" s="16">
        <v>1</v>
      </c>
      <c r="G10" s="16">
        <v>0.13333333333333333</v>
      </c>
      <c r="H10" s="16">
        <v>0.16666666666666669</v>
      </c>
    </row>
    <row r="11" spans="1:8" ht="15.75" thickBot="1" x14ac:dyDescent="0.3">
      <c r="B11" s="17" t="s">
        <v>53</v>
      </c>
      <c r="C11" s="17" t="s">
        <v>54</v>
      </c>
      <c r="D11" s="17">
        <v>2.3809523809523777E-2</v>
      </c>
      <c r="E11" s="17">
        <v>0</v>
      </c>
      <c r="F11" s="17">
        <v>1</v>
      </c>
      <c r="G11" s="17">
        <v>0.20000000000000004</v>
      </c>
      <c r="H11" s="17">
        <v>8.6956521739130432E-2</v>
      </c>
    </row>
    <row r="13" spans="1:8" ht="15.75" thickBot="1" x14ac:dyDescent="0.3">
      <c r="A13" t="s">
        <v>40</v>
      </c>
    </row>
    <row r="14" spans="1:8" x14ac:dyDescent="0.25">
      <c r="B14" s="18"/>
      <c r="C14" s="18"/>
      <c r="D14" s="18" t="s">
        <v>46</v>
      </c>
      <c r="E14" s="18" t="s">
        <v>68</v>
      </c>
      <c r="F14" s="18" t="s">
        <v>70</v>
      </c>
      <c r="G14" s="18" t="s">
        <v>65</v>
      </c>
      <c r="H14" s="18" t="s">
        <v>65</v>
      </c>
    </row>
    <row r="15" spans="1:8" ht="15.75" thickBot="1" x14ac:dyDescent="0.3">
      <c r="B15" s="19" t="s">
        <v>44</v>
      </c>
      <c r="C15" s="19" t="s">
        <v>45</v>
      </c>
      <c r="D15" s="19" t="s">
        <v>47</v>
      </c>
      <c r="E15" s="19" t="s">
        <v>69</v>
      </c>
      <c r="F15" s="19" t="s">
        <v>71</v>
      </c>
      <c r="G15" s="19" t="s">
        <v>66</v>
      </c>
      <c r="H15" s="19" t="s">
        <v>67</v>
      </c>
    </row>
    <row r="16" spans="1:8" x14ac:dyDescent="0.25">
      <c r="B16" s="16" t="s">
        <v>55</v>
      </c>
      <c r="C16" s="16" t="s">
        <v>56</v>
      </c>
      <c r="D16" s="16">
        <v>1.0000000000000002</v>
      </c>
      <c r="E16" s="20">
        <v>4.7619047619047623E-2</v>
      </c>
      <c r="F16" s="16">
        <v>1</v>
      </c>
      <c r="G16" s="16">
        <v>9.9999999999999867E-2</v>
      </c>
      <c r="H16" s="16">
        <v>3.1250000000000167E-2</v>
      </c>
    </row>
    <row r="17" spans="2:8" x14ac:dyDescent="0.25">
      <c r="B17" s="16" t="s">
        <v>57</v>
      </c>
      <c r="C17" s="16" t="s">
        <v>58</v>
      </c>
      <c r="D17" s="16">
        <v>0.95238095238095211</v>
      </c>
      <c r="E17" s="20">
        <v>0</v>
      </c>
      <c r="F17" s="16">
        <v>1</v>
      </c>
      <c r="G17" s="16">
        <v>1E+30</v>
      </c>
      <c r="H17" s="16">
        <v>4.7619047619047866E-2</v>
      </c>
    </row>
    <row r="18" spans="2:8" ht="15.75" thickBot="1" x14ac:dyDescent="0.3">
      <c r="B18" s="17" t="s">
        <v>59</v>
      </c>
      <c r="C18" s="17" t="s">
        <v>60</v>
      </c>
      <c r="D18" s="17">
        <v>1</v>
      </c>
      <c r="E18" s="21">
        <v>4.7619047619047616E-2</v>
      </c>
      <c r="F18" s="17">
        <v>1</v>
      </c>
      <c r="G18" s="17">
        <v>1.9230769230769332E-2</v>
      </c>
      <c r="H18" s="17">
        <v>9.0909090909090801E-2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Пункт а</vt:lpstr>
      <vt:lpstr>Пункт б</vt:lpstr>
      <vt:lpstr>Пункт в</vt:lpstr>
      <vt:lpstr>Решение в смешанных стратегиях</vt:lpstr>
      <vt:lpstr>Отчет об устойчивости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Барановский</dc:creator>
  <cp:lastModifiedBy>Роман Барановский</cp:lastModifiedBy>
  <dcterms:created xsi:type="dcterms:W3CDTF">2015-06-05T18:17:20Z</dcterms:created>
  <dcterms:modified xsi:type="dcterms:W3CDTF">2023-10-19T11:59:50Z</dcterms:modified>
</cp:coreProperties>
</file>