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atProg\Lab3\"/>
    </mc:Choice>
  </mc:AlternateContent>
  <xr:revisionPtr revIDLastSave="0" documentId="13_ncr:1_{CBC2C416-B240-4421-A031-F6E092787C2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Решение без ограничений" sheetId="1" r:id="rId1"/>
    <sheet name="Решение с ограничениями" sheetId="2" r:id="rId2"/>
    <sheet name="Программное решение(!огр)" sheetId="3" r:id="rId3"/>
    <sheet name="Программное решение(огр)" sheetId="4" r:id="rId4"/>
    <sheet name="Двухэтапная тр. задача" sheetId="5" r:id="rId5"/>
  </sheets>
  <definedNames>
    <definedName name="solver_adj" localSheetId="4" hidden="1">'Двухэтапная тр. задача'!$Q$11:$S$13</definedName>
    <definedName name="solver_adj" localSheetId="2" hidden="1">'Программное решение(!огр)'!$A$10:$D$14</definedName>
    <definedName name="solver_adj" localSheetId="3" hidden="1">'Программное решение(огр)'!$A$10:$D$14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4" hidden="1">'Двухэтапная тр. задача'!$Q$11:$S$13</definedName>
    <definedName name="solver_lhs1" localSheetId="2" hidden="1">'Программное решение(!огр)'!$A$10:$D$14</definedName>
    <definedName name="solver_lhs1" localSheetId="3" hidden="1">'Программное решение(огр)'!$A$10:$D$14</definedName>
    <definedName name="solver_lhs2" localSheetId="4" hidden="1">'Двухэтапная тр. задача'!$Q$11:$S$13</definedName>
    <definedName name="solver_lhs2" localSheetId="2" hidden="1">'Программное решение(!огр)'!$A$10:$D$14</definedName>
    <definedName name="solver_lhs2" localSheetId="3" hidden="1">'Программное решение(огр)'!$A$10:$D$14</definedName>
    <definedName name="solver_lhs3" localSheetId="4" hidden="1">'Двухэтапная тр. задача'!$R$6:$T$6</definedName>
    <definedName name="solver_lhs3" localSheetId="2" hidden="1">'Программное решение(!огр)'!$A$15:$D$15</definedName>
    <definedName name="solver_lhs3" localSheetId="3" hidden="1">'Программное решение(огр)'!$A$11</definedName>
    <definedName name="solver_lhs4" localSheetId="4" hidden="1">'Двухэтапная тр. задача'!$U$3:$U$5</definedName>
    <definedName name="solver_lhs4" localSheetId="2" hidden="1">'Программное решение(!огр)'!$E$10:$E$14</definedName>
    <definedName name="solver_lhs4" localSheetId="3" hidden="1">'Программное решение(огр)'!$A$15:$D$15</definedName>
    <definedName name="solver_lhs5" localSheetId="3" hidden="1">'Программное решение(огр)'!$D$13</definedName>
    <definedName name="solver_lhs6" localSheetId="3" hidden="1">'Программное решение(огр)'!$E$10:$E$14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4" hidden="1">4</definedName>
    <definedName name="solver_num" localSheetId="2" hidden="1">4</definedName>
    <definedName name="solver_num" localSheetId="3" hidden="1">6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4" hidden="1">'Двухэтапная тр. задача'!$T$14</definedName>
    <definedName name="solver_opt" localSheetId="2" hidden="1">'Программное решение(!огр)'!$E$15</definedName>
    <definedName name="solver_opt" localSheetId="3" hidden="1">'Программное решение(огр)'!$E$15</definedName>
    <definedName name="solver_pre" localSheetId="4" hidden="1">0.00000001</definedName>
    <definedName name="solver_pre" localSheetId="3" hidden="1">0.000001</definedName>
    <definedName name="solver_rbv" localSheetId="4" hidden="1">1</definedName>
    <definedName name="solver_rbv" localSheetId="2" hidden="1">2</definedName>
    <definedName name="solver_rbv" localSheetId="3" hidden="1">1</definedName>
    <definedName name="solver_rel1" localSheetId="4" hidden="1">4</definedName>
    <definedName name="solver_rel1" localSheetId="2" hidden="1">4</definedName>
    <definedName name="solver_rel1" localSheetId="3" hidden="1">4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el3" localSheetId="4" hidden="1">2</definedName>
    <definedName name="solver_rel3" localSheetId="2" hidden="1">2</definedName>
    <definedName name="solver_rel3" localSheetId="3" hidden="1">1</definedName>
    <definedName name="solver_rel4" localSheetId="4" hidden="1">2</definedName>
    <definedName name="solver_rel4" localSheetId="2" hidden="1">2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hs1" localSheetId="4" hidden="1">"целое"</definedName>
    <definedName name="solver_rhs1" localSheetId="2" hidden="1">"целое"</definedName>
    <definedName name="solver_rhs1" localSheetId="3" hidden="1">"целое"</definedName>
    <definedName name="solver_rhs2" localSheetId="4" hidden="1">0</definedName>
    <definedName name="solver_rhs2" localSheetId="2" hidden="1">0</definedName>
    <definedName name="solver_rhs2" localSheetId="3" hidden="1">0</definedName>
    <definedName name="solver_rhs3" localSheetId="4" hidden="1">'Двухэтапная тр. задача'!$Q$14:$S$14</definedName>
    <definedName name="solver_rhs3" localSheetId="2" hidden="1">'Программное решение(!огр)'!$B$2:$E$2</definedName>
    <definedName name="solver_rhs3" localSheetId="3" hidden="1">500</definedName>
    <definedName name="solver_rhs4" localSheetId="4" hidden="1">'Двухэтапная тр. задача'!$T$11:$T$13</definedName>
    <definedName name="solver_rhs4" localSheetId="2" hidden="1">'Программное решение(!огр)'!$A$3:$A$7</definedName>
    <definedName name="solver_rhs4" localSheetId="3" hidden="1">'Программное решение(огр)'!$B$2:$E$2</definedName>
    <definedName name="solver_rhs5" localSheetId="3" hidden="1">1000</definedName>
    <definedName name="solver_rhs6" localSheetId="3" hidden="1">'Программное решение(огр)'!$A$3:$A$7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2" hidden="1">2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2" hidden="1">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5" l="1"/>
  <c r="T12" i="5"/>
  <c r="T13" i="5"/>
  <c r="T14" i="5"/>
  <c r="R14" i="5"/>
  <c r="S14" i="5"/>
  <c r="Q14" i="5"/>
  <c r="O16" i="5"/>
  <c r="O12" i="5"/>
  <c r="O13" i="5"/>
  <c r="O14" i="5"/>
  <c r="O15" i="5"/>
  <c r="O11" i="5"/>
  <c r="M16" i="5"/>
  <c r="N16" i="5"/>
  <c r="L16" i="5"/>
  <c r="I29" i="5"/>
  <c r="I20" i="5"/>
  <c r="A29" i="5"/>
  <c r="C28" i="5"/>
  <c r="D28" i="5"/>
  <c r="E28" i="5"/>
  <c r="F28" i="5"/>
  <c r="G28" i="5"/>
  <c r="B28" i="5"/>
  <c r="H22" i="5"/>
  <c r="H23" i="5"/>
  <c r="H24" i="5"/>
  <c r="H25" i="5"/>
  <c r="H26" i="5"/>
  <c r="H27" i="5"/>
  <c r="H21" i="5"/>
  <c r="E15" i="4"/>
  <c r="D15" i="4"/>
  <c r="C15" i="4"/>
  <c r="B15" i="4"/>
  <c r="A15" i="4"/>
  <c r="E14" i="4"/>
  <c r="E13" i="4"/>
  <c r="E12" i="4"/>
  <c r="E11" i="4"/>
  <c r="E10" i="4"/>
  <c r="I73" i="2"/>
  <c r="K60" i="2"/>
  <c r="M34" i="2"/>
  <c r="M47" i="2"/>
  <c r="C57" i="2"/>
  <c r="C53" i="2"/>
  <c r="D53" i="2"/>
  <c r="E55" i="2"/>
  <c r="E57" i="2"/>
  <c r="F57" i="2"/>
  <c r="F59" i="2"/>
  <c r="B57" i="2"/>
  <c r="B59" i="2"/>
  <c r="C59" i="2"/>
  <c r="C55" i="2"/>
  <c r="E53" i="2"/>
  <c r="B53" i="2"/>
  <c r="F51" i="2"/>
  <c r="E51" i="2"/>
  <c r="C51" i="2"/>
  <c r="F46" i="2"/>
  <c r="C46" i="2"/>
  <c r="B46" i="2"/>
  <c r="F44" i="2"/>
  <c r="E44" i="2"/>
  <c r="C44" i="2"/>
  <c r="B44" i="2"/>
  <c r="E42" i="2"/>
  <c r="C42" i="2"/>
  <c r="E40" i="2"/>
  <c r="B40" i="2"/>
  <c r="F38" i="2"/>
  <c r="E38" i="2"/>
  <c r="C38" i="2"/>
  <c r="B38" i="2"/>
  <c r="F33" i="2"/>
  <c r="C29" i="2"/>
  <c r="B33" i="2"/>
  <c r="C33" i="2"/>
  <c r="B31" i="2"/>
  <c r="C31" i="2"/>
  <c r="F31" i="2"/>
  <c r="E29" i="2"/>
  <c r="E31" i="2"/>
  <c r="D27" i="2"/>
  <c r="E27" i="2"/>
  <c r="F25" i="2"/>
  <c r="E25" i="2"/>
  <c r="C25" i="2"/>
  <c r="B51" i="2"/>
  <c r="B25" i="2"/>
  <c r="E15" i="3"/>
  <c r="E11" i="3"/>
  <c r="E12" i="3"/>
  <c r="E13" i="3"/>
  <c r="E14" i="3"/>
  <c r="E10" i="3"/>
  <c r="B15" i="3"/>
  <c r="C15" i="3"/>
  <c r="D15" i="3"/>
  <c r="A15" i="3"/>
  <c r="L41" i="1" l="1"/>
  <c r="L54" i="1"/>
  <c r="J80" i="1"/>
  <c r="L67" i="1"/>
  <c r="E77" i="1"/>
  <c r="D79" i="1"/>
  <c r="C79" i="1"/>
  <c r="B79" i="1"/>
  <c r="B77" i="1"/>
  <c r="D75" i="1"/>
  <c r="C75" i="1"/>
  <c r="E73" i="1"/>
  <c r="E71" i="1"/>
  <c r="B71" i="1"/>
  <c r="C71" i="1"/>
  <c r="D77" i="1"/>
  <c r="C77" i="1"/>
  <c r="C73" i="1"/>
  <c r="B64" i="1"/>
  <c r="B66" i="1"/>
  <c r="C66" i="1"/>
  <c r="D66" i="1"/>
  <c r="E64" i="1"/>
  <c r="D62" i="1"/>
  <c r="C62" i="1"/>
  <c r="D60" i="1"/>
  <c r="E60" i="1"/>
  <c r="E58" i="1"/>
  <c r="C58" i="1"/>
  <c r="B58" i="1"/>
  <c r="E62" i="1"/>
  <c r="B60" i="1"/>
  <c r="B62" i="1"/>
  <c r="C60" i="1"/>
  <c r="C51" i="1"/>
  <c r="D53" i="1"/>
  <c r="C53" i="1"/>
  <c r="B53" i="1"/>
  <c r="B51" i="1"/>
  <c r="E45" i="1"/>
  <c r="C45" i="1"/>
  <c r="B45" i="1"/>
  <c r="E47" i="1"/>
  <c r="D47" i="1"/>
  <c r="C49" i="1"/>
  <c r="D49" i="1"/>
  <c r="E49" i="1"/>
  <c r="E51" i="1"/>
  <c r="D51" i="1"/>
  <c r="D40" i="1"/>
  <c r="C40" i="1"/>
  <c r="B40" i="1"/>
  <c r="C38" i="1"/>
  <c r="B38" i="1"/>
  <c r="E36" i="1"/>
  <c r="C36" i="1"/>
  <c r="E34" i="1"/>
  <c r="D34" i="1"/>
  <c r="E32" i="1"/>
  <c r="C32" i="1"/>
  <c r="B32" i="1"/>
  <c r="R16" i="5"/>
</calcChain>
</file>

<file path=xl/sharedStrings.xml><?xml version="1.0" encoding="utf-8"?>
<sst xmlns="http://schemas.openxmlformats.org/spreadsheetml/2006/main" count="155" uniqueCount="57">
  <si>
    <t>Условие</t>
  </si>
  <si>
    <r>
      <t xml:space="preserve"> bj
ai </t>
    </r>
    <r>
      <rPr>
        <sz val="11"/>
        <color theme="0"/>
        <rFont val="Calibri"/>
        <family val="2"/>
        <charset val="204"/>
        <scheme val="minor"/>
      </rPr>
      <t>.</t>
    </r>
  </si>
  <si>
    <t>Математическая модель</t>
  </si>
  <si>
    <t>Затраты на перевозку минимальны</t>
  </si>
  <si>
    <t>Все запасы вывезены</t>
  </si>
  <si>
    <t>Все потребности удовлетворены</t>
  </si>
  <si>
    <t>Решение</t>
  </si>
  <si>
    <t>Предложение превышает спрос, поэтому введем фиктивного поставщика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</si>
  <si>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</si>
  <si>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</si>
  <si>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(0)</t>
    </r>
  </si>
  <si>
    <r>
      <t xml:space="preserve">3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</si>
  <si>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4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</si>
  <si>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5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</si>
  <si>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9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</si>
  <si>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(1000)</t>
    </r>
  </si>
  <si>
    <t>Согласно определениям, получившийся план является невырожденным и базисным</t>
  </si>
  <si>
    <r>
      <t xml:space="preserve"> ui
vj </t>
    </r>
    <r>
      <rPr>
        <sz val="11"/>
        <color theme="0"/>
        <rFont val="Calibri"/>
        <family val="2"/>
        <charset val="204"/>
        <scheme val="minor"/>
      </rPr>
      <t>.</t>
    </r>
  </si>
  <si>
    <t>свободные</t>
  </si>
  <si>
    <t>занятые</t>
  </si>
  <si>
    <t>Δ</t>
  </si>
  <si>
    <t>базисная переменная</t>
  </si>
  <si>
    <t>Суммарная стоимость поставок</t>
  </si>
  <si>
    <t>&lt;=</t>
  </si>
  <si>
    <r>
      <t>x</t>
    </r>
    <r>
      <rPr>
        <sz val="7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scheme val="minor"/>
      </rPr>
      <t xml:space="preserve"> </t>
    </r>
  </si>
  <si>
    <r>
      <t>x</t>
    </r>
    <r>
      <rPr>
        <sz val="7"/>
        <color theme="1"/>
        <rFont val="Calibri"/>
        <family val="2"/>
        <charset val="204"/>
        <scheme val="minor"/>
      </rPr>
      <t>44</t>
    </r>
  </si>
  <si>
    <t>&gt;=</t>
  </si>
  <si>
    <t>Модифицированная с учетом ограничений таблица</t>
  </si>
  <si>
    <t>∞</t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</si>
  <si>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(500)</t>
    </r>
  </si>
  <si>
    <r>
      <t>5</t>
    </r>
    <r>
      <rPr>
        <sz val="11"/>
        <color rgb="FFFF0000"/>
        <rFont val="Calibri"/>
        <family val="2"/>
        <charset val="204"/>
        <scheme val="minor"/>
      </rPr>
      <t xml:space="preserve"> 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</si>
  <si>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(0)</t>
    </r>
  </si>
  <si>
    <r>
      <rPr>
        <sz val="11"/>
        <color theme="1"/>
        <rFont val="Calibri"/>
        <family val="2"/>
        <charset val="204"/>
        <scheme val="minor"/>
      </rPr>
      <t>0</t>
    </r>
    <r>
      <rPr>
        <sz val="11"/>
        <color rgb="FFFF0000"/>
        <rFont val="Calibri"/>
        <family val="2"/>
        <scheme val="minor"/>
      </rPr>
      <t xml:space="preserve"> (1000)</t>
    </r>
  </si>
  <si>
    <r>
      <t xml:space="preserve">1 </t>
    </r>
    <r>
      <rPr>
        <sz val="11"/>
        <color rgb="FFFF0000"/>
        <rFont val="Calibri"/>
        <family val="2"/>
        <charset val="204"/>
      </rPr>
      <t>(0)</t>
    </r>
  </si>
  <si>
    <r>
      <t>После решения задачи увеличим x</t>
    </r>
    <r>
      <rPr>
        <sz val="7"/>
        <color theme="1"/>
        <rFont val="Calibri"/>
        <family val="2"/>
        <charset val="204"/>
        <scheme val="minor"/>
      </rPr>
      <t>44</t>
    </r>
    <r>
      <rPr>
        <sz val="11"/>
        <color theme="1"/>
        <rFont val="Calibri"/>
        <family val="2"/>
        <scheme val="minor"/>
      </rPr>
      <t xml:space="preserve"> на 1000</t>
    </r>
  </si>
  <si>
    <t>Окончательное решение</t>
  </si>
  <si>
    <t>После решения задачи величины грузов к потребителю b1 увеличим на величины грузов к потребителю b5</t>
  </si>
  <si>
    <t>Суммарная стоимость</t>
  </si>
  <si>
    <t>Поставщики-промежуточные базы(тарифы)</t>
  </si>
  <si>
    <t>А1</t>
  </si>
  <si>
    <t>А2</t>
  </si>
  <si>
    <t>А3</t>
  </si>
  <si>
    <t>А4</t>
  </si>
  <si>
    <t>Д1</t>
  </si>
  <si>
    <t>Д2</t>
  </si>
  <si>
    <t>Д3</t>
  </si>
  <si>
    <t>B1</t>
  </si>
  <si>
    <t>B2</t>
  </si>
  <si>
    <t>B3</t>
  </si>
  <si>
    <t>Базы-потребители(тарифы)</t>
  </si>
  <si>
    <t>Матрица тарифов</t>
  </si>
  <si>
    <t>Двухэтапная транспортная задача</t>
  </si>
  <si>
    <t>Раздельное прикрепление потребителей к базам и баз к поставщикам</t>
  </si>
  <si>
    <t>А5</t>
  </si>
  <si>
    <t>Решение(от баз к поставщикам)</t>
  </si>
  <si>
    <t>Решение(от потребителей к базам)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</si>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</sst>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7" fillId="5" borderId="0" xfId="1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5" borderId="0" xfId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39043-8E3C-3A9A-4C15-7BAB57983DE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∑24_(𝑖=1)^4▒〖 ∑24_(𝑗=1)^4▒〖𝑐𝑖𝑗∗𝑥𝑖𝑗→𝑚𝑖𝑛〗〗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𝑥𝑖𝑗=𝑎𝑖, 𝑖=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𝑥𝑖𝑗=𝑏𝑗,𝑗=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295275</xdr:colOff>
      <xdr:row>12</xdr:row>
      <xdr:rowOff>19050</xdr:rowOff>
    </xdr:from>
    <xdr:to>
      <xdr:col>22</xdr:col>
      <xdr:colOff>437370</xdr:colOff>
      <xdr:row>27</xdr:row>
      <xdr:rowOff>94859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BA563C-8E47-0111-C3FB-85DC9D2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495550"/>
          <a:ext cx="6238095" cy="3123809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114300</xdr:rowOff>
    </xdr:from>
    <xdr:to>
      <xdr:col>2</xdr:col>
      <xdr:colOff>66675</xdr:colOff>
      <xdr:row>14</xdr:row>
      <xdr:rowOff>114300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3E17C63-D447-7A34-2C01-EE980D59B32D}"/>
            </a:ext>
          </a:extLst>
        </xdr:cNvPr>
        <xdr:cNvCxnSpPr/>
      </xdr:nvCxnSpPr>
      <xdr:spPr>
        <a:xfrm flipH="1">
          <a:off x="1095375" y="3162300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133350</xdr:rowOff>
    </xdr:from>
    <xdr:to>
      <xdr:col>1</xdr:col>
      <xdr:colOff>66675</xdr:colOff>
      <xdr:row>15</xdr:row>
      <xdr:rowOff>85725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3E0EA8FC-49BA-7803-9FD9-A83DA91B54ED}"/>
            </a:ext>
          </a:extLst>
        </xdr:cNvPr>
        <xdr:cNvCxnSpPr/>
      </xdr:nvCxnSpPr>
      <xdr:spPr>
        <a:xfrm flipH="1">
          <a:off x="666750" y="3181350"/>
          <a:ext cx="95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13</xdr:row>
      <xdr:rowOff>171450</xdr:rowOff>
    </xdr:from>
    <xdr:to>
      <xdr:col>3</xdr:col>
      <xdr:colOff>57150</xdr:colOff>
      <xdr:row>15</xdr:row>
      <xdr:rowOff>142875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CA449E-6E2D-D70A-93A4-0EB5035862BA}"/>
            </a:ext>
          </a:extLst>
        </xdr:cNvPr>
        <xdr:cNvCxnSpPr/>
      </xdr:nvCxnSpPr>
      <xdr:spPr>
        <a:xfrm flipV="1">
          <a:off x="1152525" y="3028950"/>
          <a:ext cx="7334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13</xdr:row>
      <xdr:rowOff>133350</xdr:rowOff>
    </xdr:from>
    <xdr:to>
      <xdr:col>3</xdr:col>
      <xdr:colOff>552450</xdr:colOff>
      <xdr:row>15</xdr:row>
      <xdr:rowOff>76200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EA66347-20B3-BB8C-BD09-EC205B2B6CF5}"/>
            </a:ext>
          </a:extLst>
        </xdr:cNvPr>
        <xdr:cNvCxnSpPr/>
      </xdr:nvCxnSpPr>
      <xdr:spPr>
        <a:xfrm>
          <a:off x="2381250" y="299085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152400</xdr:rowOff>
    </xdr:from>
    <xdr:to>
      <xdr:col>3</xdr:col>
      <xdr:colOff>552450</xdr:colOff>
      <xdr:row>16</xdr:row>
      <xdr:rowOff>152400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4A35D473-FA91-2618-7A32-EA6F49853C36}"/>
            </a:ext>
          </a:extLst>
        </xdr:cNvPr>
        <xdr:cNvCxnSpPr/>
      </xdr:nvCxnSpPr>
      <xdr:spPr>
        <a:xfrm>
          <a:off x="2381250" y="33909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16</xdr:row>
      <xdr:rowOff>161925</xdr:rowOff>
    </xdr:from>
    <xdr:to>
      <xdr:col>4</xdr:col>
      <xdr:colOff>104775</xdr:colOff>
      <xdr:row>16</xdr:row>
      <xdr:rowOff>171450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222B6492-C53E-762B-D4F1-27694B33D20E}"/>
            </a:ext>
          </a:extLst>
        </xdr:cNvPr>
        <xdr:cNvCxnSpPr/>
      </xdr:nvCxnSpPr>
      <xdr:spPr>
        <a:xfrm>
          <a:off x="2381250" y="3590925"/>
          <a:ext cx="161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16</xdr:row>
      <xdr:rowOff>123825</xdr:rowOff>
    </xdr:from>
    <xdr:to>
      <xdr:col>4</xdr:col>
      <xdr:colOff>581025</xdr:colOff>
      <xdr:row>17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61029177-5058-61DB-CBB9-FBCDD0CC41E1}"/>
            </a:ext>
          </a:extLst>
        </xdr:cNvPr>
        <xdr:cNvCxnSpPr/>
      </xdr:nvCxnSpPr>
      <xdr:spPr>
        <a:xfrm flipH="1">
          <a:off x="3009900" y="35528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314325</xdr:colOff>
      <xdr:row>29</xdr:row>
      <xdr:rowOff>76200</xdr:rowOff>
    </xdr:from>
    <xdr:to>
      <xdr:col>22</xdr:col>
      <xdr:colOff>408801</xdr:colOff>
      <xdr:row>34</xdr:row>
      <xdr:rowOff>190343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8DF1CF9-22B3-C5B9-3E0C-C1F15F8E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5981700"/>
          <a:ext cx="619047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9525</xdr:rowOff>
    </xdr:from>
    <xdr:to>
      <xdr:col>10</xdr:col>
      <xdr:colOff>151627</xdr:colOff>
      <xdr:row>27</xdr:row>
      <xdr:rowOff>133215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3390493-6BCF-680A-9BA2-124616F5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581525"/>
          <a:ext cx="6180952" cy="107619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34</xdr:row>
      <xdr:rowOff>114300</xdr:rowOff>
    </xdr:from>
    <xdr:to>
      <xdr:col>4</xdr:col>
      <xdr:colOff>123825</xdr:colOff>
      <xdr:row>34</xdr:row>
      <xdr:rowOff>123825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D789F3C3-BCAC-250A-380F-92A7039EDB1F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85725</xdr:rowOff>
    </xdr:from>
    <xdr:to>
      <xdr:col>4</xdr:col>
      <xdr:colOff>161925</xdr:colOff>
      <xdr:row>36</xdr:row>
      <xdr:rowOff>85725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886FA90-DD85-4177-06FD-3A577B452BB4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36</xdr:row>
      <xdr:rowOff>14287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C713A71-9D41-43D7-A1C2-C51438CFDBBE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361950</xdr:colOff>
      <xdr:row>36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85725</xdr:colOff>
      <xdr:row>36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361950</xdr:colOff>
      <xdr:row>46</xdr:row>
      <xdr:rowOff>95250</xdr:rowOff>
    </xdr:from>
    <xdr:to>
      <xdr:col>2</xdr:col>
      <xdr:colOff>28575</xdr:colOff>
      <xdr:row>46</xdr:row>
      <xdr:rowOff>104775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B567D419-337D-4C95-AAFC-623F98A9949B}"/>
            </a:ext>
          </a:extLst>
        </xdr:cNvPr>
        <xdr:cNvCxnSpPr/>
      </xdr:nvCxnSpPr>
      <xdr:spPr>
        <a:xfrm flipH="1">
          <a:off x="971550" y="9953625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48</xdr:row>
      <xdr:rowOff>95250</xdr:rowOff>
    </xdr:from>
    <xdr:to>
      <xdr:col>4</xdr:col>
      <xdr:colOff>95250</xdr:colOff>
      <xdr:row>48</xdr:row>
      <xdr:rowOff>114300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DC61867-4462-40F2-B343-D34A3698EA2B}"/>
            </a:ext>
          </a:extLst>
        </xdr:cNvPr>
        <xdr:cNvCxnSpPr/>
      </xdr:nvCxnSpPr>
      <xdr:spPr>
        <a:xfrm flipV="1">
          <a:off x="1114425" y="10334625"/>
          <a:ext cx="1419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46</xdr:row>
      <xdr:rowOff>66675</xdr:rowOff>
    </xdr:from>
    <xdr:to>
      <xdr:col>2</xdr:col>
      <xdr:colOff>514350</xdr:colOff>
      <xdr:row>50</xdr:row>
      <xdr:rowOff>123825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2C87CD20-03BA-4B38-9005-EE1F67E8A0BA}"/>
            </a:ext>
          </a:extLst>
        </xdr:cNvPr>
        <xdr:cNvCxnSpPr/>
      </xdr:nvCxnSpPr>
      <xdr:spPr>
        <a:xfrm flipV="1">
          <a:off x="1724025" y="9925050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48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46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46</xdr:row>
      <xdr:rowOff>133350</xdr:rowOff>
    </xdr:from>
    <xdr:to>
      <xdr:col>1</xdr:col>
      <xdr:colOff>28575</xdr:colOff>
      <xdr:row>48</xdr:row>
      <xdr:rowOff>47625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B4E71E67-28E8-442B-922B-7D220B62CFEE}"/>
            </a:ext>
          </a:extLst>
        </xdr:cNvPr>
        <xdr:cNvCxnSpPr/>
      </xdr:nvCxnSpPr>
      <xdr:spPr>
        <a:xfrm>
          <a:off x="638175" y="99917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</xdr:colOff>
      <xdr:row>48</xdr:row>
      <xdr:rowOff>33337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46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466725</xdr:colOff>
      <xdr:row>34</xdr:row>
      <xdr:rowOff>114300</xdr:rowOff>
    </xdr:from>
    <xdr:to>
      <xdr:col>4</xdr:col>
      <xdr:colOff>133350</xdr:colOff>
      <xdr:row>34</xdr:row>
      <xdr:rowOff>123825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E547091-3009-9DB0-938D-D08DF8251C7C}"/>
            </a:ext>
          </a:extLst>
        </xdr:cNvPr>
        <xdr:cNvCxnSpPr/>
      </xdr:nvCxnSpPr>
      <xdr:spPr>
        <a:xfrm flipH="1">
          <a:off x="2295525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34</xdr:row>
      <xdr:rowOff>114300</xdr:rowOff>
    </xdr:from>
    <xdr:to>
      <xdr:col>4</xdr:col>
      <xdr:colOff>542925</xdr:colOff>
      <xdr:row>36</xdr:row>
      <xdr:rowOff>57150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E02168A0-5BA3-1392-0686-13546377FA6F}"/>
            </a:ext>
          </a:extLst>
        </xdr:cNvPr>
        <xdr:cNvCxnSpPr/>
      </xdr:nvCxnSpPr>
      <xdr:spPr>
        <a:xfrm flipV="1">
          <a:off x="2981325" y="71628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34</xdr:row>
      <xdr:rowOff>152400</xdr:rowOff>
    </xdr:from>
    <xdr:to>
      <xdr:col>3</xdr:col>
      <xdr:colOff>57150</xdr:colOff>
      <xdr:row>36</xdr:row>
      <xdr:rowOff>76200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A7AAFC4-6E82-03F6-7101-0DA957154245}"/>
            </a:ext>
          </a:extLst>
        </xdr:cNvPr>
        <xdr:cNvCxnSpPr/>
      </xdr:nvCxnSpPr>
      <xdr:spPr>
        <a:xfrm>
          <a:off x="1876425" y="7200900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48</xdr:row>
      <xdr:rowOff>161925</xdr:rowOff>
    </xdr:from>
    <xdr:to>
      <xdr:col>4</xdr:col>
      <xdr:colOff>561975</xdr:colOff>
      <xdr:row>50</xdr:row>
      <xdr:rowOff>76200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D127FE8-A764-3E1F-4BF9-CF4EE7D679B8}"/>
            </a:ext>
          </a:extLst>
        </xdr:cNvPr>
        <xdr:cNvCxnSpPr/>
      </xdr:nvCxnSpPr>
      <xdr:spPr>
        <a:xfrm>
          <a:off x="3000375" y="1040130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390525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552450</xdr:colOff>
      <xdr:row>50</xdr:row>
      <xdr:rowOff>85725</xdr:rowOff>
    </xdr:from>
    <xdr:to>
      <xdr:col>4</xdr:col>
      <xdr:colOff>161925</xdr:colOff>
      <xdr:row>50</xdr:row>
      <xdr:rowOff>95250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44F1E923-31E7-7902-E062-B89A0E78EF5E}"/>
            </a:ext>
          </a:extLst>
        </xdr:cNvPr>
        <xdr:cNvCxnSpPr/>
      </xdr:nvCxnSpPr>
      <xdr:spPr>
        <a:xfrm flipH="1">
          <a:off x="1771650" y="10706100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62</xdr:row>
      <xdr:rowOff>14287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0178B-179E-4B12-95A8-D18879F6882C}"/>
            </a:ext>
          </a:extLst>
        </xdr:cNvPr>
        <xdr:cNvSpPr txBox="1"/>
      </xdr:nvSpPr>
      <xdr:spPr>
        <a:xfrm>
          <a:off x="1933575" y="10444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84CEB2F-D874-4EBA-A7CB-B0216B785885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19050</xdr:colOff>
      <xdr:row>72</xdr:row>
      <xdr:rowOff>14287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E51F8C6-FCF7-43A6-AC88-017C8FFC824F}"/>
            </a:ext>
          </a:extLst>
        </xdr:cNvPr>
        <xdr:cNvSpPr txBox="1"/>
      </xdr:nvSpPr>
      <xdr:spPr>
        <a:xfrm>
          <a:off x="2457450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72</xdr:row>
      <xdr:rowOff>14287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0A2605F-74EA-4A3C-ABCF-FF146E689862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28575</xdr:colOff>
      <xdr:row>59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63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58</xdr:row>
      <xdr:rowOff>185737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62</xdr:row>
      <xdr:rowOff>176212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466725</xdr:colOff>
      <xdr:row>59</xdr:row>
      <xdr:rowOff>95250</xdr:rowOff>
    </xdr:from>
    <xdr:to>
      <xdr:col>3</xdr:col>
      <xdr:colOff>38100</xdr:colOff>
      <xdr:row>59</xdr:row>
      <xdr:rowOff>104775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9F182246-6319-6CE8-04C7-A811162DBA8B}"/>
            </a:ext>
          </a:extLst>
        </xdr:cNvPr>
        <xdr:cNvCxnSpPr/>
      </xdr:nvCxnSpPr>
      <xdr:spPr>
        <a:xfrm flipH="1">
          <a:off x="1685925" y="12811125"/>
          <a:ext cx="180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59</xdr:row>
      <xdr:rowOff>81351</xdr:rowOff>
    </xdr:from>
    <xdr:to>
      <xdr:col>2</xdr:col>
      <xdr:colOff>57150</xdr:colOff>
      <xdr:row>63</xdr:row>
      <xdr:rowOff>85725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9EA1C2F8-88E9-36EC-ADFD-79787F89335B}"/>
            </a:ext>
          </a:extLst>
        </xdr:cNvPr>
        <xdr:cNvCxnSpPr>
          <a:stCxn id="84" idx="1"/>
        </xdr:cNvCxnSpPr>
      </xdr:nvCxnSpPr>
      <xdr:spPr>
        <a:xfrm flipH="1">
          <a:off x="1266825" y="12797226"/>
          <a:ext cx="9525" cy="766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59</xdr:row>
      <xdr:rowOff>114300</xdr:rowOff>
    </xdr:from>
    <xdr:to>
      <xdr:col>3</xdr:col>
      <xdr:colOff>533400</xdr:colOff>
      <xdr:row>63</xdr:row>
      <xdr:rowOff>85725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95E290EC-F825-CE1E-B02A-B3A38CBE28C3}"/>
            </a:ext>
          </a:extLst>
        </xdr:cNvPr>
        <xdr:cNvCxnSpPr/>
      </xdr:nvCxnSpPr>
      <xdr:spPr>
        <a:xfrm flipV="1">
          <a:off x="2362200" y="12830175"/>
          <a:ext cx="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63</xdr:row>
      <xdr:rowOff>123825</xdr:rowOff>
    </xdr:from>
    <xdr:to>
      <xdr:col>3</xdr:col>
      <xdr:colOff>85725</xdr:colOff>
      <xdr:row>63</xdr:row>
      <xdr:rowOff>133350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E1F7068C-E18B-321C-DF55-9E3254E346DF}"/>
            </a:ext>
          </a:extLst>
        </xdr:cNvPr>
        <xdr:cNvCxnSpPr/>
      </xdr:nvCxnSpPr>
      <xdr:spPr>
        <a:xfrm>
          <a:off x="1676400" y="13601700"/>
          <a:ext cx="238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C8C026D-FD4D-48D5-8AB4-63CDC7D24824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70</xdr:row>
      <xdr:rowOff>14287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1AB7EEC2-4E26-4992-ADD0-C0BB0C238201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70</xdr:row>
      <xdr:rowOff>14287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7DC1DE3-BBB0-4632-BA62-A0E8A0C183E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70</xdr:row>
      <xdr:rowOff>14287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2E3ED2DA-9EFD-4D7F-B715-3F353C9D5F7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72</xdr:row>
      <xdr:rowOff>14287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E3BB9F85-9B35-4EAC-875F-99367051962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74</xdr:row>
      <xdr:rowOff>14287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0A294C3-73B8-43A1-81EE-D30F4EFD537C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74</xdr:row>
      <xdr:rowOff>14287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7C98DC6-4BCE-4454-9A0F-49D8E533A0A6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76</xdr:row>
      <xdr:rowOff>14287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D4E59F4-54FD-4E09-AEB4-BA4384F449B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78</xdr:row>
      <xdr:rowOff>14287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2223607-08B0-4C85-839F-6966CD9B5CD4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78</xdr:row>
      <xdr:rowOff>14287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7C6BD20-1712-4C5B-98B3-B46A5BE766C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78</xdr:row>
      <xdr:rowOff>14287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221E874-1FC4-4CBF-B60F-8E36897BCEB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76</xdr:row>
      <xdr:rowOff>14287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791A5B0A-3CFB-4761-B7A9-6F5A50BA157A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 ∑_(𝑖=1)^4▒〖 ∑_(𝑗=1)^4▒〖𝑐𝑖𝑗∗𝑥𝑖𝑗→𝑚𝑖𝑛〗〗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^4▒〖𝑥𝑖𝑗=𝑎𝑖, 𝑖=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^4▒〖𝑥𝑖𝑗=𝑏𝑗,𝑗=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26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28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495300</xdr:colOff>
      <xdr:row>17</xdr:row>
      <xdr:rowOff>114300</xdr:rowOff>
    </xdr:from>
    <xdr:to>
      <xdr:col>2</xdr:col>
      <xdr:colOff>95250</xdr:colOff>
      <xdr:row>17</xdr:row>
      <xdr:rowOff>114300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5A64790A-8434-01C2-90E2-A1EEA1B05F22}"/>
            </a:ext>
          </a:extLst>
        </xdr:cNvPr>
        <xdr:cNvCxnSpPr/>
      </xdr:nvCxnSpPr>
      <xdr:spPr>
        <a:xfrm flipH="1">
          <a:off x="1104900" y="373380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17</xdr:row>
      <xdr:rowOff>161925</xdr:rowOff>
    </xdr:from>
    <xdr:to>
      <xdr:col>1</xdr:col>
      <xdr:colOff>542925</xdr:colOff>
      <xdr:row>18</xdr:row>
      <xdr:rowOff>171450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D107353D-49C5-8DAF-C426-F50A72666F33}"/>
            </a:ext>
          </a:extLst>
        </xdr:cNvPr>
        <xdr:cNvCxnSpPr/>
      </xdr:nvCxnSpPr>
      <xdr:spPr>
        <a:xfrm>
          <a:off x="1152525" y="3781425"/>
          <a:ext cx="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18</xdr:row>
      <xdr:rowOff>171450</xdr:rowOff>
    </xdr:from>
    <xdr:to>
      <xdr:col>5</xdr:col>
      <xdr:colOff>85725</xdr:colOff>
      <xdr:row>18</xdr:row>
      <xdr:rowOff>180975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19EB8BFB-5D0D-CD3E-E24E-7ECEC5B41DD3}"/>
            </a:ext>
          </a:extLst>
        </xdr:cNvPr>
        <xdr:cNvCxnSpPr/>
      </xdr:nvCxnSpPr>
      <xdr:spPr>
        <a:xfrm flipV="1">
          <a:off x="1200150" y="3981450"/>
          <a:ext cx="1933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16</xdr:row>
      <xdr:rowOff>114300</xdr:rowOff>
    </xdr:from>
    <xdr:to>
      <xdr:col>5</xdr:col>
      <xdr:colOff>57150</xdr:colOff>
      <xdr:row>18</xdr:row>
      <xdr:rowOff>28575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736B8C92-B5A0-99B1-3AB4-AC61858B2AEF}"/>
            </a:ext>
          </a:extLst>
        </xdr:cNvPr>
        <xdr:cNvCxnSpPr/>
      </xdr:nvCxnSpPr>
      <xdr:spPr>
        <a:xfrm flipH="1" flipV="1">
          <a:off x="2352675" y="3543300"/>
          <a:ext cx="7524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16</xdr:row>
      <xdr:rowOff>114300</xdr:rowOff>
    </xdr:from>
    <xdr:to>
      <xdr:col>3</xdr:col>
      <xdr:colOff>38100</xdr:colOff>
      <xdr:row>18</xdr:row>
      <xdr:rowOff>133350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C204BA08-2B01-C98D-CB2A-61E3E07C9C5A}"/>
            </a:ext>
          </a:extLst>
        </xdr:cNvPr>
        <xdr:cNvCxnSpPr/>
      </xdr:nvCxnSpPr>
      <xdr:spPr>
        <a:xfrm>
          <a:off x="1857375" y="3543300"/>
          <a:ext cx="9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152400</xdr:rowOff>
    </xdr:from>
    <xdr:to>
      <xdr:col>3</xdr:col>
      <xdr:colOff>47625</xdr:colOff>
      <xdr:row>20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5EA37FAA-6B08-3EBE-9151-EFD613DAB9D1}"/>
            </a:ext>
          </a:extLst>
        </xdr:cNvPr>
        <xdr:cNvCxnSpPr/>
      </xdr:nvCxnSpPr>
      <xdr:spPr>
        <a:xfrm>
          <a:off x="1866900" y="39624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161925</xdr:rowOff>
    </xdr:from>
    <xdr:to>
      <xdr:col>3</xdr:col>
      <xdr:colOff>76200</xdr:colOff>
      <xdr:row>20</xdr:row>
      <xdr:rowOff>161925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2B13D54F-01E3-249F-A53D-E5748739F939}"/>
            </a:ext>
          </a:extLst>
        </xdr:cNvPr>
        <xdr:cNvCxnSpPr/>
      </xdr:nvCxnSpPr>
      <xdr:spPr>
        <a:xfrm>
          <a:off x="1905000" y="41624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20</xdr:row>
      <xdr:rowOff>123825</xdr:rowOff>
    </xdr:from>
    <xdr:to>
      <xdr:col>4</xdr:col>
      <xdr:colOff>66675</xdr:colOff>
      <xdr:row>20</xdr:row>
      <xdr:rowOff>133350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F61219B3-968A-DF5E-F5BA-8DD1132552DD}"/>
            </a:ext>
          </a:extLst>
        </xdr:cNvPr>
        <xdr:cNvCxnSpPr/>
      </xdr:nvCxnSpPr>
      <xdr:spPr>
        <a:xfrm>
          <a:off x="2314575" y="4314825"/>
          <a:ext cx="190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27</xdr:row>
      <xdr:rowOff>180975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400050</xdr:colOff>
      <xdr:row>26</xdr:row>
      <xdr:rowOff>28575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504825</xdr:colOff>
      <xdr:row>26</xdr:row>
      <xdr:rowOff>152400</xdr:rowOff>
    </xdr:from>
    <xdr:to>
      <xdr:col>3</xdr:col>
      <xdr:colOff>504825</xdr:colOff>
      <xdr:row>28</xdr:row>
      <xdr:rowOff>133350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B047542C-C5B0-59CE-2E2F-4E9DAE452840}"/>
            </a:ext>
          </a:extLst>
        </xdr:cNvPr>
        <xdr:cNvCxnSpPr/>
      </xdr:nvCxnSpPr>
      <xdr:spPr>
        <a:xfrm>
          <a:off x="2333625" y="56769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28</xdr:row>
      <xdr:rowOff>171450</xdr:rowOff>
    </xdr:from>
    <xdr:to>
      <xdr:col>3</xdr:col>
      <xdr:colOff>86114</xdr:colOff>
      <xdr:row>28</xdr:row>
      <xdr:rowOff>172227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D2B22E55-9528-D4C4-3E59-AD086DFB3158}"/>
            </a:ext>
          </a:extLst>
        </xdr:cNvPr>
        <xdr:cNvCxnSpPr>
          <a:stCxn id="40" idx="2"/>
        </xdr:cNvCxnSpPr>
      </xdr:nvCxnSpPr>
      <xdr:spPr>
        <a:xfrm flipH="1" flipV="1">
          <a:off x="1171575" y="6076950"/>
          <a:ext cx="743339" cy="7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26</xdr:row>
      <xdr:rowOff>76200</xdr:rowOff>
    </xdr:from>
    <xdr:to>
      <xdr:col>1</xdr:col>
      <xdr:colOff>161925</xdr:colOff>
      <xdr:row>28</xdr:row>
      <xdr:rowOff>133350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F3C8A263-DA24-BFFE-D875-0EF12DD251D6}"/>
            </a:ext>
          </a:extLst>
        </xdr:cNvPr>
        <xdr:cNvCxnSpPr/>
      </xdr:nvCxnSpPr>
      <xdr:spPr>
        <a:xfrm flipV="1">
          <a:off x="771525" y="560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486164</xdr:colOff>
      <xdr:row>26</xdr:row>
      <xdr:rowOff>19050</xdr:rowOff>
    </xdr:from>
    <xdr:to>
      <xdr:col>3</xdr:col>
      <xdr:colOff>105164</xdr:colOff>
      <xdr:row>26</xdr:row>
      <xdr:rowOff>28575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C3A8C19B-946E-C253-CEDB-8A5E18603CFD}"/>
            </a:ext>
          </a:extLst>
        </xdr:cNvPr>
        <xdr:cNvCxnSpPr>
          <a:stCxn id="113" idx="0"/>
          <a:endCxn id="39" idx="0"/>
        </xdr:cNvCxnSpPr>
      </xdr:nvCxnSpPr>
      <xdr:spPr>
        <a:xfrm flipV="1">
          <a:off x="1095764" y="5543550"/>
          <a:ext cx="838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9525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600075</xdr:colOff>
      <xdr:row>39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409575</xdr:colOff>
      <xdr:row>39</xdr:row>
      <xdr:rowOff>9525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523875</xdr:colOff>
      <xdr:row>39</xdr:row>
      <xdr:rowOff>85725</xdr:rowOff>
    </xdr:from>
    <xdr:to>
      <xdr:col>2</xdr:col>
      <xdr:colOff>533400</xdr:colOff>
      <xdr:row>43</xdr:row>
      <xdr:rowOff>114300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13C20713-2B27-2AD5-583D-32F0023EB43F}"/>
            </a:ext>
          </a:extLst>
        </xdr:cNvPr>
        <xdr:cNvCxnSpPr/>
      </xdr:nvCxnSpPr>
      <xdr:spPr>
        <a:xfrm flipV="1">
          <a:off x="1743075" y="84677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39</xdr:row>
      <xdr:rowOff>57150</xdr:rowOff>
    </xdr:from>
    <xdr:to>
      <xdr:col>3</xdr:col>
      <xdr:colOff>152400</xdr:colOff>
      <xdr:row>39</xdr:row>
      <xdr:rowOff>66675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23CEB4C-3B88-4F3E-6BB0-5E3F272C95AC}"/>
            </a:ext>
          </a:extLst>
        </xdr:cNvPr>
        <xdr:cNvCxnSpPr/>
      </xdr:nvCxnSpPr>
      <xdr:spPr>
        <a:xfrm>
          <a:off x="1781175" y="8439150"/>
          <a:ext cx="200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161925</xdr:rowOff>
    </xdr:from>
    <xdr:to>
      <xdr:col>3</xdr:col>
      <xdr:colOff>104775</xdr:colOff>
      <xdr:row>43</xdr:row>
      <xdr:rowOff>161925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053E6684-F372-611B-0E68-2D499A2C9D0F}"/>
            </a:ext>
          </a:extLst>
        </xdr:cNvPr>
        <xdr:cNvCxnSpPr/>
      </xdr:nvCxnSpPr>
      <xdr:spPr>
        <a:xfrm flipH="1">
          <a:off x="1914525" y="8543925"/>
          <a:ext cx="190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43</xdr:row>
      <xdr:rowOff>161925</xdr:rowOff>
    </xdr:from>
    <xdr:to>
      <xdr:col>3</xdr:col>
      <xdr:colOff>47625</xdr:colOff>
      <xdr:row>43</xdr:row>
      <xdr:rowOff>161925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2DEC0EAE-32A3-3E66-D580-12FCF9FBF7F0}"/>
            </a:ext>
          </a:extLst>
        </xdr:cNvPr>
        <xdr:cNvCxnSpPr/>
      </xdr:nvCxnSpPr>
      <xdr:spPr>
        <a:xfrm flipH="1">
          <a:off x="1733550" y="9305925"/>
          <a:ext cx="142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600075</xdr:colOff>
      <xdr:row>23</xdr:row>
      <xdr:rowOff>33337</xdr:rowOff>
    </xdr:from>
    <xdr:ext cx="2914901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233F23-6E7E-E5A4-224B-8A8A6A608589}"/>
                </a:ext>
              </a:extLst>
            </xdr:cNvPr>
            <xdr:cNvSpPr txBox="1"/>
          </xdr:nvSpPr>
          <xdr:spPr>
            <a:xfrm>
              <a:off x="7305675" y="4414837"/>
              <a:ext cx="2914901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 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𝑐𝑘𝑗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𝑥𝑘𝑗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 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𝑚𝑖𝑛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233F23-6E7E-E5A4-224B-8A8A6A608589}"/>
                </a:ext>
              </a:extLst>
            </xdr:cNvPr>
            <xdr:cNvSpPr txBox="1"/>
          </xdr:nvSpPr>
          <xdr:spPr>
            <a:xfrm>
              <a:off x="7305675" y="4414837"/>
              <a:ext cx="2914901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∑24_(𝑖=1)^4▒∑24_(𝑘=1)^3▒〖𝑐𝑖𝑘∗𝑥𝑖𝑘+ ∑24_(𝑘=1)^3▒∑24_(𝑗=1)^3▒〖𝑐𝑘𝑗∗𝑥𝑘𝑗 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371475</xdr:colOff>
      <xdr:row>26</xdr:row>
      <xdr:rowOff>33337</xdr:rowOff>
    </xdr:from>
    <xdr:ext cx="1324850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892A27-88B3-09F5-F081-4A18F95ECA7E}"/>
                </a:ext>
              </a:extLst>
            </xdr:cNvPr>
            <xdr:cNvSpPr txBox="1"/>
          </xdr:nvSpPr>
          <xdr:spPr>
            <a:xfrm>
              <a:off x="7077075" y="4986337"/>
              <a:ext cx="1324850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1, 4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892A27-88B3-09F5-F081-4A18F95ECA7E}"/>
                </a:ext>
              </a:extLst>
            </xdr:cNvPr>
            <xdr:cNvSpPr txBox="1"/>
          </xdr:nvSpPr>
          <xdr:spPr>
            <a:xfrm>
              <a:off x="7077075" y="4986337"/>
              <a:ext cx="1324850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𝑘=1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𝑥𝑖𝑘≤𝑎𝑖, 𝑖= (1, 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381000</xdr:colOff>
      <xdr:row>29</xdr:row>
      <xdr:rowOff>23812</xdr:rowOff>
    </xdr:from>
    <xdr:ext cx="1380763" cy="4751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B977AF-73B0-47D5-A40B-2102C68DA11E}"/>
                </a:ext>
              </a:extLst>
            </xdr:cNvPr>
            <xdr:cNvSpPr txBox="1"/>
          </xdr:nvSpPr>
          <xdr:spPr>
            <a:xfrm>
              <a:off x="7086600" y="5548312"/>
              <a:ext cx="1380763" cy="475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1, 3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B977AF-73B0-47D5-A40B-2102C68DA11E}"/>
                </a:ext>
              </a:extLst>
            </xdr:cNvPr>
            <xdr:cNvSpPr txBox="1"/>
          </xdr:nvSpPr>
          <xdr:spPr>
            <a:xfrm>
              <a:off x="7086600" y="5548312"/>
              <a:ext cx="1380763" cy="475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𝑥𝑖𝑘≤𝑑𝑘, 𝑘= (1, 3)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400050</xdr:colOff>
      <xdr:row>32</xdr:row>
      <xdr:rowOff>33337</xdr:rowOff>
    </xdr:from>
    <xdr:ext cx="1334596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C9FD66A-156C-4234-8479-1741434DAAF5}"/>
                </a:ext>
              </a:extLst>
            </xdr:cNvPr>
            <xdr:cNvSpPr txBox="1"/>
          </xdr:nvSpPr>
          <xdr:spPr>
            <a:xfrm>
              <a:off x="7105650" y="6129337"/>
              <a:ext cx="1334596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𝑥𝑘𝑗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1, 3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C9FD66A-156C-4234-8479-1741434DAAF5}"/>
                </a:ext>
              </a:extLst>
            </xdr:cNvPr>
            <xdr:cNvSpPr txBox="1"/>
          </xdr:nvSpPr>
          <xdr:spPr>
            <a:xfrm>
              <a:off x="7105650" y="6129337"/>
              <a:ext cx="1334596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𝑘=1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𝑥𝑘𝑗≥𝑏𝑗, 𝑗= (1, 3)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438150</xdr:colOff>
      <xdr:row>27</xdr:row>
      <xdr:rowOff>4762</xdr:rowOff>
    </xdr:from>
    <xdr:ext cx="10163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56931DA-01A3-CDE5-DC46-36CBD6A97E99}"/>
                </a:ext>
              </a:extLst>
            </xdr:cNvPr>
            <xdr:cNvSpPr txBox="1"/>
          </xdr:nvSpPr>
          <xdr:spPr>
            <a:xfrm>
              <a:off x="8972550" y="5148262"/>
              <a:ext cx="1016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𝑥𝑖𝑘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≥0,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𝑥𝑘𝑗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56931DA-01A3-CDE5-DC46-36CBD6A97E99}"/>
                </a:ext>
              </a:extLst>
            </xdr:cNvPr>
            <xdr:cNvSpPr txBox="1"/>
          </xdr:nvSpPr>
          <xdr:spPr>
            <a:xfrm>
              <a:off x="8972550" y="5148262"/>
              <a:ext cx="1016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𝑥𝑖𝑘≥0, 𝑥𝑘𝑗≥0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workbookViewId="0">
      <selection activeCell="L87" sqref="L87"/>
    </sheetView>
  </sheetViews>
  <sheetFormatPr defaultRowHeight="15" x14ac:dyDescent="0.25"/>
  <cols>
    <col min="9" max="9" width="10.5703125" customWidth="1"/>
    <col min="10" max="10" width="10.7109375" customWidth="1"/>
  </cols>
  <sheetData>
    <row r="1" spans="1:23" x14ac:dyDescent="0.25">
      <c r="A1" s="23" t="s">
        <v>0</v>
      </c>
      <c r="B1" s="23"/>
      <c r="C1" s="23"/>
      <c r="D1" s="23"/>
      <c r="E1" s="23"/>
      <c r="G1" s="23" t="s">
        <v>2</v>
      </c>
      <c r="H1" s="23"/>
      <c r="I1" s="23"/>
    </row>
    <row r="2" spans="1:23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23"/>
      <c r="H2" s="23"/>
      <c r="I2" s="23"/>
      <c r="J2" s="22" t="s">
        <v>3</v>
      </c>
      <c r="K2" s="22"/>
      <c r="L2" s="22"/>
    </row>
    <row r="3" spans="1:23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3"/>
      <c r="H3" s="23"/>
      <c r="I3" s="23"/>
      <c r="J3" s="22"/>
      <c r="K3" s="22"/>
      <c r="L3" s="22"/>
    </row>
    <row r="4" spans="1:23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3"/>
      <c r="H4" s="23"/>
      <c r="I4" s="23"/>
      <c r="J4" s="19" t="s">
        <v>4</v>
      </c>
      <c r="K4" s="19"/>
      <c r="L4" s="19"/>
    </row>
    <row r="5" spans="1:23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23"/>
      <c r="H5" s="23"/>
      <c r="I5" s="23"/>
      <c r="J5" s="19"/>
      <c r="K5" s="19"/>
      <c r="L5" s="19"/>
    </row>
    <row r="6" spans="1:23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23"/>
      <c r="H6" s="23"/>
      <c r="I6" s="23"/>
      <c r="J6" s="19"/>
      <c r="K6" s="19"/>
      <c r="L6" s="19"/>
    </row>
    <row r="7" spans="1:23" x14ac:dyDescent="0.25">
      <c r="G7" s="23"/>
      <c r="H7" s="23"/>
      <c r="I7" s="23"/>
      <c r="J7" s="22" t="s">
        <v>5</v>
      </c>
      <c r="K7" s="22"/>
      <c r="L7" s="22"/>
    </row>
    <row r="8" spans="1:23" x14ac:dyDescent="0.25">
      <c r="G8" s="23"/>
      <c r="H8" s="23"/>
      <c r="I8" s="23"/>
      <c r="J8" s="22"/>
      <c r="K8" s="22"/>
      <c r="L8" s="22"/>
    </row>
    <row r="9" spans="1:23" x14ac:dyDescent="0.25">
      <c r="G9" s="23"/>
      <c r="H9" s="23"/>
      <c r="I9" s="23"/>
      <c r="J9" s="22"/>
      <c r="K9" s="22"/>
      <c r="L9" s="22"/>
    </row>
    <row r="12" spans="1:23" x14ac:dyDescent="0.25">
      <c r="A12" s="23" t="s">
        <v>6</v>
      </c>
      <c r="B12" s="23"/>
      <c r="C12" s="23"/>
      <c r="D12" s="23"/>
      <c r="E12" s="23"/>
    </row>
    <row r="13" spans="1:23" ht="30" customHeight="1" x14ac:dyDescent="0.25">
      <c r="A13" s="1" t="s">
        <v>1</v>
      </c>
      <c r="B13" s="2">
        <v>1000</v>
      </c>
      <c r="C13" s="2">
        <v>1000</v>
      </c>
      <c r="D13" s="2">
        <v>2000</v>
      </c>
      <c r="E13" s="2">
        <v>2000</v>
      </c>
      <c r="G13" s="22" t="s">
        <v>7</v>
      </c>
      <c r="H13" s="22"/>
      <c r="I13" s="22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x14ac:dyDescent="0.25">
      <c r="A14" s="2">
        <v>500</v>
      </c>
      <c r="B14" s="2">
        <v>5</v>
      </c>
      <c r="C14" s="2">
        <v>6</v>
      </c>
      <c r="D14" s="2" t="s">
        <v>11</v>
      </c>
      <c r="E14" s="2">
        <v>8</v>
      </c>
      <c r="G14" s="22"/>
      <c r="H14" s="22"/>
      <c r="I14" s="22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x14ac:dyDescent="0.25">
      <c r="A15" s="2">
        <v>1000</v>
      </c>
      <c r="B15" s="2" t="s">
        <v>10</v>
      </c>
      <c r="C15" s="2" t="s">
        <v>8</v>
      </c>
      <c r="D15" s="2">
        <v>2</v>
      </c>
      <c r="E15" s="2">
        <v>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ht="15" customHeight="1" x14ac:dyDescent="0.25">
      <c r="A16" s="2">
        <v>1500</v>
      </c>
      <c r="B16" s="2" t="s">
        <v>9</v>
      </c>
      <c r="C16" s="2">
        <v>5</v>
      </c>
      <c r="D16" s="2" t="s">
        <v>12</v>
      </c>
      <c r="E16" s="2">
        <v>4</v>
      </c>
      <c r="G16" s="18" t="s">
        <v>16</v>
      </c>
      <c r="H16" s="18"/>
      <c r="I16" s="18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x14ac:dyDescent="0.25">
      <c r="A17" s="2">
        <v>2000</v>
      </c>
      <c r="B17" s="2">
        <v>6</v>
      </c>
      <c r="C17" s="2">
        <v>3</v>
      </c>
      <c r="D17" s="2" t="s">
        <v>13</v>
      </c>
      <c r="E17" s="2" t="s">
        <v>14</v>
      </c>
      <c r="G17" s="18"/>
      <c r="H17" s="18"/>
      <c r="I17" s="18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x14ac:dyDescent="0.25">
      <c r="A18" s="2">
        <v>1000</v>
      </c>
      <c r="B18" s="2">
        <v>0</v>
      </c>
      <c r="C18" s="2">
        <v>0</v>
      </c>
      <c r="D18" s="2">
        <v>0</v>
      </c>
      <c r="E18" s="2" t="s">
        <v>15</v>
      </c>
      <c r="G18" s="18"/>
      <c r="H18" s="18"/>
      <c r="I18" s="18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x14ac:dyDescent="0.25">
      <c r="G19" s="18"/>
      <c r="H19" s="18"/>
      <c r="I19" s="18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25"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x14ac:dyDescent="0.25"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30" spans="1:23" ht="30" x14ac:dyDescent="0.25">
      <c r="A30" s="1" t="s">
        <v>1</v>
      </c>
      <c r="B30" s="2">
        <v>1000</v>
      </c>
      <c r="C30" s="2">
        <v>1000</v>
      </c>
      <c r="D30" s="2">
        <v>2000</v>
      </c>
      <c r="E30" s="2">
        <v>2000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x14ac:dyDescent="0.25">
      <c r="A31" s="21">
        <v>500</v>
      </c>
      <c r="B31" s="2">
        <v>5</v>
      </c>
      <c r="C31" s="2">
        <v>6</v>
      </c>
      <c r="D31" s="2">
        <v>3</v>
      </c>
      <c r="E31" s="2">
        <v>8</v>
      </c>
      <c r="F31" s="19">
        <v>0</v>
      </c>
      <c r="H31" s="5"/>
      <c r="I31" t="s">
        <v>18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x14ac:dyDescent="0.25">
      <c r="A32" s="19"/>
      <c r="B32" s="4">
        <f>B31-(B$41+$F31)</f>
        <v>4</v>
      </c>
      <c r="C32" s="4">
        <f>C31-(C$41+$F31)</f>
        <v>5</v>
      </c>
      <c r="D32" s="3">
        <v>500</v>
      </c>
      <c r="E32" s="4">
        <f>E31-(E$41+$F31)</f>
        <v>1</v>
      </c>
      <c r="F32" s="19"/>
      <c r="H32" s="6"/>
      <c r="I32" t="s">
        <v>19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25">
      <c r="A33" s="19">
        <v>1000</v>
      </c>
      <c r="B33" s="2">
        <v>1</v>
      </c>
      <c r="C33" s="2">
        <v>1</v>
      </c>
      <c r="D33" s="2">
        <v>2</v>
      </c>
      <c r="E33" s="2">
        <v>3</v>
      </c>
      <c r="F33" s="19">
        <v>0</v>
      </c>
      <c r="H33" s="10"/>
      <c r="I33" s="23" t="s">
        <v>21</v>
      </c>
      <c r="J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25">
      <c r="A34" s="19"/>
      <c r="B34" s="3">
        <v>0</v>
      </c>
      <c r="C34" s="3">
        <v>1000</v>
      </c>
      <c r="D34" s="4">
        <f>D33-(D$41+$F33)</f>
        <v>-1</v>
      </c>
      <c r="E34" s="4">
        <f>E33-(E$41+$F33)</f>
        <v>-4</v>
      </c>
      <c r="F34" s="1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x14ac:dyDescent="0.25">
      <c r="A35" s="19">
        <v>1500</v>
      </c>
      <c r="B35" s="2">
        <v>2</v>
      </c>
      <c r="C35" s="2">
        <v>5</v>
      </c>
      <c r="D35" s="2">
        <v>4</v>
      </c>
      <c r="E35" s="8">
        <v>4</v>
      </c>
      <c r="F35" s="19">
        <v>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3" ht="26.25" customHeight="1" x14ac:dyDescent="0.25">
      <c r="A36" s="19"/>
      <c r="B36" s="3">
        <v>1000</v>
      </c>
      <c r="C36" s="4">
        <f>C35-(C$41+$F35)</f>
        <v>3</v>
      </c>
      <c r="D36" s="3">
        <v>500</v>
      </c>
      <c r="E36" s="9">
        <f>E35-(E$41+$F35)</f>
        <v>-4</v>
      </c>
      <c r="F36" s="1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x14ac:dyDescent="0.25">
      <c r="A37" s="19">
        <v>2000</v>
      </c>
      <c r="B37" s="2">
        <v>6</v>
      </c>
      <c r="C37" s="2">
        <v>3</v>
      </c>
      <c r="D37" s="2">
        <v>5</v>
      </c>
      <c r="E37" s="2">
        <v>9</v>
      </c>
      <c r="F37" s="19">
        <v>2</v>
      </c>
    </row>
    <row r="38" spans="1:23" x14ac:dyDescent="0.25">
      <c r="A38" s="19"/>
      <c r="B38" s="4">
        <f>B37-(B$41+$F37)</f>
        <v>3</v>
      </c>
      <c r="C38" s="4">
        <f>C37-(C$41+$F37)</f>
        <v>0</v>
      </c>
      <c r="D38" s="3">
        <v>1000</v>
      </c>
      <c r="E38" s="3">
        <v>1000</v>
      </c>
      <c r="F38" s="19"/>
    </row>
    <row r="39" spans="1:23" x14ac:dyDescent="0.25">
      <c r="A39" s="19">
        <v>1000</v>
      </c>
      <c r="B39" s="2">
        <v>0</v>
      </c>
      <c r="C39" s="2">
        <v>0</v>
      </c>
      <c r="D39" s="2">
        <v>0</v>
      </c>
      <c r="E39" s="2">
        <v>0</v>
      </c>
      <c r="F39" s="19">
        <v>-7</v>
      </c>
    </row>
    <row r="40" spans="1:23" x14ac:dyDescent="0.25">
      <c r="A40" s="19"/>
      <c r="B40" s="4">
        <f>B39-(B$41+$F39)</f>
        <v>6</v>
      </c>
      <c r="C40" s="4">
        <f>C39-(C$41+$F39)</f>
        <v>6</v>
      </c>
      <c r="D40" s="4">
        <f>D39-(D$41+$F39)</f>
        <v>4</v>
      </c>
      <c r="E40" s="3">
        <v>1000</v>
      </c>
      <c r="F40" s="20"/>
    </row>
    <row r="41" spans="1:23" ht="30" x14ac:dyDescent="0.25">
      <c r="B41" s="2">
        <v>1</v>
      </c>
      <c r="C41" s="2">
        <v>1</v>
      </c>
      <c r="D41" s="2">
        <v>3</v>
      </c>
      <c r="E41" s="2">
        <v>7</v>
      </c>
      <c r="F41" s="1" t="s">
        <v>17</v>
      </c>
      <c r="H41" s="7" t="s">
        <v>20</v>
      </c>
      <c r="I41" s="2">
        <v>500</v>
      </c>
      <c r="J41" s="18" t="s">
        <v>22</v>
      </c>
      <c r="K41" s="18"/>
      <c r="L41">
        <f>D31*D32+B33*B34+C33*C34+B35*B36+D35*D36+D37*D38+E37*E38</f>
        <v>20500</v>
      </c>
    </row>
    <row r="43" spans="1:23" ht="30" x14ac:dyDescent="0.25">
      <c r="A43" s="1" t="s">
        <v>1</v>
      </c>
      <c r="B43" s="2">
        <v>1000</v>
      </c>
      <c r="C43" s="2">
        <v>1000</v>
      </c>
      <c r="D43" s="2">
        <v>2000</v>
      </c>
      <c r="E43" s="2">
        <v>2000</v>
      </c>
    </row>
    <row r="44" spans="1:23" x14ac:dyDescent="0.25">
      <c r="A44" s="21">
        <v>500</v>
      </c>
      <c r="B44" s="2">
        <v>5</v>
      </c>
      <c r="C44" s="2">
        <v>6</v>
      </c>
      <c r="D44" s="2">
        <v>3</v>
      </c>
      <c r="E44" s="2">
        <v>8</v>
      </c>
      <c r="F44" s="19">
        <v>0</v>
      </c>
    </row>
    <row r="45" spans="1:23" x14ac:dyDescent="0.25">
      <c r="A45" s="19"/>
      <c r="B45" s="4">
        <f>B44-(B$54+$F44)</f>
        <v>0</v>
      </c>
      <c r="C45" s="4">
        <f>C44-(C$54+$F44)</f>
        <v>1</v>
      </c>
      <c r="D45" s="3">
        <v>500</v>
      </c>
      <c r="E45" s="4">
        <f>E44-(E$54+$F44)</f>
        <v>1</v>
      </c>
      <c r="F45" s="19"/>
    </row>
    <row r="46" spans="1:23" x14ac:dyDescent="0.25">
      <c r="A46" s="19">
        <v>1000</v>
      </c>
      <c r="B46" s="2">
        <v>1</v>
      </c>
      <c r="C46" s="2">
        <v>1</v>
      </c>
      <c r="D46" s="2">
        <v>2</v>
      </c>
      <c r="E46" s="2">
        <v>3</v>
      </c>
      <c r="F46" s="19">
        <v>-4</v>
      </c>
    </row>
    <row r="47" spans="1:23" x14ac:dyDescent="0.25">
      <c r="A47" s="19"/>
      <c r="B47" s="3">
        <v>0</v>
      </c>
      <c r="C47" s="3">
        <v>1000</v>
      </c>
      <c r="D47" s="4">
        <f>D46-(D$54+$F46)</f>
        <v>3</v>
      </c>
      <c r="E47" s="4">
        <f>E46-(E$54+$F46)</f>
        <v>0</v>
      </c>
      <c r="F47" s="19"/>
    </row>
    <row r="48" spans="1:23" x14ac:dyDescent="0.25">
      <c r="A48" s="19">
        <v>1500</v>
      </c>
      <c r="B48" s="2">
        <v>2</v>
      </c>
      <c r="C48" s="2">
        <v>5</v>
      </c>
      <c r="D48" s="2">
        <v>4</v>
      </c>
      <c r="E48" s="2">
        <v>4</v>
      </c>
      <c r="F48" s="19">
        <v>-3</v>
      </c>
    </row>
    <row r="49" spans="1:12" x14ac:dyDescent="0.25">
      <c r="A49" s="19"/>
      <c r="B49" s="3">
        <v>1000</v>
      </c>
      <c r="C49" s="4">
        <f>C48-(C$54+$F48)</f>
        <v>3</v>
      </c>
      <c r="D49" s="4">
        <f>D48-(D$54+$F48)</f>
        <v>4</v>
      </c>
      <c r="E49" s="3">
        <f>0+$I$41</f>
        <v>500</v>
      </c>
      <c r="F49" s="19"/>
    </row>
    <row r="50" spans="1:12" x14ac:dyDescent="0.25">
      <c r="A50" s="19">
        <v>2000</v>
      </c>
      <c r="B50" s="2">
        <v>6</v>
      </c>
      <c r="C50" s="8">
        <v>3</v>
      </c>
      <c r="D50" s="2">
        <v>5</v>
      </c>
      <c r="E50" s="2">
        <v>9</v>
      </c>
      <c r="F50" s="19">
        <v>2</v>
      </c>
    </row>
    <row r="51" spans="1:12" x14ac:dyDescent="0.25">
      <c r="A51" s="19"/>
      <c r="B51" s="4">
        <f>B50-(B$54+$F50)</f>
        <v>-1</v>
      </c>
      <c r="C51" s="9">
        <f>C50-(C$54+$F50)</f>
        <v>-4</v>
      </c>
      <c r="D51" s="3">
        <f>D38+$I$41</f>
        <v>1500</v>
      </c>
      <c r="E51" s="3">
        <f>E38-$I$41</f>
        <v>500</v>
      </c>
      <c r="F51" s="19"/>
    </row>
    <row r="52" spans="1:12" x14ac:dyDescent="0.25">
      <c r="A52" s="19">
        <v>1000</v>
      </c>
      <c r="B52" s="2">
        <v>0</v>
      </c>
      <c r="C52" s="2">
        <v>0</v>
      </c>
      <c r="D52" s="2">
        <v>0</v>
      </c>
      <c r="E52" s="2">
        <v>0</v>
      </c>
      <c r="F52" s="19">
        <v>-7</v>
      </c>
    </row>
    <row r="53" spans="1:12" x14ac:dyDescent="0.25">
      <c r="A53" s="19"/>
      <c r="B53" s="4">
        <f>B52-(B$54+$F52)</f>
        <v>2</v>
      </c>
      <c r="C53" s="4">
        <f>C52-(C$54+$F52)</f>
        <v>2</v>
      </c>
      <c r="D53" s="4">
        <f>D52-(D$54+$F52)</f>
        <v>4</v>
      </c>
      <c r="E53" s="3">
        <v>1000</v>
      </c>
      <c r="F53" s="20"/>
    </row>
    <row r="54" spans="1:12" ht="30" x14ac:dyDescent="0.25">
      <c r="B54" s="2">
        <v>5</v>
      </c>
      <c r="C54" s="2">
        <v>5</v>
      </c>
      <c r="D54" s="2">
        <v>3</v>
      </c>
      <c r="E54" s="2">
        <v>7</v>
      </c>
      <c r="F54" s="1" t="s">
        <v>17</v>
      </c>
      <c r="H54" s="7" t="s">
        <v>20</v>
      </c>
      <c r="I54" s="2">
        <v>500</v>
      </c>
      <c r="J54" s="18" t="s">
        <v>22</v>
      </c>
      <c r="K54" s="18"/>
      <c r="L54">
        <f>D44*D45+C46*C47+B46*B47+B48*B49+E48*E49+D50*D51+E50*E51</f>
        <v>18500</v>
      </c>
    </row>
    <row r="56" spans="1:12" ht="30" x14ac:dyDescent="0.25">
      <c r="A56" s="1" t="s">
        <v>1</v>
      </c>
      <c r="B56" s="2">
        <v>1000</v>
      </c>
      <c r="C56" s="2">
        <v>1000</v>
      </c>
      <c r="D56" s="2">
        <v>2000</v>
      </c>
      <c r="E56" s="2">
        <v>2000</v>
      </c>
    </row>
    <row r="57" spans="1:12" x14ac:dyDescent="0.25">
      <c r="A57" s="21">
        <v>500</v>
      </c>
      <c r="B57" s="2">
        <v>5</v>
      </c>
      <c r="C57" s="2">
        <v>6</v>
      </c>
      <c r="D57" s="2">
        <v>3</v>
      </c>
      <c r="E57" s="2">
        <v>8</v>
      </c>
      <c r="F57" s="19">
        <v>0</v>
      </c>
    </row>
    <row r="58" spans="1:12" x14ac:dyDescent="0.25">
      <c r="A58" s="19"/>
      <c r="B58" s="4">
        <f>B57-(B$67+$F57)</f>
        <v>4</v>
      </c>
      <c r="C58" s="4">
        <f>C57-(C$67+$F57)</f>
        <v>5</v>
      </c>
      <c r="D58" s="3">
        <v>500</v>
      </c>
      <c r="E58" s="4">
        <f>E57-(E$67+$F57)</f>
        <v>5</v>
      </c>
      <c r="F58" s="19"/>
    </row>
    <row r="59" spans="1:12" x14ac:dyDescent="0.25">
      <c r="A59" s="19">
        <v>1000</v>
      </c>
      <c r="B59" s="2">
        <v>1</v>
      </c>
      <c r="C59" s="2">
        <v>1</v>
      </c>
      <c r="D59" s="8">
        <v>2</v>
      </c>
      <c r="E59" s="2">
        <v>3</v>
      </c>
      <c r="F59" s="19">
        <v>0</v>
      </c>
    </row>
    <row r="60" spans="1:12" x14ac:dyDescent="0.25">
      <c r="A60" s="19"/>
      <c r="B60" s="3">
        <f>B47+$I$54</f>
        <v>500</v>
      </c>
      <c r="C60" s="3">
        <f>C47-$I$54</f>
        <v>500</v>
      </c>
      <c r="D60" s="9">
        <f>D59-(D$67+$F59)</f>
        <v>-1</v>
      </c>
      <c r="E60" s="4">
        <f>E59-(E$67+$F59)</f>
        <v>0</v>
      </c>
      <c r="F60" s="19"/>
    </row>
    <row r="61" spans="1:12" x14ac:dyDescent="0.25">
      <c r="A61" s="19">
        <v>1500</v>
      </c>
      <c r="B61" s="2">
        <v>2</v>
      </c>
      <c r="C61" s="2">
        <v>5</v>
      </c>
      <c r="D61" s="2">
        <v>4</v>
      </c>
      <c r="E61" s="2">
        <v>4</v>
      </c>
      <c r="F61" s="19">
        <v>1</v>
      </c>
    </row>
    <row r="62" spans="1:12" x14ac:dyDescent="0.25">
      <c r="A62" s="19"/>
      <c r="B62" s="3">
        <f>B49-$I$54</f>
        <v>500</v>
      </c>
      <c r="C62" s="4">
        <f>C61-(C$67+$F61)</f>
        <v>3</v>
      </c>
      <c r="D62" s="4">
        <f>D61-(D$67+$F61)</f>
        <v>0</v>
      </c>
      <c r="E62" s="3">
        <f>E49+$I$54</f>
        <v>1000</v>
      </c>
      <c r="F62" s="19"/>
    </row>
    <row r="63" spans="1:12" x14ac:dyDescent="0.25">
      <c r="A63" s="19">
        <v>2000</v>
      </c>
      <c r="B63" s="2">
        <v>6</v>
      </c>
      <c r="C63" s="2">
        <v>3</v>
      </c>
      <c r="D63" s="2">
        <v>5</v>
      </c>
      <c r="E63" s="2">
        <v>9</v>
      </c>
      <c r="F63" s="19">
        <v>2</v>
      </c>
    </row>
    <row r="64" spans="1:12" x14ac:dyDescent="0.25">
      <c r="A64" s="19"/>
      <c r="B64" s="4">
        <f>B63-(B$67+$F63)</f>
        <v>3</v>
      </c>
      <c r="C64" s="3">
        <v>500</v>
      </c>
      <c r="D64" s="3">
        <v>1500</v>
      </c>
      <c r="E64" s="4">
        <f>E63-(E$67+$F63)</f>
        <v>4</v>
      </c>
      <c r="F64" s="19"/>
    </row>
    <row r="65" spans="1:12" x14ac:dyDescent="0.25">
      <c r="A65" s="19">
        <v>1000</v>
      </c>
      <c r="B65" s="2">
        <v>0</v>
      </c>
      <c r="C65" s="2">
        <v>0</v>
      </c>
      <c r="D65" s="2">
        <v>0</v>
      </c>
      <c r="E65" s="2">
        <v>0</v>
      </c>
      <c r="F65" s="19">
        <v>-3</v>
      </c>
    </row>
    <row r="66" spans="1:12" x14ac:dyDescent="0.25">
      <c r="A66" s="19"/>
      <c r="B66" s="4">
        <f>B65-(B$67+$F65)</f>
        <v>2</v>
      </c>
      <c r="C66" s="4">
        <f>C65-(C$67+$F65)</f>
        <v>2</v>
      </c>
      <c r="D66" s="4">
        <f>D65-(D$67+$F65)</f>
        <v>0</v>
      </c>
      <c r="E66" s="3">
        <v>1000</v>
      </c>
      <c r="F66" s="20"/>
    </row>
    <row r="67" spans="1:12" ht="30" x14ac:dyDescent="0.25">
      <c r="B67" s="2">
        <v>1</v>
      </c>
      <c r="C67" s="2">
        <v>1</v>
      </c>
      <c r="D67" s="2">
        <v>3</v>
      </c>
      <c r="E67" s="2">
        <v>3</v>
      </c>
      <c r="F67" s="1" t="s">
        <v>17</v>
      </c>
      <c r="H67" s="7" t="s">
        <v>20</v>
      </c>
      <c r="I67" s="2">
        <v>500</v>
      </c>
      <c r="J67" s="18" t="s">
        <v>22</v>
      </c>
      <c r="K67" s="18"/>
      <c r="L67">
        <f>D57*D58+C59*C60+B59*B60+B61*B62+E61*E62+C63*C64+D63*D64</f>
        <v>16500</v>
      </c>
    </row>
    <row r="69" spans="1:12" ht="30" x14ac:dyDescent="0.25">
      <c r="A69" s="1" t="s">
        <v>1</v>
      </c>
      <c r="B69" s="2">
        <v>1000</v>
      </c>
      <c r="C69" s="2">
        <v>1000</v>
      </c>
      <c r="D69" s="2">
        <v>2000</v>
      </c>
      <c r="E69" s="2">
        <v>2000</v>
      </c>
    </row>
    <row r="70" spans="1:12" x14ac:dyDescent="0.25">
      <c r="A70" s="21">
        <v>500</v>
      </c>
      <c r="B70" s="2">
        <v>5</v>
      </c>
      <c r="C70" s="2">
        <v>6</v>
      </c>
      <c r="D70" s="2">
        <v>3</v>
      </c>
      <c r="E70" s="2">
        <v>8</v>
      </c>
      <c r="F70" s="19">
        <v>0</v>
      </c>
    </row>
    <row r="71" spans="1:12" x14ac:dyDescent="0.25">
      <c r="A71" s="19"/>
      <c r="B71" s="4">
        <f>B70-(B$80+$F70)</f>
        <v>3</v>
      </c>
      <c r="C71" s="4">
        <f>C70-(C$80+$F70)</f>
        <v>5</v>
      </c>
      <c r="D71" s="3">
        <v>500</v>
      </c>
      <c r="E71" s="4">
        <f>E70-(E$80+$F70)</f>
        <v>4</v>
      </c>
      <c r="F71" s="19"/>
    </row>
    <row r="72" spans="1:12" x14ac:dyDescent="0.25">
      <c r="A72" s="19">
        <v>1000</v>
      </c>
      <c r="B72" s="2">
        <v>1</v>
      </c>
      <c r="C72" s="2">
        <v>1</v>
      </c>
      <c r="D72" s="2">
        <v>2</v>
      </c>
      <c r="E72" s="2">
        <v>3</v>
      </c>
      <c r="F72" s="19">
        <v>-1</v>
      </c>
    </row>
    <row r="73" spans="1:12" x14ac:dyDescent="0.25">
      <c r="A73" s="19"/>
      <c r="B73" s="3">
        <v>500</v>
      </c>
      <c r="C73" s="4">
        <f>C72-(C$80+$F72)</f>
        <v>1</v>
      </c>
      <c r="D73" s="3">
        <v>500</v>
      </c>
      <c r="E73" s="4">
        <f>E72-(E$80+$F72)</f>
        <v>0</v>
      </c>
      <c r="F73" s="19"/>
    </row>
    <row r="74" spans="1:12" x14ac:dyDescent="0.25">
      <c r="A74" s="19">
        <v>1500</v>
      </c>
      <c r="B74" s="2">
        <v>2</v>
      </c>
      <c r="C74" s="2">
        <v>5</v>
      </c>
      <c r="D74" s="2">
        <v>4</v>
      </c>
      <c r="E74" s="2">
        <v>4</v>
      </c>
      <c r="F74" s="19">
        <v>0</v>
      </c>
    </row>
    <row r="75" spans="1:12" x14ac:dyDescent="0.25">
      <c r="A75" s="19"/>
      <c r="B75" s="3">
        <v>500</v>
      </c>
      <c r="C75" s="4">
        <f>C74-(C$80+$F74)</f>
        <v>4</v>
      </c>
      <c r="D75" s="4">
        <f>D74-(D$80+$F74)</f>
        <v>1</v>
      </c>
      <c r="E75" s="3">
        <v>1000</v>
      </c>
      <c r="F75" s="19"/>
    </row>
    <row r="76" spans="1:12" x14ac:dyDescent="0.25">
      <c r="A76" s="19">
        <v>2000</v>
      </c>
      <c r="B76" s="2">
        <v>6</v>
      </c>
      <c r="C76" s="2">
        <v>3</v>
      </c>
      <c r="D76" s="2">
        <v>5</v>
      </c>
      <c r="E76" s="2">
        <v>9</v>
      </c>
      <c r="F76" s="19">
        <v>2</v>
      </c>
    </row>
    <row r="77" spans="1:12" x14ac:dyDescent="0.25">
      <c r="A77" s="19"/>
      <c r="B77" s="4">
        <f>B76-(B$80+$F76)</f>
        <v>2</v>
      </c>
      <c r="C77" s="3">
        <f>C64+$I$67</f>
        <v>1000</v>
      </c>
      <c r="D77" s="3">
        <f>D64-$I$67</f>
        <v>1000</v>
      </c>
      <c r="E77" s="4">
        <f>E76-(E$80+$F76)</f>
        <v>3</v>
      </c>
      <c r="F77" s="19"/>
    </row>
    <row r="78" spans="1:12" x14ac:dyDescent="0.25">
      <c r="A78" s="19">
        <v>1000</v>
      </c>
      <c r="B78" s="2">
        <v>0</v>
      </c>
      <c r="C78" s="2">
        <v>0</v>
      </c>
      <c r="D78" s="2">
        <v>0</v>
      </c>
      <c r="E78" s="2">
        <v>0</v>
      </c>
      <c r="F78" s="19">
        <v>-4</v>
      </c>
    </row>
    <row r="79" spans="1:12" x14ac:dyDescent="0.25">
      <c r="A79" s="19"/>
      <c r="B79" s="4">
        <f>B78-(B$80+$F78)</f>
        <v>2</v>
      </c>
      <c r="C79" s="4">
        <f>C78-(C$80+$F78)</f>
        <v>3</v>
      </c>
      <c r="D79" s="4">
        <f>D78-(D$80+$F78)</f>
        <v>1</v>
      </c>
      <c r="E79" s="3">
        <v>1000</v>
      </c>
      <c r="F79" s="20"/>
    </row>
    <row r="80" spans="1:12" ht="30" x14ac:dyDescent="0.25">
      <c r="B80" s="2">
        <v>2</v>
      </c>
      <c r="C80" s="2">
        <v>1</v>
      </c>
      <c r="D80" s="2">
        <v>3</v>
      </c>
      <c r="E80" s="2">
        <v>4</v>
      </c>
      <c r="F80" s="1" t="s">
        <v>17</v>
      </c>
      <c r="H80" s="18" t="s">
        <v>22</v>
      </c>
      <c r="I80" s="18"/>
      <c r="J80">
        <f>D70*D71+D72*D73+B72*B73+B74*B75+E74*E75+C76*C77+D76*D77</f>
        <v>16000</v>
      </c>
    </row>
  </sheetData>
  <mergeCells count="59">
    <mergeCell ref="A37:A38"/>
    <mergeCell ref="F44:F45"/>
    <mergeCell ref="A46:A47"/>
    <mergeCell ref="F46:F47"/>
    <mergeCell ref="A48:A49"/>
    <mergeCell ref="F48:F49"/>
    <mergeCell ref="M13:W28"/>
    <mergeCell ref="M30:W36"/>
    <mergeCell ref="A22:K28"/>
    <mergeCell ref="A31:A32"/>
    <mergeCell ref="A33:A34"/>
    <mergeCell ref="A35:A36"/>
    <mergeCell ref="F31:F32"/>
    <mergeCell ref="F33:F34"/>
    <mergeCell ref="F35:F36"/>
    <mergeCell ref="I33:J33"/>
    <mergeCell ref="A1:E1"/>
    <mergeCell ref="G1:I1"/>
    <mergeCell ref="G2:I3"/>
    <mergeCell ref="G4:I6"/>
    <mergeCell ref="G7:I9"/>
    <mergeCell ref="J4:L6"/>
    <mergeCell ref="J7:L9"/>
    <mergeCell ref="J2:L3"/>
    <mergeCell ref="A57:A58"/>
    <mergeCell ref="F57:F58"/>
    <mergeCell ref="A12:E12"/>
    <mergeCell ref="G13:I14"/>
    <mergeCell ref="G16:I19"/>
    <mergeCell ref="F37:F38"/>
    <mergeCell ref="A39:A40"/>
    <mergeCell ref="F39:F40"/>
    <mergeCell ref="A50:A51"/>
    <mergeCell ref="F50:F51"/>
    <mergeCell ref="A52:A53"/>
    <mergeCell ref="F52:F53"/>
    <mergeCell ref="A44:A45"/>
    <mergeCell ref="A59:A60"/>
    <mergeCell ref="F59:F60"/>
    <mergeCell ref="A61:A62"/>
    <mergeCell ref="F61:F62"/>
    <mergeCell ref="A63:A64"/>
    <mergeCell ref="F63:F64"/>
    <mergeCell ref="H80:I80"/>
    <mergeCell ref="J67:K67"/>
    <mergeCell ref="J54:K54"/>
    <mergeCell ref="J41:K41"/>
    <mergeCell ref="A74:A75"/>
    <mergeCell ref="F74:F75"/>
    <mergeCell ref="A76:A77"/>
    <mergeCell ref="F76:F77"/>
    <mergeCell ref="A78:A79"/>
    <mergeCell ref="F78:F79"/>
    <mergeCell ref="A65:A66"/>
    <mergeCell ref="F65:F66"/>
    <mergeCell ref="A70:A71"/>
    <mergeCell ref="F70:F71"/>
    <mergeCell ref="A72:A73"/>
    <mergeCell ref="F72:F7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293-CFC7-431F-9BA5-B624D71F0A90}">
  <dimension ref="A1:M74"/>
  <sheetViews>
    <sheetView topLeftCell="A49" workbookViewId="0">
      <selection activeCell="L66" sqref="L66"/>
    </sheetView>
  </sheetViews>
  <sheetFormatPr defaultRowHeight="15" x14ac:dyDescent="0.25"/>
  <sheetData>
    <row r="1" spans="1:12" x14ac:dyDescent="0.25">
      <c r="A1" s="23" t="s">
        <v>0</v>
      </c>
      <c r="B1" s="23"/>
      <c r="C1" s="23"/>
      <c r="D1" s="23"/>
      <c r="E1" s="23"/>
      <c r="G1" s="23" t="s">
        <v>2</v>
      </c>
      <c r="H1" s="23"/>
      <c r="I1" s="23"/>
    </row>
    <row r="2" spans="1:12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23"/>
      <c r="H2" s="23"/>
      <c r="I2" s="23"/>
      <c r="J2" s="22" t="s">
        <v>3</v>
      </c>
      <c r="K2" s="22"/>
      <c r="L2" s="22"/>
    </row>
    <row r="3" spans="1:12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3"/>
      <c r="H3" s="23"/>
      <c r="I3" s="23"/>
      <c r="J3" s="22"/>
      <c r="K3" s="22"/>
      <c r="L3" s="22"/>
    </row>
    <row r="4" spans="1:12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3"/>
      <c r="H4" s="23"/>
      <c r="I4" s="23"/>
      <c r="J4" s="19" t="s">
        <v>4</v>
      </c>
      <c r="K4" s="19"/>
      <c r="L4" s="19"/>
    </row>
    <row r="5" spans="1:12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23"/>
      <c r="H5" s="23"/>
      <c r="I5" s="23"/>
      <c r="J5" s="19"/>
      <c r="K5" s="19"/>
      <c r="L5" s="19"/>
    </row>
    <row r="6" spans="1:12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23"/>
      <c r="H6" s="23"/>
      <c r="I6" s="23"/>
      <c r="J6" s="19"/>
      <c r="K6" s="19"/>
      <c r="L6" s="19"/>
    </row>
    <row r="7" spans="1:12" x14ac:dyDescent="0.25">
      <c r="G7" s="23"/>
      <c r="H7" s="23"/>
      <c r="I7" s="23"/>
      <c r="J7" s="22" t="s">
        <v>5</v>
      </c>
      <c r="K7" s="22"/>
      <c r="L7" s="22"/>
    </row>
    <row r="8" spans="1:12" x14ac:dyDescent="0.25">
      <c r="G8" s="23"/>
      <c r="H8" s="23"/>
      <c r="I8" s="23"/>
      <c r="J8" s="22"/>
      <c r="K8" s="22"/>
      <c r="L8" s="22"/>
    </row>
    <row r="9" spans="1:12" x14ac:dyDescent="0.25">
      <c r="G9" s="23"/>
      <c r="H9" s="23"/>
      <c r="I9" s="23"/>
      <c r="J9" s="22"/>
      <c r="K9" s="22"/>
      <c r="L9" s="22"/>
    </row>
    <row r="10" spans="1:12" x14ac:dyDescent="0.25">
      <c r="G10" s="2" t="s">
        <v>24</v>
      </c>
      <c r="H10" s="2" t="s">
        <v>23</v>
      </c>
      <c r="I10" s="2">
        <v>500</v>
      </c>
    </row>
    <row r="11" spans="1:12" x14ac:dyDescent="0.25">
      <c r="G11" s="2" t="s">
        <v>25</v>
      </c>
      <c r="H11" s="2" t="s">
        <v>26</v>
      </c>
      <c r="I11" s="2">
        <v>1000</v>
      </c>
    </row>
    <row r="14" spans="1:12" ht="15" customHeight="1" x14ac:dyDescent="0.25">
      <c r="A14" s="22" t="s">
        <v>27</v>
      </c>
      <c r="B14" s="22"/>
      <c r="C14" s="22"/>
      <c r="D14" s="22"/>
      <c r="E14" s="22"/>
      <c r="F14" s="22"/>
    </row>
    <row r="15" spans="1:12" x14ac:dyDescent="0.25">
      <c r="A15" s="22"/>
      <c r="B15" s="22"/>
      <c r="C15" s="22"/>
      <c r="D15" s="22"/>
      <c r="E15" s="22"/>
      <c r="F15" s="22"/>
    </row>
    <row r="16" spans="1:12" ht="30" customHeight="1" x14ac:dyDescent="0.25">
      <c r="A16" s="1" t="s">
        <v>1</v>
      </c>
      <c r="B16" s="2">
        <v>500</v>
      </c>
      <c r="C16" s="2">
        <v>1000</v>
      </c>
      <c r="D16" s="2">
        <v>2000</v>
      </c>
      <c r="E16" s="2">
        <v>1000</v>
      </c>
      <c r="F16" s="2">
        <v>500</v>
      </c>
      <c r="G16" s="2"/>
      <c r="H16" s="18" t="s">
        <v>34</v>
      </c>
      <c r="I16" s="18"/>
      <c r="J16" s="18"/>
    </row>
    <row r="17" spans="1:11" x14ac:dyDescent="0.25">
      <c r="A17" s="2">
        <v>500</v>
      </c>
      <c r="B17" s="2">
        <v>5</v>
      </c>
      <c r="C17" s="2">
        <v>6</v>
      </c>
      <c r="D17" s="2" t="s">
        <v>11</v>
      </c>
      <c r="E17" s="2">
        <v>8</v>
      </c>
      <c r="F17" s="2">
        <v>5</v>
      </c>
      <c r="G17" s="2"/>
    </row>
    <row r="18" spans="1:11" ht="15" customHeight="1" x14ac:dyDescent="0.25">
      <c r="A18" s="2">
        <v>1000</v>
      </c>
      <c r="B18" s="13" t="s">
        <v>33</v>
      </c>
      <c r="C18" s="2" t="s">
        <v>8</v>
      </c>
      <c r="D18" s="2">
        <v>2</v>
      </c>
      <c r="E18" s="2">
        <v>3</v>
      </c>
      <c r="F18" s="13" t="s">
        <v>28</v>
      </c>
      <c r="G18" s="2"/>
      <c r="H18" s="22" t="s">
        <v>36</v>
      </c>
      <c r="I18" s="22"/>
      <c r="J18" s="22"/>
      <c r="K18" s="22"/>
    </row>
    <row r="19" spans="1:11" x14ac:dyDescent="0.25">
      <c r="A19" s="2">
        <v>1500</v>
      </c>
      <c r="B19" s="2" t="s">
        <v>29</v>
      </c>
      <c r="C19" s="2">
        <v>5</v>
      </c>
      <c r="D19" s="2" t="s">
        <v>12</v>
      </c>
      <c r="E19" s="2">
        <v>4</v>
      </c>
      <c r="F19" s="2" t="s">
        <v>29</v>
      </c>
      <c r="G19" s="2"/>
      <c r="H19" s="22"/>
      <c r="I19" s="22"/>
      <c r="J19" s="22"/>
      <c r="K19" s="22"/>
    </row>
    <row r="20" spans="1:11" x14ac:dyDescent="0.25">
      <c r="A20" s="2">
        <v>1000</v>
      </c>
      <c r="B20" s="2">
        <v>6</v>
      </c>
      <c r="C20" s="2">
        <v>3</v>
      </c>
      <c r="D20" s="2" t="s">
        <v>30</v>
      </c>
      <c r="E20" s="2">
        <v>9</v>
      </c>
      <c r="F20" s="2">
        <v>6</v>
      </c>
      <c r="G20" s="2"/>
      <c r="H20" s="22"/>
      <c r="I20" s="22"/>
      <c r="J20" s="22"/>
      <c r="K20" s="22"/>
    </row>
    <row r="21" spans="1:11" x14ac:dyDescent="0.25">
      <c r="A21" s="2">
        <v>1000</v>
      </c>
      <c r="B21" s="2">
        <v>0</v>
      </c>
      <c r="C21" s="2">
        <v>0</v>
      </c>
      <c r="D21" s="2" t="s">
        <v>31</v>
      </c>
      <c r="E21" s="14" t="s">
        <v>32</v>
      </c>
      <c r="F21" s="2">
        <v>0</v>
      </c>
      <c r="G21" s="2"/>
      <c r="H21" s="22"/>
      <c r="I21" s="22"/>
      <c r="J21" s="22"/>
      <c r="K21" s="22"/>
    </row>
    <row r="23" spans="1:11" ht="30" x14ac:dyDescent="0.25">
      <c r="A23" s="1" t="s">
        <v>1</v>
      </c>
      <c r="B23" s="2">
        <v>500</v>
      </c>
      <c r="C23" s="2">
        <v>1000</v>
      </c>
      <c r="D23" s="2">
        <v>2000</v>
      </c>
      <c r="E23" s="2">
        <v>1000</v>
      </c>
      <c r="F23" s="2">
        <v>500</v>
      </c>
    </row>
    <row r="24" spans="1:11" x14ac:dyDescent="0.25">
      <c r="A24" s="21">
        <v>500</v>
      </c>
      <c r="B24" s="2">
        <v>5</v>
      </c>
      <c r="C24" s="2">
        <v>6</v>
      </c>
      <c r="D24" s="2">
        <v>3</v>
      </c>
      <c r="E24" s="2">
        <v>8</v>
      </c>
      <c r="F24" s="2">
        <v>5</v>
      </c>
      <c r="G24" s="19">
        <v>0</v>
      </c>
    </row>
    <row r="25" spans="1:11" x14ac:dyDescent="0.25">
      <c r="A25" s="19"/>
      <c r="B25" s="4">
        <f>B24-(B$34+$G24)</f>
        <v>4</v>
      </c>
      <c r="C25" s="4">
        <f>C24-(C$34+$G24)</f>
        <v>5</v>
      </c>
      <c r="D25" s="3">
        <v>500</v>
      </c>
      <c r="E25" s="4">
        <f>E24-(E$34+$G24)</f>
        <v>5</v>
      </c>
      <c r="F25" s="4">
        <f>F24-(F$34+$G24)</f>
        <v>4</v>
      </c>
      <c r="G25" s="19"/>
    </row>
    <row r="26" spans="1:11" x14ac:dyDescent="0.25">
      <c r="A26" s="19">
        <v>1000</v>
      </c>
      <c r="B26" s="2">
        <v>1</v>
      </c>
      <c r="C26" s="13">
        <v>1</v>
      </c>
      <c r="D26" s="2">
        <v>2</v>
      </c>
      <c r="E26" s="2">
        <v>3</v>
      </c>
      <c r="F26" s="13" t="s">
        <v>28</v>
      </c>
      <c r="G26" s="19">
        <v>0</v>
      </c>
    </row>
    <row r="27" spans="1:11" x14ac:dyDescent="0.25">
      <c r="A27" s="19"/>
      <c r="B27" s="3">
        <v>0</v>
      </c>
      <c r="C27" s="3">
        <v>1000</v>
      </c>
      <c r="D27" s="4">
        <f>D26-(D$34+$G26)</f>
        <v>-1</v>
      </c>
      <c r="E27" s="4">
        <f>E26-(E$34+$G26)</f>
        <v>0</v>
      </c>
      <c r="F27" s="16" t="s">
        <v>28</v>
      </c>
      <c r="G27" s="19"/>
    </row>
    <row r="28" spans="1:11" x14ac:dyDescent="0.25">
      <c r="A28" s="19">
        <v>1500</v>
      </c>
      <c r="B28" s="2">
        <v>2</v>
      </c>
      <c r="C28" s="2">
        <v>5</v>
      </c>
      <c r="D28" s="2">
        <v>4</v>
      </c>
      <c r="E28" s="2">
        <v>4</v>
      </c>
      <c r="F28" s="2">
        <v>2</v>
      </c>
      <c r="G28" s="19">
        <v>1</v>
      </c>
    </row>
    <row r="29" spans="1:11" x14ac:dyDescent="0.25">
      <c r="A29" s="19"/>
      <c r="B29" s="3">
        <v>500</v>
      </c>
      <c r="C29" s="4">
        <f>C28-(C$34+$G28)</f>
        <v>3</v>
      </c>
      <c r="D29" s="3">
        <v>500</v>
      </c>
      <c r="E29" s="4">
        <f>E28-(E$34+$G28)</f>
        <v>0</v>
      </c>
      <c r="F29" s="3">
        <v>500</v>
      </c>
      <c r="G29" s="19"/>
    </row>
    <row r="30" spans="1:11" x14ac:dyDescent="0.25">
      <c r="A30" s="19">
        <v>1000</v>
      </c>
      <c r="B30" s="2">
        <v>6</v>
      </c>
      <c r="C30" s="2">
        <v>3</v>
      </c>
      <c r="D30" s="2">
        <v>5</v>
      </c>
      <c r="E30" s="2">
        <v>9</v>
      </c>
      <c r="F30" s="2">
        <v>6</v>
      </c>
      <c r="G30" s="19">
        <v>2</v>
      </c>
    </row>
    <row r="31" spans="1:11" x14ac:dyDescent="0.25">
      <c r="A31" s="19"/>
      <c r="B31" s="4">
        <f>B30-(B$34+$G30)</f>
        <v>3</v>
      </c>
      <c r="C31" s="4">
        <f>C30-(C$34+$G30)</f>
        <v>0</v>
      </c>
      <c r="D31" s="3">
        <v>1000</v>
      </c>
      <c r="E31" s="4">
        <f>E30-(E$34+$G30)</f>
        <v>4</v>
      </c>
      <c r="F31" s="4">
        <f>F30-(F$34+$G30)</f>
        <v>3</v>
      </c>
      <c r="G31" s="19"/>
    </row>
    <row r="32" spans="1:11" x14ac:dyDescent="0.25">
      <c r="A32" s="19">
        <v>1000</v>
      </c>
      <c r="B32" s="2">
        <v>0</v>
      </c>
      <c r="C32" s="2">
        <v>0</v>
      </c>
      <c r="D32" s="2">
        <v>0</v>
      </c>
      <c r="E32" s="2">
        <v>0</v>
      </c>
      <c r="F32" s="15">
        <v>0</v>
      </c>
      <c r="G32" s="19">
        <v>-3</v>
      </c>
    </row>
    <row r="33" spans="1:13" x14ac:dyDescent="0.25">
      <c r="A33" s="19"/>
      <c r="B33" s="4">
        <f>B32-(B$34+$G32)</f>
        <v>2</v>
      </c>
      <c r="C33" s="4">
        <f>C32-(C$34+$G32)</f>
        <v>2</v>
      </c>
      <c r="D33" s="3">
        <v>0</v>
      </c>
      <c r="E33" s="3">
        <v>1000</v>
      </c>
      <c r="F33" s="4">
        <f>F32-(F$34+$G32)</f>
        <v>2</v>
      </c>
      <c r="G33" s="20"/>
    </row>
    <row r="34" spans="1:13" ht="30" x14ac:dyDescent="0.25">
      <c r="B34" s="2">
        <v>1</v>
      </c>
      <c r="C34" s="2">
        <v>1</v>
      </c>
      <c r="D34" s="2">
        <v>3</v>
      </c>
      <c r="E34" s="2">
        <v>3</v>
      </c>
      <c r="F34" s="2">
        <v>1</v>
      </c>
      <c r="G34" s="1" t="s">
        <v>17</v>
      </c>
      <c r="I34" s="7" t="s">
        <v>20</v>
      </c>
      <c r="J34" s="2">
        <v>0</v>
      </c>
      <c r="K34" s="18" t="s">
        <v>22</v>
      </c>
      <c r="L34" s="18"/>
      <c r="M34" s="2">
        <f>D24*D25+C26*C27+B26*B27+B28*B29+D28*D29+F28*F29+D30*D31</f>
        <v>11500</v>
      </c>
    </row>
    <row r="36" spans="1:13" ht="30" x14ac:dyDescent="0.25">
      <c r="A36" s="1" t="s">
        <v>1</v>
      </c>
      <c r="B36" s="2">
        <v>500</v>
      </c>
      <c r="C36" s="2">
        <v>1000</v>
      </c>
      <c r="D36" s="2">
        <v>2000</v>
      </c>
      <c r="E36" s="2">
        <v>1000</v>
      </c>
      <c r="F36" s="2">
        <v>500</v>
      </c>
    </row>
    <row r="37" spans="1:13" x14ac:dyDescent="0.25">
      <c r="A37" s="21">
        <v>500</v>
      </c>
      <c r="B37" s="2">
        <v>5</v>
      </c>
      <c r="C37" s="2">
        <v>6</v>
      </c>
      <c r="D37" s="2">
        <v>3</v>
      </c>
      <c r="E37" s="2">
        <v>8</v>
      </c>
      <c r="F37" s="2">
        <v>5</v>
      </c>
      <c r="G37" s="19">
        <v>0</v>
      </c>
    </row>
    <row r="38" spans="1:13" x14ac:dyDescent="0.25">
      <c r="A38" s="19"/>
      <c r="B38" s="4">
        <f>B37-(B$47+$G37)</f>
        <v>4</v>
      </c>
      <c r="C38" s="4">
        <f>C37-(C$47+$G37)</f>
        <v>4</v>
      </c>
      <c r="D38" s="3">
        <v>500</v>
      </c>
      <c r="E38" s="4">
        <f>E37-(E$47+$G37)</f>
        <v>5</v>
      </c>
      <c r="F38" s="4">
        <f>F37-(F$47+$G37)</f>
        <v>4</v>
      </c>
      <c r="G38" s="19"/>
    </row>
    <row r="39" spans="1:13" x14ac:dyDescent="0.25">
      <c r="A39" s="19">
        <v>1000</v>
      </c>
      <c r="B39" s="2">
        <v>1</v>
      </c>
      <c r="C39" s="13">
        <v>1</v>
      </c>
      <c r="D39" s="2">
        <v>2</v>
      </c>
      <c r="E39" s="2">
        <v>3</v>
      </c>
      <c r="F39" s="13" t="s">
        <v>28</v>
      </c>
      <c r="G39" s="19">
        <v>-1</v>
      </c>
    </row>
    <row r="40" spans="1:13" x14ac:dyDescent="0.25">
      <c r="A40" s="19"/>
      <c r="B40" s="4">
        <f>B39-(B$47+$G39)</f>
        <v>1</v>
      </c>
      <c r="C40" s="3">
        <v>1000</v>
      </c>
      <c r="D40" s="3">
        <v>0</v>
      </c>
      <c r="E40" s="4">
        <f>E39-(E$47+$G39)</f>
        <v>1</v>
      </c>
      <c r="F40" s="16" t="s">
        <v>28</v>
      </c>
      <c r="G40" s="19"/>
    </row>
    <row r="41" spans="1:13" x14ac:dyDescent="0.25">
      <c r="A41" s="19">
        <v>1500</v>
      </c>
      <c r="B41" s="2">
        <v>2</v>
      </c>
      <c r="C41" s="2">
        <v>5</v>
      </c>
      <c r="D41" s="2">
        <v>4</v>
      </c>
      <c r="E41" s="2">
        <v>4</v>
      </c>
      <c r="F41" s="2">
        <v>2</v>
      </c>
      <c r="G41" s="19">
        <v>1</v>
      </c>
    </row>
    <row r="42" spans="1:13" x14ac:dyDescent="0.25">
      <c r="A42" s="19"/>
      <c r="B42" s="3">
        <v>500</v>
      </c>
      <c r="C42" s="4">
        <f>C41-(C$47+$G41)</f>
        <v>2</v>
      </c>
      <c r="D42" s="3">
        <v>500</v>
      </c>
      <c r="E42" s="4">
        <f>E41-(E$47+$G41)</f>
        <v>0</v>
      </c>
      <c r="F42" s="3">
        <v>500</v>
      </c>
      <c r="G42" s="19"/>
    </row>
    <row r="43" spans="1:13" x14ac:dyDescent="0.25">
      <c r="A43" s="19">
        <v>1000</v>
      </c>
      <c r="B43" s="2">
        <v>6</v>
      </c>
      <c r="C43" s="2">
        <v>3</v>
      </c>
      <c r="D43" s="2">
        <v>5</v>
      </c>
      <c r="E43" s="2">
        <v>9</v>
      </c>
      <c r="F43" s="2">
        <v>6</v>
      </c>
      <c r="G43" s="19">
        <v>2</v>
      </c>
    </row>
    <row r="44" spans="1:13" x14ac:dyDescent="0.25">
      <c r="A44" s="19"/>
      <c r="B44" s="4">
        <f>B43-(B$47+$G43)</f>
        <v>3</v>
      </c>
      <c r="C44" s="4">
        <f>C43-(C$47+$G43)</f>
        <v>-1</v>
      </c>
      <c r="D44" s="3">
        <v>1000</v>
      </c>
      <c r="E44" s="4">
        <f>E43-(E$47+$G43)</f>
        <v>4</v>
      </c>
      <c r="F44" s="4">
        <f>F43-(F$47+$G43)</f>
        <v>3</v>
      </c>
      <c r="G44" s="19"/>
    </row>
    <row r="45" spans="1:13" x14ac:dyDescent="0.25">
      <c r="A45" s="19">
        <v>1000</v>
      </c>
      <c r="B45" s="2">
        <v>0</v>
      </c>
      <c r="C45" s="2">
        <v>0</v>
      </c>
      <c r="D45" s="2">
        <v>0</v>
      </c>
      <c r="E45" s="2">
        <v>0</v>
      </c>
      <c r="F45" s="15">
        <v>0</v>
      </c>
      <c r="G45" s="19">
        <v>-3</v>
      </c>
    </row>
    <row r="46" spans="1:13" x14ac:dyDescent="0.25">
      <c r="A46" s="19"/>
      <c r="B46" s="4">
        <f>B45-(B$47+$G45)</f>
        <v>2</v>
      </c>
      <c r="C46" s="4">
        <f>C45-(C$47+$G45)</f>
        <v>1</v>
      </c>
      <c r="D46" s="3">
        <v>0</v>
      </c>
      <c r="E46" s="3">
        <v>1000</v>
      </c>
      <c r="F46" s="4">
        <f>F45-(F$47+$G45)</f>
        <v>2</v>
      </c>
      <c r="G46" s="20"/>
    </row>
    <row r="47" spans="1:13" ht="30" x14ac:dyDescent="0.25">
      <c r="B47" s="2">
        <v>1</v>
      </c>
      <c r="C47" s="2">
        <v>2</v>
      </c>
      <c r="D47" s="2">
        <v>3</v>
      </c>
      <c r="E47" s="2">
        <v>3</v>
      </c>
      <c r="F47" s="2">
        <v>1</v>
      </c>
      <c r="G47" s="1" t="s">
        <v>17</v>
      </c>
      <c r="I47" s="7" t="s">
        <v>20</v>
      </c>
      <c r="J47" s="2">
        <v>1000</v>
      </c>
      <c r="K47" s="18" t="s">
        <v>22</v>
      </c>
      <c r="L47" s="18"/>
      <c r="M47" s="2">
        <f>D37*D38+C39*C40+D39*D40+B41*B42+D41*D42+F41*F42+D43*D44</f>
        <v>11500</v>
      </c>
    </row>
    <row r="49" spans="1:11" ht="30" x14ac:dyDescent="0.25">
      <c r="A49" s="1" t="s">
        <v>1</v>
      </c>
      <c r="B49" s="2">
        <v>500</v>
      </c>
      <c r="C49" s="2">
        <v>1000</v>
      </c>
      <c r="D49" s="2">
        <v>2000</v>
      </c>
      <c r="E49" s="2">
        <v>1000</v>
      </c>
      <c r="F49" s="2">
        <v>500</v>
      </c>
    </row>
    <row r="50" spans="1:11" x14ac:dyDescent="0.25">
      <c r="A50" s="21">
        <v>500</v>
      </c>
      <c r="B50" s="2">
        <v>5</v>
      </c>
      <c r="C50" s="2">
        <v>6</v>
      </c>
      <c r="D50" s="2">
        <v>3</v>
      </c>
      <c r="E50" s="2">
        <v>8</v>
      </c>
      <c r="F50" s="2">
        <v>5</v>
      </c>
      <c r="G50" s="19">
        <v>0</v>
      </c>
    </row>
    <row r="51" spans="1:11" x14ac:dyDescent="0.25">
      <c r="A51" s="19"/>
      <c r="B51" s="4">
        <f>B50-(B$60+$G50)</f>
        <v>4</v>
      </c>
      <c r="C51" s="4">
        <f>C50-(C$60+$G50)</f>
        <v>5</v>
      </c>
      <c r="D51" s="3">
        <v>500</v>
      </c>
      <c r="E51" s="4">
        <f>E50-(E$60+$G50)</f>
        <v>5</v>
      </c>
      <c r="F51" s="4">
        <f>F50-(F$60+$G50)</f>
        <v>4</v>
      </c>
      <c r="G51" s="19"/>
    </row>
    <row r="52" spans="1:11" x14ac:dyDescent="0.25">
      <c r="A52" s="19">
        <v>1000</v>
      </c>
      <c r="B52" s="2">
        <v>1</v>
      </c>
      <c r="C52" s="13">
        <v>1</v>
      </c>
      <c r="D52" s="2">
        <v>2</v>
      </c>
      <c r="E52" s="2">
        <v>3</v>
      </c>
      <c r="F52" s="13" t="s">
        <v>28</v>
      </c>
      <c r="G52" s="19">
        <v>-1</v>
      </c>
    </row>
    <row r="53" spans="1:11" x14ac:dyDescent="0.25">
      <c r="A53" s="19"/>
      <c r="B53" s="4">
        <f>B52-(B$60+$G52)</f>
        <v>1</v>
      </c>
      <c r="C53" s="4">
        <f>C52-(C$60+$G52)</f>
        <v>1</v>
      </c>
      <c r="D53" s="3">
        <f>D40+$J$47</f>
        <v>1000</v>
      </c>
      <c r="E53" s="4">
        <f>E52-(E$60+$G52)</f>
        <v>1</v>
      </c>
      <c r="F53" s="16" t="s">
        <v>28</v>
      </c>
      <c r="G53" s="19"/>
    </row>
    <row r="54" spans="1:11" x14ac:dyDescent="0.25">
      <c r="A54" s="19">
        <v>1500</v>
      </c>
      <c r="B54" s="2">
        <v>2</v>
      </c>
      <c r="C54" s="2">
        <v>5</v>
      </c>
      <c r="D54" s="2">
        <v>4</v>
      </c>
      <c r="E54" s="2">
        <v>4</v>
      </c>
      <c r="F54" s="2">
        <v>2</v>
      </c>
      <c r="G54" s="19">
        <v>1</v>
      </c>
    </row>
    <row r="55" spans="1:11" x14ac:dyDescent="0.25">
      <c r="A55" s="19"/>
      <c r="B55" s="3">
        <v>500</v>
      </c>
      <c r="C55" s="4">
        <f>C54-(C$60+$G54)</f>
        <v>3</v>
      </c>
      <c r="D55" s="3">
        <v>500</v>
      </c>
      <c r="E55" s="4">
        <f>E54-(E$60+$G54)</f>
        <v>0</v>
      </c>
      <c r="F55" s="3">
        <v>500</v>
      </c>
      <c r="G55" s="19"/>
    </row>
    <row r="56" spans="1:11" x14ac:dyDescent="0.25">
      <c r="A56" s="19">
        <v>1000</v>
      </c>
      <c r="B56" s="2">
        <v>6</v>
      </c>
      <c r="C56" s="2">
        <v>3</v>
      </c>
      <c r="D56" s="2">
        <v>5</v>
      </c>
      <c r="E56" s="2">
        <v>9</v>
      </c>
      <c r="F56" s="2">
        <v>6</v>
      </c>
      <c r="G56" s="19">
        <v>2</v>
      </c>
    </row>
    <row r="57" spans="1:11" x14ac:dyDescent="0.25">
      <c r="A57" s="19"/>
      <c r="B57" s="4">
        <f>B56-(B$60+$G56)</f>
        <v>3</v>
      </c>
      <c r="C57" s="3">
        <f>0+$J$47</f>
        <v>1000</v>
      </c>
      <c r="D57" s="3">
        <v>0</v>
      </c>
      <c r="E57" s="4">
        <f>E56-(E$60+$G56)</f>
        <v>4</v>
      </c>
      <c r="F57" s="4">
        <f>F56-(F$60+$G56)</f>
        <v>3</v>
      </c>
      <c r="G57" s="19"/>
    </row>
    <row r="58" spans="1:11" x14ac:dyDescent="0.25">
      <c r="A58" s="19">
        <v>1000</v>
      </c>
      <c r="B58" s="2">
        <v>0</v>
      </c>
      <c r="C58" s="2">
        <v>0</v>
      </c>
      <c r="D58" s="2">
        <v>0</v>
      </c>
      <c r="E58" s="2">
        <v>0</v>
      </c>
      <c r="F58" s="15">
        <v>0</v>
      </c>
      <c r="G58" s="19">
        <v>-3</v>
      </c>
    </row>
    <row r="59" spans="1:11" x14ac:dyDescent="0.25">
      <c r="A59" s="19"/>
      <c r="B59" s="4">
        <f>B58-(B$60+$G58)</f>
        <v>2</v>
      </c>
      <c r="C59" s="4">
        <f>C58-(C$60+$G58)</f>
        <v>2</v>
      </c>
      <c r="D59" s="3">
        <v>0</v>
      </c>
      <c r="E59" s="3">
        <v>1000</v>
      </c>
      <c r="F59" s="4">
        <f>F58-(F$60+$G58)</f>
        <v>2</v>
      </c>
      <c r="G59" s="20"/>
    </row>
    <row r="60" spans="1:11" ht="30" x14ac:dyDescent="0.25">
      <c r="B60" s="2">
        <v>1</v>
      </c>
      <c r="C60" s="2">
        <v>1</v>
      </c>
      <c r="D60" s="2">
        <v>3</v>
      </c>
      <c r="E60" s="2">
        <v>3</v>
      </c>
      <c r="F60" s="2">
        <v>1</v>
      </c>
      <c r="G60" s="1" t="s">
        <v>17</v>
      </c>
      <c r="I60" s="18" t="s">
        <v>22</v>
      </c>
      <c r="J60" s="18"/>
      <c r="K60" s="2">
        <f>D50*D51+D52*D53+B54*B55+D54*D55+F54*F55+C56*C57+D56*D57</f>
        <v>10500</v>
      </c>
    </row>
    <row r="62" spans="1:11" x14ac:dyDescent="0.25">
      <c r="A62" s="19" t="s">
        <v>35</v>
      </c>
      <c r="B62" s="19"/>
      <c r="C62" s="19"/>
      <c r="D62" s="19"/>
      <c r="E62" s="19"/>
      <c r="F62" s="12"/>
    </row>
    <row r="63" spans="1:11" x14ac:dyDescent="0.25">
      <c r="A63" s="19"/>
      <c r="B63" s="19"/>
      <c r="C63" s="19"/>
      <c r="D63" s="19"/>
      <c r="E63" s="19"/>
      <c r="F63" s="12"/>
    </row>
    <row r="64" spans="1:11" ht="30" x14ac:dyDescent="0.25">
      <c r="A64" s="1" t="s">
        <v>1</v>
      </c>
      <c r="B64" s="2">
        <v>1000</v>
      </c>
      <c r="C64" s="2">
        <v>1000</v>
      </c>
      <c r="D64" s="2">
        <v>2000</v>
      </c>
      <c r="E64" s="2">
        <v>2000</v>
      </c>
      <c r="F64" s="2"/>
    </row>
    <row r="65" spans="1:9" x14ac:dyDescent="0.25">
      <c r="A65" s="21">
        <v>500</v>
      </c>
      <c r="B65" s="2">
        <v>5</v>
      </c>
      <c r="C65" s="2">
        <v>6</v>
      </c>
      <c r="D65" s="2">
        <v>3</v>
      </c>
      <c r="E65" s="2">
        <v>8</v>
      </c>
      <c r="F65" s="2"/>
    </row>
    <row r="66" spans="1:9" x14ac:dyDescent="0.25">
      <c r="A66" s="19"/>
      <c r="B66" s="4"/>
      <c r="C66" s="4"/>
      <c r="D66" s="3">
        <v>500</v>
      </c>
      <c r="E66" s="4"/>
      <c r="F66" s="4"/>
    </row>
    <row r="67" spans="1:9" x14ac:dyDescent="0.25">
      <c r="A67" s="19">
        <v>1000</v>
      </c>
      <c r="B67" s="2">
        <v>1</v>
      </c>
      <c r="C67" s="13">
        <v>1</v>
      </c>
      <c r="D67" s="2">
        <v>2</v>
      </c>
      <c r="E67" s="2">
        <v>3</v>
      </c>
      <c r="F67" s="13"/>
    </row>
    <row r="68" spans="1:9" x14ac:dyDescent="0.25">
      <c r="A68" s="19"/>
      <c r="B68" s="4"/>
      <c r="C68" s="4"/>
      <c r="D68" s="3">
        <v>1000</v>
      </c>
      <c r="E68" s="4"/>
      <c r="F68" s="16"/>
    </row>
    <row r="69" spans="1:9" x14ac:dyDescent="0.25">
      <c r="A69" s="19">
        <v>1500</v>
      </c>
      <c r="B69" s="2">
        <v>2</v>
      </c>
      <c r="C69" s="2">
        <v>5</v>
      </c>
      <c r="D69" s="2">
        <v>4</v>
      </c>
      <c r="E69" s="2">
        <v>4</v>
      </c>
      <c r="F69" s="2"/>
    </row>
    <row r="70" spans="1:9" x14ac:dyDescent="0.25">
      <c r="A70" s="19"/>
      <c r="B70" s="3">
        <v>1000</v>
      </c>
      <c r="C70" s="4"/>
      <c r="D70" s="3">
        <v>500</v>
      </c>
      <c r="E70" s="4"/>
      <c r="F70" s="3"/>
    </row>
    <row r="71" spans="1:9" x14ac:dyDescent="0.25">
      <c r="A71" s="19">
        <v>2000</v>
      </c>
      <c r="B71" s="2">
        <v>6</v>
      </c>
      <c r="C71" s="2">
        <v>3</v>
      </c>
      <c r="D71" s="2">
        <v>5</v>
      </c>
      <c r="E71" s="2">
        <v>9</v>
      </c>
      <c r="F71" s="2"/>
    </row>
    <row r="72" spans="1:9" x14ac:dyDescent="0.25">
      <c r="A72" s="19"/>
      <c r="B72" s="4"/>
      <c r="C72" s="3">
        <v>1000</v>
      </c>
      <c r="D72" s="3"/>
      <c r="E72" s="3">
        <v>1000</v>
      </c>
      <c r="F72" s="4"/>
    </row>
    <row r="73" spans="1:9" ht="15" customHeight="1" x14ac:dyDescent="0.25">
      <c r="A73" s="19">
        <v>1000</v>
      </c>
      <c r="B73" s="2">
        <v>0</v>
      </c>
      <c r="C73" s="2">
        <v>0</v>
      </c>
      <c r="D73" s="2">
        <v>0</v>
      </c>
      <c r="E73" s="2">
        <v>0</v>
      </c>
      <c r="F73" s="15"/>
      <c r="G73" s="18" t="s">
        <v>37</v>
      </c>
      <c r="H73" s="18"/>
      <c r="I73" s="19">
        <f>D65*D66+D67*D68+B69*B70+D69*D70+C71*C72+E71*E72</f>
        <v>19500</v>
      </c>
    </row>
    <row r="74" spans="1:9" x14ac:dyDescent="0.25">
      <c r="A74" s="19"/>
      <c r="B74" s="4"/>
      <c r="C74" s="4"/>
      <c r="D74" s="3"/>
      <c r="E74" s="3">
        <v>1000</v>
      </c>
      <c r="F74" s="4"/>
      <c r="G74" s="18"/>
      <c r="H74" s="18"/>
      <c r="I74" s="19"/>
    </row>
  </sheetData>
  <mergeCells count="52">
    <mergeCell ref="G7:I9"/>
    <mergeCell ref="J7:L9"/>
    <mergeCell ref="A14:F15"/>
    <mergeCell ref="A1:E1"/>
    <mergeCell ref="G1:I1"/>
    <mergeCell ref="G2:I3"/>
    <mergeCell ref="J2:L3"/>
    <mergeCell ref="G4:I6"/>
    <mergeCell ref="J4:L6"/>
    <mergeCell ref="G24:G25"/>
    <mergeCell ref="G26:G27"/>
    <mergeCell ref="G28:G29"/>
    <mergeCell ref="G30:G31"/>
    <mergeCell ref="G32:G33"/>
    <mergeCell ref="A24:A25"/>
    <mergeCell ref="A26:A27"/>
    <mergeCell ref="A28:A29"/>
    <mergeCell ref="A30:A31"/>
    <mergeCell ref="A32:A33"/>
    <mergeCell ref="A45:A46"/>
    <mergeCell ref="G45:G46"/>
    <mergeCell ref="A50:A51"/>
    <mergeCell ref="G50:G51"/>
    <mergeCell ref="A37:A38"/>
    <mergeCell ref="G37:G38"/>
    <mergeCell ref="A39:A40"/>
    <mergeCell ref="G39:G40"/>
    <mergeCell ref="A41:A42"/>
    <mergeCell ref="G41:G42"/>
    <mergeCell ref="A62:E63"/>
    <mergeCell ref="A58:A59"/>
    <mergeCell ref="G58:G59"/>
    <mergeCell ref="H16:J16"/>
    <mergeCell ref="H18:K21"/>
    <mergeCell ref="I60:J60"/>
    <mergeCell ref="K47:L47"/>
    <mergeCell ref="K34:L34"/>
    <mergeCell ref="A52:A53"/>
    <mergeCell ref="G52:G53"/>
    <mergeCell ref="A54:A55"/>
    <mergeCell ref="G54:G55"/>
    <mergeCell ref="A56:A57"/>
    <mergeCell ref="G56:G57"/>
    <mergeCell ref="A43:A44"/>
    <mergeCell ref="G43:G44"/>
    <mergeCell ref="G73:H74"/>
    <mergeCell ref="I73:I74"/>
    <mergeCell ref="A65:A66"/>
    <mergeCell ref="A67:A68"/>
    <mergeCell ref="A69:A70"/>
    <mergeCell ref="A71:A72"/>
    <mergeCell ref="A73:A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ED91-AEC4-48A3-8F88-E0467CB74905}">
  <dimension ref="A1:E15"/>
  <sheetViews>
    <sheetView workbookViewId="0">
      <selection activeCell="O18" sqref="O18"/>
    </sheetView>
  </sheetViews>
  <sheetFormatPr defaultRowHeight="15" x14ac:dyDescent="0.25"/>
  <sheetData>
    <row r="1" spans="1:5" x14ac:dyDescent="0.25">
      <c r="A1" s="23" t="s">
        <v>0</v>
      </c>
      <c r="B1" s="23"/>
      <c r="C1" s="23"/>
      <c r="D1" s="23"/>
      <c r="E1" s="23"/>
    </row>
    <row r="2" spans="1:5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5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</row>
    <row r="4" spans="1:5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</row>
    <row r="5" spans="1:5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5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5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23"/>
      <c r="B8" s="23"/>
      <c r="C8" s="23"/>
      <c r="D8" s="23"/>
      <c r="E8" s="23"/>
    </row>
    <row r="9" spans="1:5" x14ac:dyDescent="0.25">
      <c r="A9" s="23" t="s">
        <v>6</v>
      </c>
      <c r="B9" s="23"/>
      <c r="C9" s="23"/>
      <c r="D9" s="23"/>
      <c r="E9" s="23"/>
    </row>
    <row r="10" spans="1:5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5" x14ac:dyDescent="0.25">
      <c r="A11" s="2">
        <v>30</v>
      </c>
      <c r="B11" s="2">
        <v>0</v>
      </c>
      <c r="C11" s="2">
        <v>500</v>
      </c>
      <c r="D11" s="2">
        <v>470</v>
      </c>
      <c r="E11">
        <f t="shared" ref="E11:E14" si="0">SUM(A11:D11)</f>
        <v>1000</v>
      </c>
    </row>
    <row r="12" spans="1:5" x14ac:dyDescent="0.25">
      <c r="A12" s="2">
        <v>970</v>
      </c>
      <c r="B12" s="2">
        <v>0</v>
      </c>
      <c r="C12" s="2">
        <v>0</v>
      </c>
      <c r="D12" s="2">
        <v>530</v>
      </c>
      <c r="E12">
        <f t="shared" si="0"/>
        <v>1500</v>
      </c>
    </row>
    <row r="13" spans="1:5" x14ac:dyDescent="0.25">
      <c r="A13" s="2">
        <v>0</v>
      </c>
      <c r="B13" s="2">
        <v>1000</v>
      </c>
      <c r="C13" s="2">
        <v>1000</v>
      </c>
      <c r="D13" s="2">
        <v>0</v>
      </c>
      <c r="E13">
        <f t="shared" si="0"/>
        <v>2000</v>
      </c>
    </row>
    <row r="14" spans="1:5" x14ac:dyDescent="0.25">
      <c r="A14" s="2">
        <v>0</v>
      </c>
      <c r="B14" s="2">
        <v>0</v>
      </c>
      <c r="C14" s="2">
        <v>0</v>
      </c>
      <c r="D14" s="2">
        <v>1000</v>
      </c>
      <c r="E14">
        <f t="shared" si="0"/>
        <v>1000</v>
      </c>
    </row>
    <row r="15" spans="1:5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16000</v>
      </c>
    </row>
  </sheetData>
  <mergeCells count="3">
    <mergeCell ref="A1:E1"/>
    <mergeCell ref="A9:E9"/>
    <mergeCell ref="A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5B5C-89B0-4CDC-B622-D3F53314EC86}">
  <dimension ref="A1:I15"/>
  <sheetViews>
    <sheetView workbookViewId="0">
      <selection activeCell="J16" sqref="J16"/>
    </sheetView>
  </sheetViews>
  <sheetFormatPr defaultRowHeight="15" x14ac:dyDescent="0.25"/>
  <sheetData>
    <row r="1" spans="1:9" x14ac:dyDescent="0.25">
      <c r="A1" s="23" t="s">
        <v>0</v>
      </c>
      <c r="B1" s="23"/>
      <c r="C1" s="23"/>
      <c r="D1" s="23"/>
      <c r="E1" s="23"/>
    </row>
    <row r="2" spans="1:9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9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" t="s">
        <v>24</v>
      </c>
      <c r="H3" s="2" t="s">
        <v>23</v>
      </c>
      <c r="I3" s="2">
        <v>500</v>
      </c>
    </row>
    <row r="4" spans="1:9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" t="s">
        <v>25</v>
      </c>
      <c r="H4" s="2" t="s">
        <v>26</v>
      </c>
      <c r="I4" s="2">
        <v>1000</v>
      </c>
    </row>
    <row r="5" spans="1:9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9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9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9" spans="1:9" x14ac:dyDescent="0.25">
      <c r="A9" s="23" t="s">
        <v>6</v>
      </c>
      <c r="B9" s="23"/>
      <c r="C9" s="23"/>
      <c r="D9" s="23"/>
      <c r="E9" s="23"/>
    </row>
    <row r="10" spans="1:9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9" x14ac:dyDescent="0.25">
      <c r="A11" s="2">
        <v>0</v>
      </c>
      <c r="B11" s="2">
        <v>0</v>
      </c>
      <c r="C11" s="2">
        <v>1000</v>
      </c>
      <c r="D11" s="2">
        <v>0</v>
      </c>
      <c r="E11">
        <f t="shared" ref="E11:E14" si="0">SUM(A11:D11)</f>
        <v>1000</v>
      </c>
    </row>
    <row r="12" spans="1:9" x14ac:dyDescent="0.25">
      <c r="A12" s="2">
        <v>1000</v>
      </c>
      <c r="B12" s="2">
        <v>0</v>
      </c>
      <c r="C12" s="2">
        <v>158</v>
      </c>
      <c r="D12" s="2">
        <v>342</v>
      </c>
      <c r="E12">
        <f t="shared" si="0"/>
        <v>1500</v>
      </c>
    </row>
    <row r="13" spans="1:9" x14ac:dyDescent="0.25">
      <c r="A13" s="2">
        <v>0</v>
      </c>
      <c r="B13" s="2">
        <v>1000</v>
      </c>
      <c r="C13" s="2">
        <v>0</v>
      </c>
      <c r="D13" s="2">
        <v>1000</v>
      </c>
      <c r="E13">
        <f t="shared" si="0"/>
        <v>2000</v>
      </c>
    </row>
    <row r="14" spans="1:9" x14ac:dyDescent="0.25">
      <c r="A14" s="2">
        <v>0</v>
      </c>
      <c r="B14" s="2">
        <v>0</v>
      </c>
      <c r="C14" s="2">
        <v>342</v>
      </c>
      <c r="D14" s="2">
        <v>658</v>
      </c>
      <c r="E14">
        <f t="shared" si="0"/>
        <v>1000</v>
      </c>
    </row>
    <row r="15" spans="1:9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19500</v>
      </c>
    </row>
  </sheetData>
  <mergeCells count="2">
    <mergeCell ref="A1:E1"/>
    <mergeCell ref="A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48BF-D913-43C4-9BC0-F50BDDE95D42}">
  <dimension ref="A1:U35"/>
  <sheetViews>
    <sheetView tabSelected="1" workbookViewId="0">
      <selection activeCell="X20" sqref="W20:X20"/>
    </sheetView>
  </sheetViews>
  <sheetFormatPr defaultRowHeight="15" x14ac:dyDescent="0.25"/>
  <cols>
    <col min="17" max="17" width="9.5703125" customWidth="1"/>
  </cols>
  <sheetData>
    <row r="1" spans="1:21" x14ac:dyDescent="0.25">
      <c r="A1" s="23" t="s">
        <v>38</v>
      </c>
      <c r="B1" s="23"/>
      <c r="C1" s="23"/>
      <c r="D1" s="23"/>
      <c r="E1" s="23"/>
      <c r="F1" s="19" t="s">
        <v>49</v>
      </c>
      <c r="G1" s="19"/>
      <c r="H1" s="19"/>
      <c r="I1" s="19"/>
      <c r="J1" s="19"/>
      <c r="K1" s="2"/>
      <c r="L1" s="23" t="s">
        <v>38</v>
      </c>
      <c r="M1" s="23"/>
      <c r="N1" s="23"/>
      <c r="O1" s="23"/>
      <c r="P1" s="23"/>
      <c r="Q1" s="19" t="s">
        <v>49</v>
      </c>
      <c r="R1" s="19"/>
      <c r="S1" s="19"/>
      <c r="T1" s="19"/>
      <c r="U1" s="19"/>
    </row>
    <row r="2" spans="1:21" x14ac:dyDescent="0.25">
      <c r="B2" s="2" t="s">
        <v>43</v>
      </c>
      <c r="C2" s="2" t="s">
        <v>44</v>
      </c>
      <c r="D2" s="2" t="s">
        <v>45</v>
      </c>
      <c r="F2" s="2"/>
      <c r="G2" s="2" t="s">
        <v>46</v>
      </c>
      <c r="H2" s="2" t="s">
        <v>47</v>
      </c>
      <c r="I2" s="2" t="s">
        <v>48</v>
      </c>
      <c r="J2" s="2"/>
      <c r="K2" s="2"/>
      <c r="M2" s="2" t="s">
        <v>43</v>
      </c>
      <c r="N2" s="2" t="s">
        <v>44</v>
      </c>
      <c r="O2" s="2" t="s">
        <v>45</v>
      </c>
      <c r="Q2" s="2"/>
      <c r="R2" s="2" t="s">
        <v>46</v>
      </c>
      <c r="S2" s="2" t="s">
        <v>47</v>
      </c>
      <c r="T2" s="2" t="s">
        <v>48</v>
      </c>
      <c r="U2" s="2"/>
    </row>
    <row r="3" spans="1:21" x14ac:dyDescent="0.25">
      <c r="A3" s="2" t="s">
        <v>39</v>
      </c>
      <c r="B3" s="2">
        <v>4</v>
      </c>
      <c r="C3" s="2">
        <v>9</v>
      </c>
      <c r="D3" s="2">
        <v>2</v>
      </c>
      <c r="E3" s="2">
        <v>200</v>
      </c>
      <c r="F3" s="2" t="s">
        <v>43</v>
      </c>
      <c r="G3" s="2">
        <v>20</v>
      </c>
      <c r="H3" s="2">
        <v>23</v>
      </c>
      <c r="I3" s="2">
        <v>16</v>
      </c>
      <c r="J3" s="2">
        <v>220</v>
      </c>
      <c r="K3" s="2"/>
      <c r="L3" s="2" t="s">
        <v>39</v>
      </c>
      <c r="M3" s="2">
        <v>4</v>
      </c>
      <c r="N3" s="2">
        <v>9</v>
      </c>
      <c r="O3" s="2">
        <v>2</v>
      </c>
      <c r="P3" s="2">
        <v>200</v>
      </c>
      <c r="Q3" s="2" t="s">
        <v>43</v>
      </c>
      <c r="R3" s="2">
        <v>20</v>
      </c>
      <c r="S3" s="2">
        <v>23</v>
      </c>
      <c r="T3" s="2">
        <v>16</v>
      </c>
      <c r="U3" s="2">
        <v>200</v>
      </c>
    </row>
    <row r="4" spans="1:21" x14ac:dyDescent="0.25">
      <c r="A4" s="2" t="s">
        <v>40</v>
      </c>
      <c r="B4" s="2">
        <v>6</v>
      </c>
      <c r="C4" s="2">
        <v>7</v>
      </c>
      <c r="D4" s="2">
        <v>4</v>
      </c>
      <c r="E4" s="2">
        <v>150</v>
      </c>
      <c r="F4" s="2" t="s">
        <v>44</v>
      </c>
      <c r="G4" s="2">
        <v>15</v>
      </c>
      <c r="H4" s="2">
        <v>10</v>
      </c>
      <c r="I4" s="2">
        <v>24</v>
      </c>
      <c r="J4" s="2">
        <v>280</v>
      </c>
      <c r="K4" s="2"/>
      <c r="L4" s="2" t="s">
        <v>40</v>
      </c>
      <c r="M4" s="2">
        <v>6</v>
      </c>
      <c r="N4" s="2">
        <v>7</v>
      </c>
      <c r="O4" s="2">
        <v>4</v>
      </c>
      <c r="P4" s="2">
        <v>150</v>
      </c>
      <c r="Q4" s="2" t="s">
        <v>44</v>
      </c>
      <c r="R4" s="2">
        <v>15</v>
      </c>
      <c r="S4" s="2">
        <v>10</v>
      </c>
      <c r="T4" s="2">
        <v>24</v>
      </c>
      <c r="U4" s="2">
        <v>250</v>
      </c>
    </row>
    <row r="5" spans="1:21" x14ac:dyDescent="0.25">
      <c r="A5" s="2" t="s">
        <v>41</v>
      </c>
      <c r="B5" s="2">
        <v>7</v>
      </c>
      <c r="C5" s="2">
        <v>4</v>
      </c>
      <c r="D5" s="2">
        <v>3</v>
      </c>
      <c r="E5" s="2">
        <v>100</v>
      </c>
      <c r="F5" s="2" t="s">
        <v>45</v>
      </c>
      <c r="G5" s="2">
        <v>10</v>
      </c>
      <c r="H5" s="2">
        <v>12</v>
      </c>
      <c r="I5" s="2">
        <v>18</v>
      </c>
      <c r="J5" s="2">
        <v>250</v>
      </c>
      <c r="K5" s="2"/>
      <c r="L5" s="2" t="s">
        <v>41</v>
      </c>
      <c r="M5" s="2">
        <v>7</v>
      </c>
      <c r="N5" s="2">
        <v>4</v>
      </c>
      <c r="O5" s="2">
        <v>3</v>
      </c>
      <c r="P5" s="2">
        <v>100</v>
      </c>
      <c r="Q5" s="2" t="s">
        <v>45</v>
      </c>
      <c r="R5" s="2">
        <v>10</v>
      </c>
      <c r="S5" s="2">
        <v>12</v>
      </c>
      <c r="T5" s="2">
        <v>18</v>
      </c>
      <c r="U5" s="2">
        <v>250</v>
      </c>
    </row>
    <row r="6" spans="1:21" x14ac:dyDescent="0.25">
      <c r="A6" s="2" t="s">
        <v>42</v>
      </c>
      <c r="B6" s="2">
        <v>2</v>
      </c>
      <c r="C6" s="2">
        <v>2</v>
      </c>
      <c r="D6" s="2">
        <v>1</v>
      </c>
      <c r="E6" s="2">
        <v>250</v>
      </c>
      <c r="F6" s="2"/>
      <c r="G6" s="2">
        <v>350</v>
      </c>
      <c r="H6" s="2">
        <v>150</v>
      </c>
      <c r="I6" s="2">
        <v>200</v>
      </c>
      <c r="J6" s="2"/>
      <c r="K6" s="2"/>
      <c r="L6" s="2" t="s">
        <v>42</v>
      </c>
      <c r="M6" s="2">
        <v>2</v>
      </c>
      <c r="N6" s="2">
        <v>2</v>
      </c>
      <c r="O6" s="2">
        <v>1</v>
      </c>
      <c r="P6" s="2">
        <v>250</v>
      </c>
      <c r="Q6" s="2"/>
      <c r="R6" s="2">
        <v>350</v>
      </c>
      <c r="S6" s="2">
        <v>150</v>
      </c>
      <c r="T6" s="2">
        <v>200</v>
      </c>
      <c r="U6" s="2"/>
    </row>
    <row r="7" spans="1:21" x14ac:dyDescent="0.25">
      <c r="B7" s="2">
        <v>220</v>
      </c>
      <c r="C7" s="2">
        <v>280</v>
      </c>
      <c r="D7" s="2">
        <v>250</v>
      </c>
      <c r="E7" s="2"/>
      <c r="F7" s="2"/>
      <c r="G7" s="2"/>
      <c r="H7" s="2"/>
      <c r="I7" s="2"/>
      <c r="J7" s="2"/>
      <c r="K7" s="2"/>
      <c r="L7" s="2" t="s">
        <v>53</v>
      </c>
      <c r="M7" s="2">
        <v>0</v>
      </c>
      <c r="N7" s="2">
        <v>0</v>
      </c>
      <c r="O7" s="2">
        <v>0</v>
      </c>
      <c r="P7" s="2">
        <v>50</v>
      </c>
    </row>
    <row r="8" spans="1:21" x14ac:dyDescent="0.25">
      <c r="M8" s="2">
        <v>220</v>
      </c>
      <c r="N8" s="2">
        <v>280</v>
      </c>
      <c r="O8" s="2">
        <v>250</v>
      </c>
    </row>
    <row r="9" spans="1:21" x14ac:dyDescent="0.25">
      <c r="A9" s="23" t="s">
        <v>50</v>
      </c>
      <c r="B9" s="23"/>
      <c r="C9" s="23"/>
      <c r="D9" s="23"/>
      <c r="E9" s="23"/>
      <c r="F9" s="23"/>
      <c r="G9" s="23"/>
    </row>
    <row r="10" spans="1:21" x14ac:dyDescent="0.25"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L10" s="23" t="s">
        <v>54</v>
      </c>
      <c r="M10" s="23"/>
      <c r="N10" s="23"/>
      <c r="O10" s="23"/>
      <c r="P10" s="23"/>
      <c r="Q10" s="23" t="s">
        <v>55</v>
      </c>
      <c r="R10" s="23"/>
      <c r="S10" s="23"/>
      <c r="T10" s="23"/>
      <c r="U10" s="23"/>
    </row>
    <row r="11" spans="1:21" x14ac:dyDescent="0.25">
      <c r="A11" s="2" t="s">
        <v>39</v>
      </c>
      <c r="B11" s="2">
        <v>4</v>
      </c>
      <c r="C11" s="2">
        <v>9</v>
      </c>
      <c r="D11" s="2">
        <v>2</v>
      </c>
      <c r="E11" s="2">
        <v>1000</v>
      </c>
      <c r="F11" s="2">
        <v>1000</v>
      </c>
      <c r="G11" s="2">
        <v>1000</v>
      </c>
      <c r="L11" s="2">
        <v>50</v>
      </c>
      <c r="M11" s="2">
        <v>0</v>
      </c>
      <c r="N11" s="2">
        <v>150</v>
      </c>
      <c r="O11" s="2">
        <f>SUM(L11:N11)</f>
        <v>200</v>
      </c>
      <c r="Q11" s="2">
        <v>0</v>
      </c>
      <c r="R11" s="2">
        <v>0</v>
      </c>
      <c r="S11" s="2">
        <v>200</v>
      </c>
      <c r="T11" s="2">
        <f>SUM(Q11:S11)</f>
        <v>200</v>
      </c>
    </row>
    <row r="12" spans="1:21" x14ac:dyDescent="0.25">
      <c r="A12" s="2" t="s">
        <v>40</v>
      </c>
      <c r="B12" s="2">
        <v>6</v>
      </c>
      <c r="C12" s="2">
        <v>7</v>
      </c>
      <c r="D12" s="2">
        <v>4</v>
      </c>
      <c r="E12" s="2">
        <v>1000</v>
      </c>
      <c r="F12" s="2">
        <v>1000</v>
      </c>
      <c r="G12" s="2">
        <v>1000</v>
      </c>
      <c r="L12" s="2">
        <v>50</v>
      </c>
      <c r="M12" s="2">
        <v>0</v>
      </c>
      <c r="N12" s="2">
        <v>100</v>
      </c>
      <c r="O12" s="2">
        <f t="shared" ref="O12:O15" si="0">SUM(L12:N12)</f>
        <v>150</v>
      </c>
      <c r="Q12" s="2">
        <v>100</v>
      </c>
      <c r="R12" s="2">
        <v>150</v>
      </c>
      <c r="S12" s="2">
        <v>0</v>
      </c>
      <c r="T12" s="2">
        <f>SUM(Q12:S12)</f>
        <v>250</v>
      </c>
    </row>
    <row r="13" spans="1:21" x14ac:dyDescent="0.25">
      <c r="A13" s="2" t="s">
        <v>41</v>
      </c>
      <c r="B13" s="2">
        <v>7</v>
      </c>
      <c r="C13" s="2">
        <v>4</v>
      </c>
      <c r="D13" s="2">
        <v>3</v>
      </c>
      <c r="E13" s="2">
        <v>1000</v>
      </c>
      <c r="F13" s="2">
        <v>1000</v>
      </c>
      <c r="G13" s="2">
        <v>1000</v>
      </c>
      <c r="L13" s="2">
        <v>0</v>
      </c>
      <c r="M13" s="2">
        <v>100</v>
      </c>
      <c r="N13" s="2">
        <v>0</v>
      </c>
      <c r="O13" s="2">
        <f t="shared" si="0"/>
        <v>100</v>
      </c>
      <c r="Q13" s="2">
        <v>250</v>
      </c>
      <c r="R13" s="2">
        <v>0</v>
      </c>
      <c r="S13" s="2">
        <v>0</v>
      </c>
      <c r="T13" s="2">
        <f>SUM(Q13:S13)</f>
        <v>250</v>
      </c>
    </row>
    <row r="14" spans="1:21" x14ac:dyDescent="0.25">
      <c r="A14" s="2" t="s">
        <v>42</v>
      </c>
      <c r="B14" s="2">
        <v>2</v>
      </c>
      <c r="C14" s="2">
        <v>2</v>
      </c>
      <c r="D14" s="2">
        <v>1</v>
      </c>
      <c r="E14" s="2">
        <v>1000</v>
      </c>
      <c r="F14" s="2">
        <v>1000</v>
      </c>
      <c r="G14" s="2">
        <v>1000</v>
      </c>
      <c r="L14" s="2">
        <v>100</v>
      </c>
      <c r="M14" s="2">
        <v>150</v>
      </c>
      <c r="N14" s="2">
        <v>0</v>
      </c>
      <c r="O14" s="2">
        <f t="shared" si="0"/>
        <v>250</v>
      </c>
      <c r="Q14" s="2">
        <f>SUM(Q11:Q13)</f>
        <v>350</v>
      </c>
      <c r="R14" s="2">
        <f t="shared" ref="R14:T14" si="1">SUM(R11:R13)</f>
        <v>150</v>
      </c>
      <c r="S14" s="2">
        <f t="shared" si="1"/>
        <v>200</v>
      </c>
      <c r="T14" s="17">
        <f>SUMPRODUCT(R3:T5,Q11:S13)</f>
        <v>8700</v>
      </c>
    </row>
    <row r="15" spans="1:21" x14ac:dyDescent="0.25">
      <c r="A15" s="2" t="s">
        <v>43</v>
      </c>
      <c r="B15" s="2">
        <v>0</v>
      </c>
      <c r="C15" s="2">
        <v>1000</v>
      </c>
      <c r="D15" s="2">
        <v>1000</v>
      </c>
      <c r="E15" s="2">
        <v>20</v>
      </c>
      <c r="F15" s="2">
        <v>23</v>
      </c>
      <c r="G15" s="2">
        <v>16</v>
      </c>
      <c r="L15" s="2">
        <v>20</v>
      </c>
      <c r="M15" s="2">
        <v>30</v>
      </c>
      <c r="N15" s="2">
        <v>0</v>
      </c>
      <c r="O15" s="2">
        <f t="shared" si="0"/>
        <v>50</v>
      </c>
    </row>
    <row r="16" spans="1:21" x14ac:dyDescent="0.25">
      <c r="A16" s="2" t="s">
        <v>44</v>
      </c>
      <c r="B16" s="2">
        <v>1000</v>
      </c>
      <c r="C16" s="2">
        <v>0</v>
      </c>
      <c r="D16" s="2">
        <v>1000</v>
      </c>
      <c r="E16" s="2">
        <v>15</v>
      </c>
      <c r="F16" s="2">
        <v>10</v>
      </c>
      <c r="G16" s="2">
        <v>24</v>
      </c>
      <c r="L16" s="2">
        <f>SUM(L11:L15)</f>
        <v>220</v>
      </c>
      <c r="M16" s="2">
        <f t="shared" ref="M16:N16" si="2">SUM(M11:M15)</f>
        <v>280</v>
      </c>
      <c r="N16" s="2">
        <f t="shared" si="2"/>
        <v>250</v>
      </c>
      <c r="O16" s="17">
        <f>SUMPRODUCT(M3:O7,L11:N15)</f>
        <v>2100</v>
      </c>
      <c r="Q16" s="2" t="s">
        <v>56</v>
      </c>
      <c r="R16" s="17">
        <f>O16+T14</f>
        <v>10800</v>
      </c>
    </row>
    <row r="17" spans="1:21" x14ac:dyDescent="0.25">
      <c r="A17" s="2" t="s">
        <v>45</v>
      </c>
      <c r="B17" s="2">
        <v>1000</v>
      </c>
      <c r="C17" s="2">
        <v>1000</v>
      </c>
      <c r="D17" s="2">
        <v>0</v>
      </c>
      <c r="E17" s="2">
        <v>10</v>
      </c>
      <c r="F17" s="2">
        <v>12</v>
      </c>
      <c r="G17" s="2">
        <v>18</v>
      </c>
    </row>
    <row r="18" spans="1:21" x14ac:dyDescent="0.25">
      <c r="L18" s="19" t="s">
        <v>52</v>
      </c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25">
      <c r="A19" s="23" t="s">
        <v>6</v>
      </c>
      <c r="B19" s="23"/>
      <c r="C19" s="23"/>
      <c r="D19" s="23"/>
      <c r="E19" s="23"/>
      <c r="F19" s="23"/>
      <c r="G19" s="23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25">
      <c r="B20" s="2" t="s">
        <v>43</v>
      </c>
      <c r="C20" s="2" t="s">
        <v>44</v>
      </c>
      <c r="D20" s="2" t="s">
        <v>45</v>
      </c>
      <c r="E20" s="2" t="s">
        <v>46</v>
      </c>
      <c r="F20" s="2" t="s">
        <v>47</v>
      </c>
      <c r="G20" s="2" t="s">
        <v>48</v>
      </c>
      <c r="I20" s="2">
        <f>SUM(I21:I27)</f>
        <v>1450</v>
      </c>
    </row>
    <row r="21" spans="1:21" x14ac:dyDescent="0.25">
      <c r="A21" s="2" t="s">
        <v>39</v>
      </c>
      <c r="B21" s="2">
        <v>50</v>
      </c>
      <c r="C21" s="2">
        <v>0</v>
      </c>
      <c r="D21" s="2">
        <v>150</v>
      </c>
      <c r="E21" s="2">
        <v>0</v>
      </c>
      <c r="F21" s="2">
        <v>0</v>
      </c>
      <c r="G21" s="2">
        <v>0</v>
      </c>
      <c r="H21" s="2">
        <f>SUM(B21:G21)</f>
        <v>200</v>
      </c>
      <c r="I21" s="2">
        <v>200</v>
      </c>
    </row>
    <row r="22" spans="1:21" x14ac:dyDescent="0.25">
      <c r="A22" s="2" t="s">
        <v>40</v>
      </c>
      <c r="B22" s="2">
        <v>50</v>
      </c>
      <c r="C22" s="2">
        <v>0</v>
      </c>
      <c r="D22" s="2">
        <v>100</v>
      </c>
      <c r="E22" s="2">
        <v>0</v>
      </c>
      <c r="F22" s="2">
        <v>0</v>
      </c>
      <c r="G22" s="2">
        <v>0</v>
      </c>
      <c r="H22" s="2">
        <f t="shared" ref="H22:H27" si="3">SUM(B22:G22)</f>
        <v>150</v>
      </c>
      <c r="I22" s="2">
        <v>150</v>
      </c>
      <c r="L22" s="19" t="s">
        <v>2</v>
      </c>
      <c r="M22" s="19"/>
      <c r="N22" s="19"/>
      <c r="O22" s="19"/>
      <c r="P22" s="19"/>
      <c r="Q22" s="19"/>
    </row>
    <row r="23" spans="1:21" x14ac:dyDescent="0.25">
      <c r="A23" s="2" t="s">
        <v>41</v>
      </c>
      <c r="B23" s="2">
        <v>0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f t="shared" si="3"/>
        <v>100</v>
      </c>
      <c r="I23" s="2">
        <v>100</v>
      </c>
      <c r="L23" s="19"/>
      <c r="M23" s="19"/>
      <c r="N23" s="19"/>
      <c r="O23" s="19"/>
      <c r="P23" s="19"/>
      <c r="Q23" s="19"/>
    </row>
    <row r="24" spans="1:21" x14ac:dyDescent="0.25">
      <c r="A24" s="2" t="s">
        <v>42</v>
      </c>
      <c r="B24" s="2">
        <v>100</v>
      </c>
      <c r="C24" s="2">
        <v>150</v>
      </c>
      <c r="D24" s="2">
        <v>0</v>
      </c>
      <c r="E24" s="2">
        <v>0</v>
      </c>
      <c r="F24" s="2">
        <v>0</v>
      </c>
      <c r="G24" s="2">
        <v>0</v>
      </c>
      <c r="H24" s="2">
        <f t="shared" si="3"/>
        <v>250</v>
      </c>
      <c r="I24" s="2">
        <v>250</v>
      </c>
      <c r="L24" s="23"/>
      <c r="M24" s="23"/>
      <c r="N24" s="23"/>
      <c r="O24" s="23"/>
      <c r="P24" s="23"/>
      <c r="Q24" s="23"/>
    </row>
    <row r="25" spans="1:21" x14ac:dyDescent="0.25">
      <c r="A25" s="2" t="s">
        <v>43</v>
      </c>
      <c r="B25" s="2">
        <v>20</v>
      </c>
      <c r="C25" s="2">
        <v>0</v>
      </c>
      <c r="D25" s="2">
        <v>0</v>
      </c>
      <c r="E25" s="2">
        <v>0</v>
      </c>
      <c r="F25" s="2">
        <v>0</v>
      </c>
      <c r="G25" s="2">
        <v>200</v>
      </c>
      <c r="H25" s="2">
        <f t="shared" si="3"/>
        <v>220</v>
      </c>
      <c r="I25" s="2">
        <v>220</v>
      </c>
      <c r="L25" s="23"/>
      <c r="M25" s="23"/>
      <c r="N25" s="23"/>
      <c r="O25" s="23"/>
      <c r="P25" s="23"/>
      <c r="Q25" s="23"/>
    </row>
    <row r="26" spans="1:21" x14ac:dyDescent="0.25">
      <c r="A26" s="2" t="s">
        <v>44</v>
      </c>
      <c r="B26" s="2">
        <v>0</v>
      </c>
      <c r="C26" s="2">
        <v>30</v>
      </c>
      <c r="D26" s="2">
        <v>0</v>
      </c>
      <c r="E26" s="2">
        <v>100</v>
      </c>
      <c r="F26" s="2">
        <v>150</v>
      </c>
      <c r="G26" s="2">
        <v>0</v>
      </c>
      <c r="H26" s="2">
        <f t="shared" si="3"/>
        <v>280</v>
      </c>
      <c r="I26" s="2">
        <v>280</v>
      </c>
      <c r="L26" s="23"/>
      <c r="M26" s="23"/>
      <c r="N26" s="23"/>
      <c r="O26" s="23"/>
      <c r="P26" s="23"/>
      <c r="Q26" s="23"/>
    </row>
    <row r="27" spans="1:21" x14ac:dyDescent="0.25">
      <c r="A27" s="2" t="s">
        <v>45</v>
      </c>
      <c r="B27" s="2">
        <v>0</v>
      </c>
      <c r="C27" s="2">
        <v>0</v>
      </c>
      <c r="D27" s="2">
        <v>0</v>
      </c>
      <c r="E27" s="2">
        <v>250</v>
      </c>
      <c r="F27" s="2">
        <v>0</v>
      </c>
      <c r="G27" s="2">
        <v>0</v>
      </c>
      <c r="H27" s="2">
        <f t="shared" si="3"/>
        <v>250</v>
      </c>
      <c r="I27" s="2">
        <v>250</v>
      </c>
      <c r="L27" s="23"/>
      <c r="M27" s="23"/>
      <c r="N27" s="23"/>
      <c r="O27" s="23"/>
      <c r="P27" s="23"/>
      <c r="Q27" s="23"/>
    </row>
    <row r="28" spans="1:21" x14ac:dyDescent="0.25">
      <c r="B28" s="2">
        <f>SUM(B21:B27)</f>
        <v>220</v>
      </c>
      <c r="C28" s="2">
        <f t="shared" ref="C28:G28" si="4">SUM(C21:C27)</f>
        <v>280</v>
      </c>
      <c r="D28" s="2">
        <f t="shared" si="4"/>
        <v>250</v>
      </c>
      <c r="E28" s="2">
        <f t="shared" si="4"/>
        <v>350</v>
      </c>
      <c r="F28" s="2">
        <f t="shared" si="4"/>
        <v>150</v>
      </c>
      <c r="G28" s="2">
        <f t="shared" si="4"/>
        <v>200</v>
      </c>
      <c r="L28" s="23"/>
      <c r="M28" s="23"/>
      <c r="N28" s="23"/>
      <c r="O28" s="23"/>
      <c r="P28" s="23"/>
      <c r="Q28" s="23"/>
    </row>
    <row r="29" spans="1:21" x14ac:dyDescent="0.25">
      <c r="A29" s="2">
        <f>SUM(B29:G29)</f>
        <v>1450</v>
      </c>
      <c r="B29" s="2">
        <v>220</v>
      </c>
      <c r="C29" s="2">
        <v>280</v>
      </c>
      <c r="D29" s="2">
        <v>250</v>
      </c>
      <c r="E29" s="2">
        <v>350</v>
      </c>
      <c r="F29" s="2">
        <v>150</v>
      </c>
      <c r="G29" s="2">
        <v>200</v>
      </c>
      <c r="I29" s="17">
        <f>SUMPRODUCT(B11:G17,B21:G27)</f>
        <v>10800</v>
      </c>
      <c r="L29" s="23"/>
      <c r="M29" s="23"/>
      <c r="N29" s="23"/>
      <c r="O29" s="23"/>
      <c r="P29" s="23"/>
      <c r="Q29" s="23"/>
    </row>
    <row r="30" spans="1:21" x14ac:dyDescent="0.25">
      <c r="L30" s="23"/>
      <c r="M30" s="23"/>
      <c r="N30" s="23"/>
    </row>
    <row r="31" spans="1:21" x14ac:dyDescent="0.25">
      <c r="A31" s="19" t="s">
        <v>51</v>
      </c>
      <c r="B31" s="19"/>
      <c r="C31" s="19"/>
      <c r="D31" s="19"/>
      <c r="E31" s="19"/>
      <c r="F31" s="19"/>
      <c r="G31" s="19"/>
      <c r="H31" s="19"/>
      <c r="I31" s="19"/>
      <c r="L31" s="23"/>
      <c r="M31" s="23"/>
      <c r="N31" s="23"/>
      <c r="O31" s="12"/>
      <c r="P31" s="12"/>
      <c r="Q31" s="12"/>
      <c r="R31" s="12"/>
      <c r="S31" s="12"/>
      <c r="T31" s="12"/>
    </row>
    <row r="32" spans="1:21" x14ac:dyDescent="0.25">
      <c r="A32" s="19"/>
      <c r="B32" s="19"/>
      <c r="C32" s="19"/>
      <c r="D32" s="19"/>
      <c r="E32" s="19"/>
      <c r="F32" s="19"/>
      <c r="G32" s="19"/>
      <c r="H32" s="19"/>
      <c r="I32" s="19"/>
      <c r="L32" s="23"/>
      <c r="M32" s="23"/>
      <c r="N32" s="23"/>
      <c r="O32" s="12"/>
      <c r="P32" s="12"/>
      <c r="Q32" s="12"/>
      <c r="R32" s="12"/>
      <c r="S32" s="12"/>
      <c r="T32" s="12"/>
    </row>
    <row r="33" spans="12:14" x14ac:dyDescent="0.25">
      <c r="L33" s="23"/>
      <c r="M33" s="23"/>
      <c r="N33" s="23"/>
    </row>
    <row r="34" spans="12:14" x14ac:dyDescent="0.25">
      <c r="L34" s="23"/>
      <c r="M34" s="23"/>
      <c r="N34" s="23"/>
    </row>
    <row r="35" spans="12:14" x14ac:dyDescent="0.25">
      <c r="L35" s="23"/>
      <c r="M35" s="23"/>
      <c r="N35" s="23"/>
    </row>
  </sheetData>
  <mergeCells count="16">
    <mergeCell ref="L1:P1"/>
    <mergeCell ref="Q1:U1"/>
    <mergeCell ref="L10:P10"/>
    <mergeCell ref="Q10:U10"/>
    <mergeCell ref="L18:U19"/>
    <mergeCell ref="A1:E1"/>
    <mergeCell ref="F1:J1"/>
    <mergeCell ref="A9:G9"/>
    <mergeCell ref="A19:G19"/>
    <mergeCell ref="A31:I32"/>
    <mergeCell ref="L33:N35"/>
    <mergeCell ref="O27:Q29"/>
    <mergeCell ref="L22:Q23"/>
    <mergeCell ref="L24:Q26"/>
    <mergeCell ref="L27:N29"/>
    <mergeCell ref="L30:N32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Решение без ограничений</vt:lpstr>
      <vt:lpstr>Решение с ограничениями</vt:lpstr>
      <vt:lpstr>Программное решение(!огр)</vt:lpstr>
      <vt:lpstr>Программное решение(огр)</vt:lpstr>
      <vt:lpstr>Двухэтапная тр.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2023-10-24T15:23:54Z</dcterms:modified>
</cp:coreProperties>
</file>