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Labs\semester_5\MatProg\Lab5\"/>
    </mc:Choice>
  </mc:AlternateContent>
  <xr:revisionPtr revIDLastSave="0" documentId="13_ncr:1_{0588212A-2658-479A-9922-D5875EBFBEFE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Задание 1" sheetId="1" r:id="rId1"/>
  </sheets>
  <definedNames>
    <definedName name="solver_adj" localSheetId="0" hidden="1">'Задание 1'!$M$24:$N$33,'Задание 1'!$R$24:$R$33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'Задание 1'!$M$24:$M$26</definedName>
    <definedName name="solver_lhs10" localSheetId="0" hidden="1">'Задание 1'!$M$32</definedName>
    <definedName name="solver_lhs11" localSheetId="0" hidden="1">'Задание 1'!$M$32</definedName>
    <definedName name="solver_lhs12" localSheetId="0" hidden="1">'Задание 1'!$M$32</definedName>
    <definedName name="solver_lhs13" localSheetId="0" hidden="1">'Задание 1'!$M$33</definedName>
    <definedName name="solver_lhs14" localSheetId="0" hidden="1">'Задание 1'!$M$33</definedName>
    <definedName name="solver_lhs15" localSheetId="0" hidden="1">'Задание 1'!$N$30</definedName>
    <definedName name="solver_lhs16" localSheetId="0" hidden="1">'Задание 1'!$N$32</definedName>
    <definedName name="solver_lhs17" localSheetId="0" hidden="1">'Задание 1'!$N$33</definedName>
    <definedName name="solver_lhs18" localSheetId="0" hidden="1">'Задание 1'!$O$24:$O$33</definedName>
    <definedName name="solver_lhs19" localSheetId="0" hidden="1">'Задание 1'!$O$24:$O$33</definedName>
    <definedName name="solver_lhs2" localSheetId="0" hidden="1">'Задание 1'!$M$24:$N$33</definedName>
    <definedName name="solver_lhs20" localSheetId="0" hidden="1">'Задание 1'!$R$24:$R$33</definedName>
    <definedName name="solver_lhs21" localSheetId="0" hidden="1">'Задание 1'!$R$24:$R$33</definedName>
    <definedName name="solver_lhs22" localSheetId="0" hidden="1">'Задание 1'!$R$24:$R$33</definedName>
    <definedName name="solver_lhs3" localSheetId="0" hidden="1">'Задание 1'!$M$27</definedName>
    <definedName name="solver_lhs4" localSheetId="0" hidden="1">'Задание 1'!$M$28</definedName>
    <definedName name="solver_lhs5" localSheetId="0" hidden="1">'Задание 1'!$M$29</definedName>
    <definedName name="solver_lhs6" localSheetId="0" hidden="1">'Задание 1'!$M$30</definedName>
    <definedName name="solver_lhs7" localSheetId="0" hidden="1">'Задание 1'!$M$31</definedName>
    <definedName name="solver_lhs8" localSheetId="0" hidden="1">'Задание 1'!$M$31</definedName>
    <definedName name="solver_lhs9" localSheetId="0" hidden="1">'Задание 1'!$M$31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20</definedName>
    <definedName name="solver_nwt" localSheetId="0" hidden="1">1</definedName>
    <definedName name="solver_opt" localSheetId="0" hidden="1">'Задание 1'!$R$35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10" localSheetId="0" hidden="1">3</definedName>
    <definedName name="solver_rel11" localSheetId="0" hidden="1">3</definedName>
    <definedName name="solver_rel12" localSheetId="0" hidden="1">3</definedName>
    <definedName name="solver_rel13" localSheetId="0" hidden="1">3</definedName>
    <definedName name="solver_rel14" localSheetId="0" hidden="1">3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18" localSheetId="0" hidden="1">2</definedName>
    <definedName name="solver_rel19" localSheetId="0" hidden="1">3</definedName>
    <definedName name="solver_rel2" localSheetId="0" hidden="1">3</definedName>
    <definedName name="solver_rel20" localSheetId="0" hidden="1">3</definedName>
    <definedName name="solver_rel21" localSheetId="0" hidden="1">3</definedName>
    <definedName name="solver_rel2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3</definedName>
    <definedName name="solver_rhs1" localSheetId="0" hidden="1">0</definedName>
    <definedName name="solver_rhs10" localSheetId="0" hidden="1">'Задание 1'!$N$26</definedName>
    <definedName name="solver_rhs11" localSheetId="0" hidden="1">'Задание 1'!$N$27</definedName>
    <definedName name="solver_rhs12" localSheetId="0" hidden="1">'Задание 1'!$N$29</definedName>
    <definedName name="solver_rhs13" localSheetId="0" hidden="1">'Задание 1'!$N$28</definedName>
    <definedName name="solver_rhs14" localSheetId="0" hidden="1">'Задание 1'!$N$31</definedName>
    <definedName name="solver_rhs15" localSheetId="0" hidden="1">'Задание 1'!$L$2</definedName>
    <definedName name="solver_rhs16" localSheetId="0" hidden="1">'Задание 1'!$L$2</definedName>
    <definedName name="solver_rhs17" localSheetId="0" hidden="1">'Задание 1'!$L$2</definedName>
    <definedName name="solver_rhs18" localSheetId="0" hidden="1">'Задание 1'!$P$24:$P$33</definedName>
    <definedName name="solver_rhs19" localSheetId="0" hidden="1">'Задание 1'!$S$24:$S$33</definedName>
    <definedName name="solver_rhs2" localSheetId="0" hidden="1">0</definedName>
    <definedName name="solver_rhs20" localSheetId="0" hidden="1">0</definedName>
    <definedName name="solver_rhs21" localSheetId="0" hidden="1">0</definedName>
    <definedName name="solver_rhs22" localSheetId="0" hidden="1">0</definedName>
    <definedName name="solver_rhs3" localSheetId="0" hidden="1">'Задание 1'!$N$24</definedName>
    <definedName name="solver_rhs4" localSheetId="0" hidden="1">'Задание 1'!$N$24</definedName>
    <definedName name="solver_rhs5" localSheetId="0" hidden="1">'Задание 1'!$N$25</definedName>
    <definedName name="solver_rhs6" localSheetId="0" hidden="1">'Задание 1'!$N$25</definedName>
    <definedName name="solver_rhs7" localSheetId="0" hidden="1">'Задание 1'!$N$26</definedName>
    <definedName name="solver_rhs8" localSheetId="0" hidden="1">'Задание 1'!$N$27</definedName>
    <definedName name="solver_rhs9" localSheetId="0" hidden="1">'Задание 1'!$N$29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5" i="1" l="1"/>
  <c r="P56" i="1"/>
  <c r="P57" i="1"/>
  <c r="P58" i="1"/>
  <c r="P59" i="1"/>
  <c r="P60" i="1"/>
  <c r="P61" i="1"/>
  <c r="P62" i="1"/>
  <c r="P63" i="1"/>
  <c r="P54" i="1"/>
  <c r="O55" i="1"/>
  <c r="O56" i="1"/>
  <c r="O57" i="1"/>
  <c r="O58" i="1"/>
  <c r="O59" i="1"/>
  <c r="O60" i="1"/>
  <c r="O61" i="1"/>
  <c r="O62" i="1"/>
  <c r="O63" i="1"/>
  <c r="O54" i="1"/>
  <c r="N55" i="1"/>
  <c r="N56" i="1"/>
  <c r="N57" i="1"/>
  <c r="N58" i="1"/>
  <c r="N59" i="1"/>
  <c r="N60" i="1"/>
  <c r="N61" i="1"/>
  <c r="N62" i="1"/>
  <c r="N63" i="1"/>
  <c r="N54" i="1"/>
  <c r="T43" i="1"/>
  <c r="T44" i="1"/>
  <c r="T45" i="1"/>
  <c r="T46" i="1"/>
  <c r="T47" i="1"/>
  <c r="T48" i="1"/>
  <c r="T49" i="1"/>
  <c r="T50" i="1"/>
  <c r="T51" i="1"/>
  <c r="T42" i="1"/>
  <c r="S43" i="1"/>
  <c r="S44" i="1"/>
  <c r="S45" i="1"/>
  <c r="S46" i="1"/>
  <c r="S47" i="1"/>
  <c r="S48" i="1"/>
  <c r="S49" i="1"/>
  <c r="S50" i="1"/>
  <c r="S51" i="1"/>
  <c r="S42" i="1"/>
  <c r="R43" i="1"/>
  <c r="R44" i="1"/>
  <c r="R45" i="1"/>
  <c r="R46" i="1"/>
  <c r="R47" i="1"/>
  <c r="R48" i="1"/>
  <c r="R49" i="1"/>
  <c r="R50" i="1"/>
  <c r="R51" i="1"/>
  <c r="R42" i="1"/>
  <c r="Q43" i="1"/>
  <c r="Q44" i="1"/>
  <c r="Q45" i="1"/>
  <c r="Q46" i="1"/>
  <c r="Q47" i="1"/>
  <c r="Q48" i="1"/>
  <c r="Q49" i="1"/>
  <c r="Q50" i="1"/>
  <c r="Q51" i="1"/>
  <c r="Q42" i="1"/>
  <c r="O43" i="1"/>
  <c r="O44" i="1"/>
  <c r="O45" i="1"/>
  <c r="O46" i="1"/>
  <c r="P46" i="1" s="1"/>
  <c r="O47" i="1"/>
  <c r="O48" i="1"/>
  <c r="O49" i="1"/>
  <c r="O50" i="1"/>
  <c r="P50" i="1" s="1"/>
  <c r="O51" i="1"/>
  <c r="O42" i="1"/>
  <c r="M43" i="1"/>
  <c r="N43" i="1" s="1"/>
  <c r="M44" i="1"/>
  <c r="M45" i="1"/>
  <c r="N45" i="1" s="1"/>
  <c r="M46" i="1"/>
  <c r="M47" i="1"/>
  <c r="M48" i="1"/>
  <c r="M49" i="1"/>
  <c r="M50" i="1"/>
  <c r="N50" i="1" s="1"/>
  <c r="M51" i="1"/>
  <c r="M42" i="1"/>
  <c r="N42" i="1" s="1"/>
  <c r="L43" i="1"/>
  <c r="L44" i="1"/>
  <c r="L45" i="1"/>
  <c r="L46" i="1"/>
  <c r="L47" i="1"/>
  <c r="L48" i="1"/>
  <c r="L49" i="1"/>
  <c r="L50" i="1"/>
  <c r="L51" i="1"/>
  <c r="L42" i="1"/>
  <c r="N49" i="1"/>
  <c r="P48" i="1"/>
  <c r="N48" i="1"/>
  <c r="N47" i="1"/>
  <c r="N46" i="1"/>
  <c r="P45" i="1"/>
  <c r="P44" i="1"/>
  <c r="N44" i="1"/>
  <c r="P43" i="1"/>
  <c r="P42" i="1"/>
  <c r="R35" i="1"/>
  <c r="O25" i="1"/>
  <c r="O26" i="1"/>
  <c r="O27" i="1"/>
  <c r="O28" i="1"/>
  <c r="O29" i="1"/>
  <c r="O30" i="1"/>
  <c r="O31" i="1"/>
  <c r="O32" i="1"/>
  <c r="O33" i="1"/>
  <c r="O24" i="1"/>
  <c r="P25" i="1"/>
  <c r="P26" i="1"/>
  <c r="P27" i="1"/>
  <c r="P28" i="1"/>
  <c r="P29" i="1"/>
  <c r="P30" i="1"/>
  <c r="P31" i="1"/>
  <c r="P32" i="1"/>
  <c r="P33" i="1"/>
  <c r="P24" i="1"/>
  <c r="Q33" i="1"/>
  <c r="Q32" i="1"/>
  <c r="Q31" i="1"/>
  <c r="Q30" i="1"/>
  <c r="Q29" i="1"/>
  <c r="Q28" i="1"/>
  <c r="Q27" i="1"/>
  <c r="Q26" i="1"/>
  <c r="Q25" i="1"/>
  <c r="Q24" i="1"/>
  <c r="S33" i="1"/>
  <c r="S32" i="1"/>
  <c r="S31" i="1"/>
  <c r="S30" i="1"/>
  <c r="S29" i="1"/>
  <c r="S28" i="1"/>
  <c r="S27" i="1"/>
  <c r="S26" i="1"/>
  <c r="S25" i="1"/>
  <c r="S24" i="1"/>
  <c r="G22" i="1"/>
  <c r="G23" i="1"/>
  <c r="G24" i="1"/>
  <c r="G25" i="1"/>
  <c r="G26" i="1"/>
  <c r="G27" i="1"/>
  <c r="G28" i="1"/>
  <c r="G29" i="1"/>
  <c r="G30" i="1"/>
  <c r="G21" i="1"/>
  <c r="F22" i="1"/>
  <c r="F23" i="1"/>
  <c r="F24" i="1"/>
  <c r="F25" i="1"/>
  <c r="F26" i="1"/>
  <c r="F27" i="1"/>
  <c r="F28" i="1"/>
  <c r="F29" i="1"/>
  <c r="F30" i="1"/>
  <c r="F21" i="1"/>
  <c r="E30" i="1"/>
  <c r="E29" i="1"/>
  <c r="E22" i="1"/>
  <c r="E23" i="1"/>
  <c r="E24" i="1"/>
  <c r="E25" i="1"/>
  <c r="E26" i="1"/>
  <c r="E27" i="1"/>
  <c r="E28" i="1"/>
  <c r="E21" i="1"/>
  <c r="K9" i="1"/>
  <c r="K10" i="1"/>
  <c r="K11" i="1"/>
  <c r="K12" i="1"/>
  <c r="K13" i="1"/>
  <c r="K14" i="1"/>
  <c r="K15" i="1"/>
  <c r="K16" i="1"/>
  <c r="K17" i="1"/>
  <c r="K8" i="1"/>
  <c r="J9" i="1"/>
  <c r="J10" i="1"/>
  <c r="J11" i="1"/>
  <c r="J12" i="1"/>
  <c r="J13" i="1"/>
  <c r="J14" i="1"/>
  <c r="J15" i="1"/>
  <c r="J16" i="1"/>
  <c r="J17" i="1"/>
  <c r="J8" i="1"/>
  <c r="I17" i="1"/>
  <c r="I9" i="1"/>
  <c r="I10" i="1"/>
  <c r="I11" i="1"/>
  <c r="I12" i="1"/>
  <c r="I13" i="1"/>
  <c r="I14" i="1"/>
  <c r="I15" i="1"/>
  <c r="I16" i="1"/>
  <c r="I8" i="1"/>
  <c r="H9" i="1"/>
  <c r="H10" i="1"/>
  <c r="H11" i="1"/>
  <c r="H12" i="1"/>
  <c r="H13" i="1"/>
  <c r="H14" i="1"/>
  <c r="H15" i="1"/>
  <c r="H16" i="1"/>
  <c r="H17" i="1"/>
  <c r="D8" i="1"/>
  <c r="H8" i="1"/>
  <c r="G9" i="1"/>
  <c r="G10" i="1"/>
  <c r="G11" i="1"/>
  <c r="G12" i="1"/>
  <c r="G13" i="1"/>
  <c r="G14" i="1"/>
  <c r="G15" i="1"/>
  <c r="G16" i="1"/>
  <c r="G17" i="1"/>
  <c r="G8" i="1"/>
  <c r="F17" i="1"/>
  <c r="F9" i="1"/>
  <c r="F10" i="1"/>
  <c r="F11" i="1"/>
  <c r="F12" i="1"/>
  <c r="F13" i="1"/>
  <c r="F14" i="1"/>
  <c r="F15" i="1"/>
  <c r="F16" i="1"/>
  <c r="F8" i="1"/>
  <c r="E9" i="1"/>
  <c r="E10" i="1"/>
  <c r="E11" i="1"/>
  <c r="E16" i="1"/>
  <c r="E17" i="1"/>
  <c r="D9" i="1"/>
  <c r="D10" i="1"/>
  <c r="D11" i="1"/>
  <c r="D12" i="1"/>
  <c r="E12" i="1" s="1"/>
  <c r="D13" i="1"/>
  <c r="E13" i="1" s="1"/>
  <c r="D14" i="1"/>
  <c r="E14" i="1" s="1"/>
  <c r="D15" i="1"/>
  <c r="E15" i="1" s="1"/>
  <c r="D16" i="1"/>
  <c r="D17" i="1"/>
  <c r="E8" i="1"/>
  <c r="P47" i="1" l="1"/>
  <c r="N51" i="1"/>
  <c r="P49" i="1"/>
  <c r="P51" i="1"/>
</calcChain>
</file>

<file path=xl/sharedStrings.xml><?xml version="1.0" encoding="utf-8"?>
<sst xmlns="http://schemas.openxmlformats.org/spreadsheetml/2006/main" count="69" uniqueCount="38">
  <si>
    <t>tij</t>
  </si>
  <si>
    <t>kij</t>
  </si>
  <si>
    <t>dij</t>
  </si>
  <si>
    <t>t0</t>
  </si>
  <si>
    <t>tp(i)</t>
  </si>
  <si>
    <t>i</t>
  </si>
  <si>
    <t>j</t>
  </si>
  <si>
    <t>(I, j)</t>
  </si>
  <si>
    <t>tп(i)</t>
  </si>
  <si>
    <t>События</t>
  </si>
  <si>
    <t>Работы</t>
  </si>
  <si>
    <t>tpн</t>
  </si>
  <si>
    <t>tро</t>
  </si>
  <si>
    <t>tпо</t>
  </si>
  <si>
    <t>tпн</t>
  </si>
  <si>
    <t>Rп</t>
  </si>
  <si>
    <t>Rсв</t>
  </si>
  <si>
    <t>R'</t>
  </si>
  <si>
    <t>R''</t>
  </si>
  <si>
    <t>(1, 2)</t>
  </si>
  <si>
    <t>(1, 3)</t>
  </si>
  <si>
    <t>(1, 4)</t>
  </si>
  <si>
    <t>(2, 4)</t>
  </si>
  <si>
    <t>(2, 5)</t>
  </si>
  <si>
    <t>(3, 4)</t>
  </si>
  <si>
    <t>(3, 6)</t>
  </si>
  <si>
    <t>(4, 5)</t>
  </si>
  <si>
    <t>(4, 6)</t>
  </si>
  <si>
    <t>(5, 6)</t>
  </si>
  <si>
    <t>tij - kij*xij</t>
  </si>
  <si>
    <t>xij</t>
  </si>
  <si>
    <t>f</t>
  </si>
  <si>
    <t>tнij</t>
  </si>
  <si>
    <t>tоij</t>
  </si>
  <si>
    <t>tоij-tнij</t>
  </si>
  <si>
    <t>-&gt; min</t>
  </si>
  <si>
    <t>До оптимизации</t>
  </si>
  <si>
    <t>После оптимизации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</si>
</sst>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49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</a:t>
            </a:r>
            <a:r>
              <a:rPr lang="ru-RU" baseline="0">
                <a:solidFill>
                  <a:schemeClr val="tx1"/>
                </a:solidFill>
              </a:rPr>
              <a:t>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1'!$E$21:$E$30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13</c:v>
                </c:pt>
                <c:pt idx="6">
                  <c:v>13</c:v>
                </c:pt>
                <c:pt idx="7">
                  <c:v>29</c:v>
                </c:pt>
                <c:pt idx="8">
                  <c:v>29</c:v>
                </c:pt>
                <c:pt idx="9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54-467F-83DE-4373F1EC18DF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1'!$F$21:$F$30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16</c:v>
                </c:pt>
                <c:pt idx="6">
                  <c:v>15</c:v>
                </c:pt>
                <c:pt idx="7">
                  <c:v>10</c:v>
                </c:pt>
                <c:pt idx="8">
                  <c:v>17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54-467F-83DE-4373F1EC18DF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1'!$G$21:$G$30</c:f>
              <c:numCache>
                <c:formatCode>General</c:formatCode>
                <c:ptCount val="10"/>
                <c:pt idx="0">
                  <c:v>14</c:v>
                </c:pt>
                <c:pt idx="1">
                  <c:v>0</c:v>
                </c:pt>
                <c:pt idx="2">
                  <c:v>9</c:v>
                </c:pt>
                <c:pt idx="3">
                  <c:v>14</c:v>
                </c:pt>
                <c:pt idx="4">
                  <c:v>19</c:v>
                </c:pt>
                <c:pt idx="5">
                  <c:v>0</c:v>
                </c:pt>
                <c:pt idx="6">
                  <c:v>24</c:v>
                </c:pt>
                <c:pt idx="7">
                  <c:v>0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54-467F-83DE-4373F1EC1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06236271"/>
        <c:axId val="1078690255"/>
      </c:barChart>
      <c:catAx>
        <c:axId val="100623627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78690255"/>
        <c:crosses val="autoZero"/>
        <c:auto val="1"/>
        <c:lblAlgn val="ctr"/>
        <c:lblOffset val="100"/>
        <c:noMultiLvlLbl val="0"/>
      </c:catAx>
      <c:valAx>
        <c:axId val="107869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06236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ru-RU">
                <a:solidFill>
                  <a:schemeClr val="tx1"/>
                </a:solidFill>
              </a:rPr>
              <a:t>Линейный график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Ранний срок начала работы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1'!$N$54:$N$63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6</c:v>
                </c:pt>
                <c:pt idx="5">
                  <c:v>10</c:v>
                </c:pt>
                <c:pt idx="6">
                  <c:v>10</c:v>
                </c:pt>
                <c:pt idx="7">
                  <c:v>23</c:v>
                </c:pt>
                <c:pt idx="8">
                  <c:v>23</c:v>
                </c:pt>
                <c:pt idx="9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5-40B1-B24C-2F4265FB4C17}"/>
            </c:ext>
          </c:extLst>
        </c:ser>
        <c:ser>
          <c:idx val="1"/>
          <c:order val="1"/>
          <c:tx>
            <c:v>Продолжительность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1'!$O$54:$O$63</c:f>
              <c:numCache>
                <c:formatCode>General</c:formatCode>
                <c:ptCount val="10"/>
                <c:pt idx="0">
                  <c:v>6</c:v>
                </c:pt>
                <c:pt idx="1">
                  <c:v>10</c:v>
                </c:pt>
                <c:pt idx="2">
                  <c:v>20</c:v>
                </c:pt>
                <c:pt idx="3">
                  <c:v>9</c:v>
                </c:pt>
                <c:pt idx="4">
                  <c:v>14</c:v>
                </c:pt>
                <c:pt idx="5">
                  <c:v>13</c:v>
                </c:pt>
                <c:pt idx="6">
                  <c:v>15</c:v>
                </c:pt>
                <c:pt idx="7">
                  <c:v>8</c:v>
                </c:pt>
                <c:pt idx="8">
                  <c:v>17</c:v>
                </c:pt>
                <c:pt idx="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B5-40B1-B24C-2F4265FB4C17}"/>
            </c:ext>
          </c:extLst>
        </c:ser>
        <c:ser>
          <c:idx val="2"/>
          <c:order val="2"/>
          <c:tx>
            <c:v>Полный резерв времени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'Задание 1'!$B$1:$K$1</c:f>
              <c:strCache>
                <c:ptCount val="10"/>
                <c:pt idx="0">
                  <c:v>(1, 2)</c:v>
                </c:pt>
                <c:pt idx="1">
                  <c:v>(1, 3)</c:v>
                </c:pt>
                <c:pt idx="2">
                  <c:v>(1, 4)</c:v>
                </c:pt>
                <c:pt idx="3">
                  <c:v>(2, 4)</c:v>
                </c:pt>
                <c:pt idx="4">
                  <c:v>(2, 5)</c:v>
                </c:pt>
                <c:pt idx="5">
                  <c:v>(3, 4)</c:v>
                </c:pt>
                <c:pt idx="6">
                  <c:v>(3, 6)</c:v>
                </c:pt>
                <c:pt idx="7">
                  <c:v>(4, 5)</c:v>
                </c:pt>
                <c:pt idx="8">
                  <c:v>(4, 6)</c:v>
                </c:pt>
                <c:pt idx="9">
                  <c:v>(5, 6)</c:v>
                </c:pt>
              </c:strCache>
            </c:strRef>
          </c:cat>
          <c:val>
            <c:numRef>
              <c:f>'Задание 1'!$P$54:$P$63</c:f>
              <c:numCache>
                <c:formatCode>General</c:formatCode>
                <c:ptCount val="10"/>
                <c:pt idx="0">
                  <c:v>8</c:v>
                </c:pt>
                <c:pt idx="1">
                  <c:v>0</c:v>
                </c:pt>
                <c:pt idx="2">
                  <c:v>3</c:v>
                </c:pt>
                <c:pt idx="3">
                  <c:v>8</c:v>
                </c:pt>
                <c:pt idx="4">
                  <c:v>11</c:v>
                </c:pt>
                <c:pt idx="5">
                  <c:v>0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B5-40B1-B24C-2F4265FB4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79062959"/>
        <c:axId val="1080687999"/>
      </c:barChart>
      <c:catAx>
        <c:axId val="11790629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80687999"/>
        <c:crosses val="autoZero"/>
        <c:auto val="1"/>
        <c:lblAlgn val="ctr"/>
        <c:lblOffset val="100"/>
        <c:noMultiLvlLbl val="0"/>
      </c:catAx>
      <c:valAx>
        <c:axId val="10806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9062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123825</xdr:colOff>
      <xdr:row>1</xdr:row>
      <xdr:rowOff>47625</xdr:rowOff>
    </xdr:from>
    <xdr:to>
      <xdr:col>29</xdr:col>
      <xdr:colOff>475520</xdr:colOff>
      <xdr:row>18</xdr:row>
      <xdr:rowOff>161506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1411B44-DB4B-6A97-FA8F-03CFF17589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92025" y="238125"/>
          <a:ext cx="5838095" cy="3352381"/>
        </a:xfrm>
        <a:prstGeom prst="rect">
          <a:avLst/>
        </a:prstGeom>
      </xdr:spPr>
    </xdr:pic>
    <xdr:clientData/>
  </xdr:twoCellAnchor>
  <xdr:twoCellAnchor>
    <xdr:from>
      <xdr:col>0</xdr:col>
      <xdr:colOff>147637</xdr:colOff>
      <xdr:row>33</xdr:row>
      <xdr:rowOff>23812</xdr:rowOff>
    </xdr:from>
    <xdr:to>
      <xdr:col>7</xdr:col>
      <xdr:colOff>452437</xdr:colOff>
      <xdr:row>47</xdr:row>
      <xdr:rowOff>100012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7F43B55F-D2AE-4606-B800-C8B47AC1D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49</xdr:row>
      <xdr:rowOff>42862</xdr:rowOff>
    </xdr:from>
    <xdr:to>
      <xdr:col>7</xdr:col>
      <xdr:colOff>447675</xdr:colOff>
      <xdr:row>63</xdr:row>
      <xdr:rowOff>119062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2E95B38E-CE1B-13D8-C966-C557254A45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20</xdr:col>
      <xdr:colOff>123825</xdr:colOff>
      <xdr:row>20</xdr:row>
      <xdr:rowOff>76200</xdr:rowOff>
    </xdr:from>
    <xdr:to>
      <xdr:col>29</xdr:col>
      <xdr:colOff>513615</xdr:colOff>
      <xdr:row>37</xdr:row>
      <xdr:rowOff>85319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79E60262-5886-0463-4E68-F6A9DF0D26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392025" y="3886200"/>
          <a:ext cx="5876190" cy="3247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64"/>
  <sheetViews>
    <sheetView tabSelected="1" topLeftCell="H10" workbookViewId="0">
      <selection activeCell="I46" sqref="I46"/>
    </sheetView>
  </sheetViews>
  <sheetFormatPr defaultRowHeight="15" x14ac:dyDescent="0.25"/>
  <cols>
    <col min="15" max="15" width="10.28515625" customWidth="1"/>
  </cols>
  <sheetData>
    <row r="1" spans="1:30" x14ac:dyDescent="0.25">
      <c r="A1" s="1" t="s">
        <v>7</v>
      </c>
      <c r="B1" s="1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3</v>
      </c>
      <c r="U1" s="3" t="s">
        <v>36</v>
      </c>
      <c r="V1" s="3"/>
      <c r="W1" s="3"/>
      <c r="X1" s="3"/>
      <c r="Y1" s="3"/>
      <c r="Z1" s="3"/>
      <c r="AA1" s="3"/>
      <c r="AB1" s="3"/>
      <c r="AC1" s="3"/>
      <c r="AD1" s="3"/>
    </row>
    <row r="2" spans="1:30" x14ac:dyDescent="0.25">
      <c r="A2" s="1" t="s">
        <v>0</v>
      </c>
      <c r="B2" s="1">
        <v>6</v>
      </c>
      <c r="C2" s="1">
        <v>13</v>
      </c>
      <c r="D2" s="1">
        <v>20</v>
      </c>
      <c r="E2" s="1">
        <v>9</v>
      </c>
      <c r="F2" s="1">
        <v>14</v>
      </c>
      <c r="G2" s="1">
        <v>16</v>
      </c>
      <c r="H2" s="1">
        <v>15</v>
      </c>
      <c r="I2" s="1">
        <v>10</v>
      </c>
      <c r="J2" s="1">
        <v>17</v>
      </c>
      <c r="K2" s="1">
        <v>13</v>
      </c>
      <c r="L2" s="2">
        <v>40</v>
      </c>
      <c r="N2" s="4"/>
      <c r="O2" s="4"/>
      <c r="P2" s="4"/>
      <c r="Q2" s="4"/>
      <c r="R2" s="4"/>
      <c r="S2" s="4"/>
      <c r="T2" s="4"/>
      <c r="U2" s="3"/>
      <c r="V2" s="3"/>
      <c r="W2" s="3"/>
      <c r="X2" s="3"/>
      <c r="Y2" s="3"/>
      <c r="Z2" s="3"/>
      <c r="AA2" s="3"/>
      <c r="AB2" s="3"/>
      <c r="AC2" s="3"/>
      <c r="AD2" s="3"/>
    </row>
    <row r="3" spans="1:30" x14ac:dyDescent="0.25">
      <c r="A3" s="1" t="s">
        <v>2</v>
      </c>
      <c r="B3" s="1">
        <v>5</v>
      </c>
      <c r="C3" s="1">
        <v>10</v>
      </c>
      <c r="D3" s="1">
        <v>16</v>
      </c>
      <c r="E3" s="1">
        <v>7</v>
      </c>
      <c r="F3" s="1">
        <v>11</v>
      </c>
      <c r="G3" s="1">
        <v>13</v>
      </c>
      <c r="H3" s="1">
        <v>12</v>
      </c>
      <c r="I3" s="1">
        <v>7</v>
      </c>
      <c r="J3" s="1">
        <v>15</v>
      </c>
      <c r="K3" s="1">
        <v>9</v>
      </c>
      <c r="L3" s="2"/>
      <c r="N3" s="4"/>
      <c r="O3" s="4"/>
      <c r="P3" s="4"/>
      <c r="Q3" s="4"/>
      <c r="R3" s="4"/>
      <c r="S3" s="4"/>
      <c r="T3" s="4"/>
      <c r="U3" s="3"/>
      <c r="V3" s="3"/>
      <c r="W3" s="3"/>
      <c r="X3" s="3"/>
      <c r="Y3" s="3"/>
      <c r="Z3" s="3"/>
      <c r="AA3" s="3"/>
      <c r="AB3" s="3"/>
      <c r="AC3" s="3"/>
      <c r="AD3" s="3"/>
    </row>
    <row r="4" spans="1:30" x14ac:dyDescent="0.25">
      <c r="A4" s="1" t="s">
        <v>1</v>
      </c>
      <c r="B4" s="1">
        <v>0.05</v>
      </c>
      <c r="C4" s="1">
        <v>0.25</v>
      </c>
      <c r="D4" s="1">
        <v>0.3</v>
      </c>
      <c r="E4" s="1">
        <v>7.0000000000000007E-2</v>
      </c>
      <c r="F4" s="1">
        <v>0.15</v>
      </c>
      <c r="G4" s="1">
        <v>0.1</v>
      </c>
      <c r="H4" s="1">
        <v>0.05</v>
      </c>
      <c r="I4" s="1">
        <v>0.03</v>
      </c>
      <c r="J4" s="1">
        <v>0.14000000000000001</v>
      </c>
      <c r="K4" s="1">
        <v>0.5</v>
      </c>
      <c r="L4" s="2"/>
      <c r="N4" s="4"/>
      <c r="O4" s="4"/>
      <c r="P4" s="4"/>
      <c r="Q4" s="4"/>
      <c r="R4" s="4"/>
      <c r="S4" s="4"/>
      <c r="T4" s="4"/>
      <c r="U4" s="3"/>
      <c r="V4" s="3"/>
      <c r="W4" s="3"/>
      <c r="X4" s="3"/>
      <c r="Y4" s="3"/>
      <c r="Z4" s="3"/>
      <c r="AA4" s="3"/>
      <c r="AB4" s="3"/>
      <c r="AC4" s="3"/>
      <c r="AD4" s="3"/>
    </row>
    <row r="5" spans="1:30" x14ac:dyDescent="0.25">
      <c r="N5" s="4"/>
      <c r="O5" s="4"/>
      <c r="P5" s="4"/>
      <c r="Q5" s="4"/>
      <c r="R5" s="4"/>
      <c r="S5" s="4"/>
      <c r="T5" s="4"/>
      <c r="U5" s="3"/>
      <c r="V5" s="3"/>
      <c r="W5" s="3"/>
      <c r="X5" s="3"/>
      <c r="Y5" s="3"/>
      <c r="Z5" s="3"/>
      <c r="AA5" s="3"/>
      <c r="AB5" s="3"/>
      <c r="AC5" s="3"/>
      <c r="AD5" s="3"/>
    </row>
    <row r="6" spans="1:30" x14ac:dyDescent="0.25">
      <c r="A6" s="3" t="s">
        <v>10</v>
      </c>
      <c r="B6" s="3"/>
      <c r="C6" s="3"/>
      <c r="D6" s="3"/>
      <c r="E6" s="3"/>
      <c r="F6" s="3"/>
      <c r="G6" s="3"/>
      <c r="H6" s="3"/>
      <c r="I6" s="3"/>
      <c r="J6" s="3"/>
      <c r="K6" s="3"/>
      <c r="N6" s="4"/>
      <c r="O6" s="4"/>
      <c r="P6" s="4"/>
      <c r="Q6" s="4"/>
      <c r="R6" s="4"/>
      <c r="S6" s="4"/>
      <c r="T6" s="4"/>
      <c r="U6" s="3"/>
      <c r="V6" s="3"/>
      <c r="W6" s="3"/>
      <c r="X6" s="3"/>
      <c r="Y6" s="3"/>
      <c r="Z6" s="3"/>
      <c r="AA6" s="3"/>
      <c r="AB6" s="3"/>
      <c r="AC6" s="3"/>
      <c r="AD6" s="3"/>
    </row>
    <row r="7" spans="1:30" x14ac:dyDescent="0.25">
      <c r="A7" s="1" t="s">
        <v>5</v>
      </c>
      <c r="B7" s="1" t="s">
        <v>6</v>
      </c>
      <c r="C7" s="1" t="s">
        <v>0</v>
      </c>
      <c r="D7" s="1" t="s">
        <v>11</v>
      </c>
      <c r="E7" s="1" t="s">
        <v>12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">
        <v>18</v>
      </c>
      <c r="N7" s="4"/>
      <c r="O7" s="4"/>
      <c r="P7" s="4"/>
      <c r="Q7" s="4"/>
      <c r="R7" s="4"/>
      <c r="S7" s="4"/>
      <c r="T7" s="4"/>
      <c r="U7" s="3"/>
      <c r="V7" s="3"/>
      <c r="W7" s="3"/>
      <c r="X7" s="3"/>
      <c r="Y7" s="3"/>
      <c r="Z7" s="3"/>
      <c r="AA7" s="3"/>
      <c r="AB7" s="3"/>
      <c r="AC7" s="3"/>
      <c r="AD7" s="3"/>
    </row>
    <row r="8" spans="1:30" x14ac:dyDescent="0.25">
      <c r="A8" s="1">
        <v>1</v>
      </c>
      <c r="B8" s="1">
        <v>2</v>
      </c>
      <c r="C8" s="1">
        <v>6</v>
      </c>
      <c r="D8" s="1">
        <f>INDEX($B$22:$C$27,A8,1)</f>
        <v>0</v>
      </c>
      <c r="E8">
        <f>D8+C8</f>
        <v>6</v>
      </c>
      <c r="F8">
        <f>INDEX($B$22:$C$27,B8,2)</f>
        <v>20</v>
      </c>
      <c r="G8">
        <f>F8-C8</f>
        <v>14</v>
      </c>
      <c r="H8">
        <f>INDEX($B$22:$C$27,B8,2)-INDEX($B$22:$C$27,A8,1)-C8</f>
        <v>14</v>
      </c>
      <c r="I8">
        <f>INDEX($B$22:$C$27,B8,1)-INDEX($B$22:$C$27,A8,2)-C8</f>
        <v>0</v>
      </c>
      <c r="J8">
        <f>INDEX($B$22:$C$27,B8,2)-INDEX($B$22:$C$27,A8,2)-C8</f>
        <v>14</v>
      </c>
      <c r="K8">
        <f>INDEX($B$22:$C$27,B8,1)-INDEX($B$22:$C$27,A8,1)-C8</f>
        <v>0</v>
      </c>
      <c r="N8" s="4"/>
      <c r="O8" s="4"/>
      <c r="P8" s="4"/>
      <c r="Q8" s="4"/>
      <c r="R8" s="4"/>
      <c r="S8" s="4"/>
      <c r="T8" s="4"/>
      <c r="U8" s="3"/>
      <c r="V8" s="3"/>
      <c r="W8" s="3"/>
      <c r="X8" s="3"/>
      <c r="Y8" s="3"/>
      <c r="Z8" s="3"/>
      <c r="AA8" s="3"/>
      <c r="AB8" s="3"/>
      <c r="AC8" s="3"/>
      <c r="AD8" s="3"/>
    </row>
    <row r="9" spans="1:30" x14ac:dyDescent="0.25">
      <c r="A9" s="1">
        <v>1</v>
      </c>
      <c r="B9" s="1">
        <v>3</v>
      </c>
      <c r="C9" s="1">
        <v>13</v>
      </c>
      <c r="D9" s="1">
        <f t="shared" ref="D9:D17" si="0">INDEX($B$22:$C$27,A9,1)</f>
        <v>0</v>
      </c>
      <c r="E9">
        <f t="shared" ref="E9:E17" si="1">D9+C9</f>
        <v>13</v>
      </c>
      <c r="F9">
        <f t="shared" ref="F9:F15" si="2">INDEX($B$22:$C$27,B9,2)</f>
        <v>13</v>
      </c>
      <c r="G9">
        <f t="shared" ref="G9:G17" si="3">F9-C9</f>
        <v>0</v>
      </c>
      <c r="H9">
        <f t="shared" ref="H9:H17" si="4">INDEX($B$22:$C$27,B9,2)-INDEX($B$22:$C$27,A9,1)-C9</f>
        <v>0</v>
      </c>
      <c r="I9">
        <f t="shared" ref="I9:I16" si="5">INDEX($B$22:$C$27,B9,1)-INDEX($B$22:$C$27,A9,2)-C9</f>
        <v>0</v>
      </c>
      <c r="J9">
        <f t="shared" ref="J9:J17" si="6">INDEX($B$22:$C$27,B9,2)-INDEX($B$22:$C$27,A9,2)-C9</f>
        <v>0</v>
      </c>
      <c r="K9">
        <f t="shared" ref="K9:K17" si="7">INDEX($B$22:$C$27,B9,1)-INDEX($B$22:$C$27,A9,1)-C9</f>
        <v>0</v>
      </c>
      <c r="N9" s="4"/>
      <c r="O9" s="4"/>
      <c r="P9" s="4"/>
      <c r="Q9" s="4"/>
      <c r="R9" s="4"/>
      <c r="S9" s="4"/>
      <c r="T9" s="4"/>
      <c r="U9" s="3"/>
      <c r="V9" s="3"/>
      <c r="W9" s="3"/>
      <c r="X9" s="3"/>
      <c r="Y9" s="3"/>
      <c r="Z9" s="3"/>
      <c r="AA9" s="3"/>
      <c r="AB9" s="3"/>
      <c r="AC9" s="3"/>
      <c r="AD9" s="3"/>
    </row>
    <row r="10" spans="1:30" x14ac:dyDescent="0.25">
      <c r="A10" s="1">
        <v>1</v>
      </c>
      <c r="B10" s="1">
        <v>4</v>
      </c>
      <c r="C10" s="1">
        <v>20</v>
      </c>
      <c r="D10" s="1">
        <f t="shared" si="0"/>
        <v>0</v>
      </c>
      <c r="E10">
        <f t="shared" si="1"/>
        <v>20</v>
      </c>
      <c r="F10">
        <f t="shared" si="2"/>
        <v>29</v>
      </c>
      <c r="G10">
        <f t="shared" si="3"/>
        <v>9</v>
      </c>
      <c r="H10">
        <f t="shared" si="4"/>
        <v>9</v>
      </c>
      <c r="I10">
        <f t="shared" si="5"/>
        <v>9</v>
      </c>
      <c r="J10">
        <f t="shared" si="6"/>
        <v>9</v>
      </c>
      <c r="K10">
        <f t="shared" si="7"/>
        <v>9</v>
      </c>
      <c r="N10" s="4"/>
      <c r="O10" s="4"/>
      <c r="P10" s="4"/>
      <c r="Q10" s="4"/>
      <c r="R10" s="4"/>
      <c r="S10" s="4"/>
      <c r="T10" s="4"/>
      <c r="U10" s="3"/>
      <c r="V10" s="3"/>
      <c r="W10" s="3"/>
      <c r="X10" s="3"/>
      <c r="Y10" s="3"/>
      <c r="Z10" s="3"/>
      <c r="AA10" s="3"/>
      <c r="AB10" s="3"/>
      <c r="AC10" s="3"/>
      <c r="AD10" s="3"/>
    </row>
    <row r="11" spans="1:30" x14ac:dyDescent="0.25">
      <c r="A11" s="1">
        <v>2</v>
      </c>
      <c r="B11" s="1">
        <v>4</v>
      </c>
      <c r="C11" s="1">
        <v>9</v>
      </c>
      <c r="D11" s="1">
        <f t="shared" si="0"/>
        <v>6</v>
      </c>
      <c r="E11">
        <f t="shared" si="1"/>
        <v>15</v>
      </c>
      <c r="F11">
        <f t="shared" si="2"/>
        <v>29</v>
      </c>
      <c r="G11">
        <f t="shared" si="3"/>
        <v>20</v>
      </c>
      <c r="H11">
        <f t="shared" si="4"/>
        <v>14</v>
      </c>
      <c r="I11">
        <f t="shared" si="5"/>
        <v>0</v>
      </c>
      <c r="J11">
        <f t="shared" si="6"/>
        <v>0</v>
      </c>
      <c r="K11">
        <f t="shared" si="7"/>
        <v>14</v>
      </c>
      <c r="N11" s="4"/>
      <c r="O11" s="4"/>
      <c r="P11" s="4"/>
      <c r="Q11" s="4"/>
      <c r="R11" s="4"/>
      <c r="S11" s="4"/>
      <c r="T11" s="4"/>
      <c r="U11" s="3"/>
      <c r="V11" s="3"/>
      <c r="W11" s="3"/>
      <c r="X11" s="3"/>
      <c r="Y11" s="3"/>
      <c r="Z11" s="3"/>
      <c r="AA11" s="3"/>
      <c r="AB11" s="3"/>
      <c r="AC11" s="3"/>
      <c r="AD11" s="3"/>
    </row>
    <row r="12" spans="1:30" x14ac:dyDescent="0.25">
      <c r="A12" s="1">
        <v>2</v>
      </c>
      <c r="B12" s="1">
        <v>5</v>
      </c>
      <c r="C12" s="1">
        <v>14</v>
      </c>
      <c r="D12" s="1">
        <f t="shared" si="0"/>
        <v>6</v>
      </c>
      <c r="E12">
        <f t="shared" si="1"/>
        <v>20</v>
      </c>
      <c r="F12">
        <f t="shared" si="2"/>
        <v>39</v>
      </c>
      <c r="G12">
        <f t="shared" si="3"/>
        <v>25</v>
      </c>
      <c r="H12">
        <f t="shared" si="4"/>
        <v>19</v>
      </c>
      <c r="I12">
        <f t="shared" si="5"/>
        <v>5</v>
      </c>
      <c r="J12">
        <f t="shared" si="6"/>
        <v>5</v>
      </c>
      <c r="K12">
        <f t="shared" si="7"/>
        <v>19</v>
      </c>
      <c r="N12" s="4"/>
      <c r="O12" s="4"/>
      <c r="P12" s="4"/>
      <c r="Q12" s="4"/>
      <c r="R12" s="4"/>
      <c r="S12" s="4"/>
      <c r="T12" s="4"/>
      <c r="U12" s="3"/>
      <c r="V12" s="3"/>
      <c r="W12" s="3"/>
      <c r="X12" s="3"/>
      <c r="Y12" s="3"/>
      <c r="Z12" s="3"/>
      <c r="AA12" s="3"/>
      <c r="AB12" s="3"/>
      <c r="AC12" s="3"/>
      <c r="AD12" s="3"/>
    </row>
    <row r="13" spans="1:30" x14ac:dyDescent="0.25">
      <c r="A13" s="1">
        <v>3</v>
      </c>
      <c r="B13" s="1">
        <v>4</v>
      </c>
      <c r="C13" s="1">
        <v>16</v>
      </c>
      <c r="D13" s="1">
        <f t="shared" si="0"/>
        <v>13</v>
      </c>
      <c r="E13">
        <f t="shared" si="1"/>
        <v>29</v>
      </c>
      <c r="F13">
        <f t="shared" si="2"/>
        <v>29</v>
      </c>
      <c r="G13">
        <f t="shared" si="3"/>
        <v>13</v>
      </c>
      <c r="H13">
        <f t="shared" si="4"/>
        <v>0</v>
      </c>
      <c r="I13">
        <f t="shared" si="5"/>
        <v>0</v>
      </c>
      <c r="J13">
        <f t="shared" si="6"/>
        <v>0</v>
      </c>
      <c r="K13">
        <f t="shared" si="7"/>
        <v>0</v>
      </c>
      <c r="N13" s="4"/>
      <c r="O13" s="4"/>
      <c r="P13" s="4"/>
      <c r="Q13" s="4"/>
      <c r="R13" s="4"/>
      <c r="S13" s="4"/>
      <c r="T13" s="4"/>
      <c r="U13" s="3"/>
      <c r="V13" s="3"/>
      <c r="W13" s="3"/>
      <c r="X13" s="3"/>
      <c r="Y13" s="3"/>
      <c r="Z13" s="3"/>
      <c r="AA13" s="3"/>
      <c r="AB13" s="3"/>
      <c r="AC13" s="3"/>
      <c r="AD13" s="3"/>
    </row>
    <row r="14" spans="1:30" x14ac:dyDescent="0.25">
      <c r="A14" s="1">
        <v>3</v>
      </c>
      <c r="B14" s="1">
        <v>6</v>
      </c>
      <c r="C14" s="1">
        <v>15</v>
      </c>
      <c r="D14" s="1">
        <f t="shared" si="0"/>
        <v>13</v>
      </c>
      <c r="E14">
        <f t="shared" si="1"/>
        <v>28</v>
      </c>
      <c r="F14">
        <f t="shared" si="2"/>
        <v>52</v>
      </c>
      <c r="G14">
        <f t="shared" si="3"/>
        <v>37</v>
      </c>
      <c r="H14">
        <f t="shared" si="4"/>
        <v>24</v>
      </c>
      <c r="I14">
        <f t="shared" si="5"/>
        <v>24</v>
      </c>
      <c r="J14">
        <f t="shared" si="6"/>
        <v>24</v>
      </c>
      <c r="K14">
        <f t="shared" si="7"/>
        <v>24</v>
      </c>
      <c r="N14" s="4"/>
      <c r="O14" s="4"/>
      <c r="P14" s="4"/>
      <c r="Q14" s="4"/>
      <c r="R14" s="4"/>
      <c r="S14" s="4"/>
      <c r="T14" s="4"/>
      <c r="U14" s="3"/>
      <c r="V14" s="3"/>
      <c r="W14" s="3"/>
      <c r="X14" s="3"/>
      <c r="Y14" s="3"/>
      <c r="Z14" s="3"/>
      <c r="AA14" s="3"/>
      <c r="AB14" s="3"/>
      <c r="AC14" s="3"/>
      <c r="AD14" s="3"/>
    </row>
    <row r="15" spans="1:30" x14ac:dyDescent="0.25">
      <c r="A15" s="1">
        <v>4</v>
      </c>
      <c r="B15" s="1">
        <v>5</v>
      </c>
      <c r="C15" s="1">
        <v>10</v>
      </c>
      <c r="D15" s="1">
        <f t="shared" si="0"/>
        <v>29</v>
      </c>
      <c r="E15">
        <f t="shared" si="1"/>
        <v>39</v>
      </c>
      <c r="F15">
        <f t="shared" si="2"/>
        <v>39</v>
      </c>
      <c r="G15">
        <f t="shared" si="3"/>
        <v>29</v>
      </c>
      <c r="H15">
        <f t="shared" si="4"/>
        <v>0</v>
      </c>
      <c r="I15">
        <f t="shared" si="5"/>
        <v>0</v>
      </c>
      <c r="J15">
        <f t="shared" si="6"/>
        <v>0</v>
      </c>
      <c r="K15">
        <f t="shared" si="7"/>
        <v>0</v>
      </c>
      <c r="N15" s="4"/>
      <c r="O15" s="4"/>
      <c r="P15" s="4"/>
      <c r="Q15" s="4"/>
      <c r="R15" s="4"/>
      <c r="S15" s="4"/>
      <c r="T15" s="4"/>
      <c r="U15" s="3"/>
      <c r="V15" s="3"/>
      <c r="W15" s="3"/>
      <c r="X15" s="3"/>
      <c r="Y15" s="3"/>
      <c r="Z15" s="3"/>
      <c r="AA15" s="3"/>
      <c r="AB15" s="3"/>
      <c r="AC15" s="3"/>
      <c r="AD15" s="3"/>
    </row>
    <row r="16" spans="1:30" x14ac:dyDescent="0.25">
      <c r="A16" s="1">
        <v>4</v>
      </c>
      <c r="B16" s="1">
        <v>6</v>
      </c>
      <c r="C16" s="1">
        <v>17</v>
      </c>
      <c r="D16" s="1">
        <f t="shared" si="0"/>
        <v>29</v>
      </c>
      <c r="E16">
        <f t="shared" si="1"/>
        <v>46</v>
      </c>
      <c r="F16">
        <f>INDEX($B$22:$C$27,B16,2)</f>
        <v>52</v>
      </c>
      <c r="G16">
        <f t="shared" si="3"/>
        <v>35</v>
      </c>
      <c r="H16">
        <f t="shared" si="4"/>
        <v>6</v>
      </c>
      <c r="I16">
        <f t="shared" si="5"/>
        <v>6</v>
      </c>
      <c r="J16">
        <f t="shared" si="6"/>
        <v>6</v>
      </c>
      <c r="K16">
        <f t="shared" si="7"/>
        <v>6</v>
      </c>
      <c r="N16" s="4"/>
      <c r="O16" s="4"/>
      <c r="P16" s="4"/>
      <c r="Q16" s="4"/>
      <c r="R16" s="4"/>
      <c r="S16" s="4"/>
      <c r="T16" s="4"/>
      <c r="U16" s="3"/>
      <c r="V16" s="3"/>
      <c r="W16" s="3"/>
      <c r="X16" s="3"/>
      <c r="Y16" s="3"/>
      <c r="Z16" s="3"/>
      <c r="AA16" s="3"/>
      <c r="AB16" s="3"/>
      <c r="AC16" s="3"/>
      <c r="AD16" s="3"/>
    </row>
    <row r="17" spans="1:30" x14ac:dyDescent="0.25">
      <c r="A17" s="1">
        <v>5</v>
      </c>
      <c r="B17" s="1">
        <v>6</v>
      </c>
      <c r="C17" s="1">
        <v>13</v>
      </c>
      <c r="D17" s="1">
        <f t="shared" si="0"/>
        <v>39</v>
      </c>
      <c r="E17">
        <f t="shared" si="1"/>
        <v>52</v>
      </c>
      <c r="F17">
        <f>INDEX($B$22:$C$27,B17,2)</f>
        <v>52</v>
      </c>
      <c r="G17">
        <f t="shared" si="3"/>
        <v>39</v>
      </c>
      <c r="H17">
        <f t="shared" si="4"/>
        <v>0</v>
      </c>
      <c r="I17">
        <f>INDEX($B$22:$C$27,B17,1)-INDEX($B$22:$C$27,A17,2)-C17</f>
        <v>0</v>
      </c>
      <c r="J17">
        <f t="shared" si="6"/>
        <v>0</v>
      </c>
      <c r="K17">
        <f t="shared" si="7"/>
        <v>0</v>
      </c>
      <c r="N17" s="4"/>
      <c r="O17" s="4"/>
      <c r="P17" s="4"/>
      <c r="Q17" s="4"/>
      <c r="R17" s="4"/>
      <c r="S17" s="4"/>
      <c r="T17" s="4"/>
      <c r="U17" s="3"/>
      <c r="V17" s="3"/>
      <c r="W17" s="3"/>
      <c r="X17" s="3"/>
      <c r="Y17" s="3"/>
      <c r="Z17" s="3"/>
      <c r="AA17" s="3"/>
      <c r="AB17" s="3"/>
      <c r="AC17" s="3"/>
      <c r="AD17" s="3"/>
    </row>
    <row r="18" spans="1:30" x14ac:dyDescent="0.25">
      <c r="N18" s="4"/>
      <c r="O18" s="4"/>
      <c r="P18" s="4"/>
      <c r="Q18" s="4"/>
      <c r="R18" s="4"/>
      <c r="S18" s="4"/>
      <c r="T18" s="4"/>
      <c r="U18" s="3"/>
      <c r="V18" s="3"/>
      <c r="W18" s="3"/>
      <c r="X18" s="3"/>
      <c r="Y18" s="3"/>
      <c r="Z18" s="3"/>
      <c r="AA18" s="3"/>
      <c r="AB18" s="3"/>
      <c r="AC18" s="3"/>
      <c r="AD18" s="3"/>
    </row>
    <row r="19" spans="1:30" x14ac:dyDescent="0.25">
      <c r="N19" s="4"/>
      <c r="O19" s="4"/>
      <c r="P19" s="4"/>
      <c r="Q19" s="4"/>
      <c r="R19" s="4"/>
      <c r="S19" s="4"/>
      <c r="T19" s="4"/>
      <c r="U19" s="3"/>
      <c r="V19" s="3"/>
      <c r="W19" s="3"/>
      <c r="X19" s="3"/>
      <c r="Y19" s="3"/>
      <c r="Z19" s="3"/>
      <c r="AA19" s="3"/>
      <c r="AB19" s="3"/>
      <c r="AC19" s="3"/>
      <c r="AD19" s="3"/>
    </row>
    <row r="20" spans="1:30" x14ac:dyDescent="0.25">
      <c r="A20" s="3" t="s">
        <v>9</v>
      </c>
      <c r="B20" s="3"/>
      <c r="C20" s="3"/>
      <c r="E20" s="1" t="s">
        <v>11</v>
      </c>
      <c r="F20" s="1" t="s">
        <v>0</v>
      </c>
      <c r="G20" s="1" t="s">
        <v>15</v>
      </c>
      <c r="N20" s="4"/>
      <c r="O20" s="4"/>
      <c r="P20" s="4"/>
      <c r="Q20" s="4"/>
      <c r="R20" s="4"/>
      <c r="S20" s="4"/>
      <c r="T20" s="4"/>
      <c r="U20" s="3" t="s">
        <v>37</v>
      </c>
      <c r="V20" s="3"/>
      <c r="W20" s="3"/>
      <c r="X20" s="3"/>
      <c r="Y20" s="3"/>
      <c r="Z20" s="3"/>
      <c r="AA20" s="3"/>
      <c r="AB20" s="3"/>
      <c r="AC20" s="3"/>
      <c r="AD20" s="3"/>
    </row>
    <row r="21" spans="1:30" x14ac:dyDescent="0.25">
      <c r="A21" s="1" t="s">
        <v>5</v>
      </c>
      <c r="B21" s="1" t="s">
        <v>4</v>
      </c>
      <c r="C21" s="1" t="s">
        <v>8</v>
      </c>
      <c r="E21" s="1">
        <f>D8</f>
        <v>0</v>
      </c>
      <c r="F21" s="1">
        <f>C8</f>
        <v>6</v>
      </c>
      <c r="G21" s="1">
        <f>H8</f>
        <v>14</v>
      </c>
      <c r="U21" s="3"/>
      <c r="V21" s="3"/>
      <c r="W21" s="3"/>
      <c r="X21" s="3"/>
      <c r="Y21" s="3"/>
      <c r="Z21" s="3"/>
      <c r="AA21" s="3"/>
      <c r="AB21" s="3"/>
      <c r="AC21" s="3"/>
      <c r="AD21" s="3"/>
    </row>
    <row r="22" spans="1:30" x14ac:dyDescent="0.25">
      <c r="A22" s="1">
        <v>1</v>
      </c>
      <c r="B22" s="1">
        <v>0</v>
      </c>
      <c r="C22" s="1">
        <v>0</v>
      </c>
      <c r="E22" s="1">
        <f t="shared" ref="E22:E30" si="8">D9</f>
        <v>0</v>
      </c>
      <c r="F22" s="1">
        <f t="shared" ref="F22:F30" si="9">C9</f>
        <v>13</v>
      </c>
      <c r="G22" s="1">
        <f t="shared" ref="G22:G30" si="10">H9</f>
        <v>0</v>
      </c>
      <c r="U22" s="3"/>
      <c r="V22" s="3"/>
      <c r="W22" s="3"/>
      <c r="X22" s="3"/>
      <c r="Y22" s="3"/>
      <c r="Z22" s="3"/>
      <c r="AA22" s="3"/>
      <c r="AB22" s="3"/>
      <c r="AC22" s="3"/>
      <c r="AD22" s="3"/>
    </row>
    <row r="23" spans="1:30" x14ac:dyDescent="0.25">
      <c r="A23" s="1">
        <v>2</v>
      </c>
      <c r="B23" s="1">
        <v>6</v>
      </c>
      <c r="C23" s="1">
        <v>20</v>
      </c>
      <c r="E23" s="1">
        <f t="shared" si="8"/>
        <v>0</v>
      </c>
      <c r="F23" s="1">
        <f t="shared" si="9"/>
        <v>20</v>
      </c>
      <c r="G23" s="1">
        <f t="shared" si="10"/>
        <v>9</v>
      </c>
      <c r="J23" s="1" t="s">
        <v>5</v>
      </c>
      <c r="K23" s="1" t="s">
        <v>6</v>
      </c>
      <c r="L23" s="1" t="s">
        <v>0</v>
      </c>
      <c r="M23" s="1" t="s">
        <v>32</v>
      </c>
      <c r="N23" s="1" t="s">
        <v>33</v>
      </c>
      <c r="O23" s="1" t="s">
        <v>34</v>
      </c>
      <c r="P23" s="1" t="s">
        <v>29</v>
      </c>
      <c r="Q23" s="1" t="s">
        <v>1</v>
      </c>
      <c r="R23" s="1" t="s">
        <v>30</v>
      </c>
      <c r="S23" s="1" t="s">
        <v>2</v>
      </c>
      <c r="U23" s="3"/>
      <c r="V23" s="3"/>
      <c r="W23" s="3"/>
      <c r="X23" s="3"/>
      <c r="Y23" s="3"/>
      <c r="Z23" s="3"/>
      <c r="AA23" s="3"/>
      <c r="AB23" s="3"/>
      <c r="AC23" s="3"/>
      <c r="AD23" s="3"/>
    </row>
    <row r="24" spans="1:30" x14ac:dyDescent="0.25">
      <c r="A24" s="1">
        <v>3</v>
      </c>
      <c r="B24" s="1">
        <v>13</v>
      </c>
      <c r="C24" s="1">
        <v>13</v>
      </c>
      <c r="E24" s="1">
        <f t="shared" si="8"/>
        <v>6</v>
      </c>
      <c r="F24" s="1">
        <f t="shared" si="9"/>
        <v>9</v>
      </c>
      <c r="G24" s="1">
        <f t="shared" si="10"/>
        <v>14</v>
      </c>
      <c r="J24" s="1">
        <v>1</v>
      </c>
      <c r="K24" s="1">
        <v>2</v>
      </c>
      <c r="L24" s="1">
        <v>6</v>
      </c>
      <c r="M24" s="1">
        <v>0</v>
      </c>
      <c r="N24" s="1">
        <v>6</v>
      </c>
      <c r="O24" s="1">
        <f>N24-M24</f>
        <v>6</v>
      </c>
      <c r="P24" s="1">
        <f>L24-Q24*R24</f>
        <v>6</v>
      </c>
      <c r="Q24" s="1">
        <f>B4</f>
        <v>0.05</v>
      </c>
      <c r="R24" s="1">
        <v>0</v>
      </c>
      <c r="S24" s="1">
        <f>B3</f>
        <v>5</v>
      </c>
      <c r="U24" s="3"/>
      <c r="V24" s="3"/>
      <c r="W24" s="3"/>
      <c r="X24" s="3"/>
      <c r="Y24" s="3"/>
      <c r="Z24" s="3"/>
      <c r="AA24" s="3"/>
      <c r="AB24" s="3"/>
      <c r="AC24" s="3"/>
      <c r="AD24" s="3"/>
    </row>
    <row r="25" spans="1:30" x14ac:dyDescent="0.25">
      <c r="A25" s="1">
        <v>4</v>
      </c>
      <c r="B25" s="1">
        <v>29</v>
      </c>
      <c r="C25" s="1">
        <v>29</v>
      </c>
      <c r="E25" s="1">
        <f t="shared" si="8"/>
        <v>6</v>
      </c>
      <c r="F25" s="1">
        <f t="shared" si="9"/>
        <v>14</v>
      </c>
      <c r="G25" s="1">
        <f t="shared" si="10"/>
        <v>19</v>
      </c>
      <c r="J25" s="1">
        <v>1</v>
      </c>
      <c r="K25" s="1">
        <v>3</v>
      </c>
      <c r="L25" s="1">
        <v>13</v>
      </c>
      <c r="M25" s="1">
        <v>0</v>
      </c>
      <c r="N25" s="1">
        <v>10</v>
      </c>
      <c r="O25" s="1">
        <f t="shared" ref="O25:O33" si="11">N25-M25</f>
        <v>10</v>
      </c>
      <c r="P25" s="1">
        <f t="shared" ref="P25:P33" si="12">L25-Q25*R25</f>
        <v>10</v>
      </c>
      <c r="Q25" s="1">
        <f>C4</f>
        <v>0.25</v>
      </c>
      <c r="R25" s="1">
        <v>12</v>
      </c>
      <c r="S25" s="1">
        <f>C3</f>
        <v>10</v>
      </c>
      <c r="U25" s="3"/>
      <c r="V25" s="3"/>
      <c r="W25" s="3"/>
      <c r="X25" s="3"/>
      <c r="Y25" s="3"/>
      <c r="Z25" s="3"/>
      <c r="AA25" s="3"/>
      <c r="AB25" s="3"/>
      <c r="AC25" s="3"/>
      <c r="AD25" s="3"/>
    </row>
    <row r="26" spans="1:30" x14ac:dyDescent="0.25">
      <c r="A26" s="1">
        <v>5</v>
      </c>
      <c r="B26" s="1">
        <v>39</v>
      </c>
      <c r="C26" s="1">
        <v>39</v>
      </c>
      <c r="E26" s="1">
        <f t="shared" si="8"/>
        <v>13</v>
      </c>
      <c r="F26" s="1">
        <f t="shared" si="9"/>
        <v>16</v>
      </c>
      <c r="G26" s="1">
        <f t="shared" si="10"/>
        <v>0</v>
      </c>
      <c r="J26" s="1">
        <v>1</v>
      </c>
      <c r="K26" s="1">
        <v>4</v>
      </c>
      <c r="L26" s="1">
        <v>20</v>
      </c>
      <c r="M26" s="1">
        <v>0</v>
      </c>
      <c r="N26" s="1">
        <v>20</v>
      </c>
      <c r="O26" s="1">
        <f t="shared" si="11"/>
        <v>20</v>
      </c>
      <c r="P26" s="1">
        <f t="shared" si="12"/>
        <v>20</v>
      </c>
      <c r="Q26" s="1">
        <f>D4</f>
        <v>0.3</v>
      </c>
      <c r="R26" s="1">
        <v>0</v>
      </c>
      <c r="S26" s="1">
        <f>D3</f>
        <v>16</v>
      </c>
      <c r="U26" s="3"/>
      <c r="V26" s="3"/>
      <c r="W26" s="3"/>
      <c r="X26" s="3"/>
      <c r="Y26" s="3"/>
      <c r="Z26" s="3"/>
      <c r="AA26" s="3"/>
      <c r="AB26" s="3"/>
      <c r="AC26" s="3"/>
      <c r="AD26" s="3"/>
    </row>
    <row r="27" spans="1:30" x14ac:dyDescent="0.25">
      <c r="A27" s="1">
        <v>6</v>
      </c>
      <c r="B27" s="1">
        <v>52</v>
      </c>
      <c r="C27" s="1">
        <v>52</v>
      </c>
      <c r="E27" s="1">
        <f t="shared" si="8"/>
        <v>13</v>
      </c>
      <c r="F27" s="1">
        <f t="shared" si="9"/>
        <v>15</v>
      </c>
      <c r="G27" s="1">
        <f t="shared" si="10"/>
        <v>24</v>
      </c>
      <c r="J27" s="1">
        <v>2</v>
      </c>
      <c r="K27" s="1">
        <v>4</v>
      </c>
      <c r="L27" s="1">
        <v>9</v>
      </c>
      <c r="M27" s="1">
        <v>14</v>
      </c>
      <c r="N27" s="1">
        <v>23</v>
      </c>
      <c r="O27" s="1">
        <f t="shared" si="11"/>
        <v>9</v>
      </c>
      <c r="P27" s="1">
        <f t="shared" si="12"/>
        <v>9</v>
      </c>
      <c r="Q27" s="1">
        <f>E4</f>
        <v>7.0000000000000007E-2</v>
      </c>
      <c r="R27" s="1">
        <v>0</v>
      </c>
      <c r="S27" s="1">
        <f>E3</f>
        <v>7</v>
      </c>
      <c r="U27" s="3"/>
      <c r="V27" s="3"/>
      <c r="W27" s="3"/>
      <c r="X27" s="3"/>
      <c r="Y27" s="3"/>
      <c r="Z27" s="3"/>
      <c r="AA27" s="3"/>
      <c r="AB27" s="3"/>
      <c r="AC27" s="3"/>
      <c r="AD27" s="3"/>
    </row>
    <row r="28" spans="1:30" x14ac:dyDescent="0.25">
      <c r="E28" s="1">
        <f t="shared" si="8"/>
        <v>29</v>
      </c>
      <c r="F28" s="1">
        <f t="shared" si="9"/>
        <v>10</v>
      </c>
      <c r="G28" s="1">
        <f t="shared" si="10"/>
        <v>0</v>
      </c>
      <c r="J28" s="1">
        <v>2</v>
      </c>
      <c r="K28" s="1">
        <v>5</v>
      </c>
      <c r="L28" s="1">
        <v>14</v>
      </c>
      <c r="M28" s="1">
        <v>17</v>
      </c>
      <c r="N28" s="1">
        <v>31</v>
      </c>
      <c r="O28" s="1">
        <f t="shared" si="11"/>
        <v>14</v>
      </c>
      <c r="P28" s="1">
        <f t="shared" si="12"/>
        <v>14</v>
      </c>
      <c r="Q28" s="1">
        <f>F4</f>
        <v>0.15</v>
      </c>
      <c r="R28" s="1">
        <v>0</v>
      </c>
      <c r="S28" s="1">
        <f>F3</f>
        <v>11</v>
      </c>
      <c r="U28" s="3"/>
      <c r="V28" s="3"/>
      <c r="W28" s="3"/>
      <c r="X28" s="3"/>
      <c r="Y28" s="3"/>
      <c r="Z28" s="3"/>
      <c r="AA28" s="3"/>
      <c r="AB28" s="3"/>
      <c r="AC28" s="3"/>
      <c r="AD28" s="3"/>
    </row>
    <row r="29" spans="1:30" x14ac:dyDescent="0.25">
      <c r="E29" s="1">
        <f t="shared" si="8"/>
        <v>29</v>
      </c>
      <c r="F29" s="1">
        <f t="shared" si="9"/>
        <v>17</v>
      </c>
      <c r="G29" s="1">
        <f t="shared" si="10"/>
        <v>6</v>
      </c>
      <c r="J29" s="1">
        <v>3</v>
      </c>
      <c r="K29" s="1">
        <v>4</v>
      </c>
      <c r="L29" s="1">
        <v>16</v>
      </c>
      <c r="M29" s="1">
        <v>10</v>
      </c>
      <c r="N29" s="1">
        <v>23</v>
      </c>
      <c r="O29" s="1">
        <f t="shared" si="11"/>
        <v>13</v>
      </c>
      <c r="P29" s="1">
        <f t="shared" si="12"/>
        <v>12.999999999999989</v>
      </c>
      <c r="Q29" s="1">
        <f>G4</f>
        <v>0.1</v>
      </c>
      <c r="R29" s="1">
        <v>30.000000000000107</v>
      </c>
      <c r="S29" s="1">
        <f>G3</f>
        <v>13</v>
      </c>
      <c r="U29" s="3"/>
      <c r="V29" s="3"/>
      <c r="W29" s="3"/>
      <c r="X29" s="3"/>
      <c r="Y29" s="3"/>
      <c r="Z29" s="3"/>
      <c r="AA29" s="3"/>
      <c r="AB29" s="3"/>
      <c r="AC29" s="3"/>
      <c r="AD29" s="3"/>
    </row>
    <row r="30" spans="1:30" x14ac:dyDescent="0.25">
      <c r="E30" s="1">
        <f t="shared" si="8"/>
        <v>39</v>
      </c>
      <c r="F30" s="1">
        <f t="shared" si="9"/>
        <v>13</v>
      </c>
      <c r="G30" s="1">
        <f t="shared" si="10"/>
        <v>0</v>
      </c>
      <c r="J30" s="1">
        <v>3</v>
      </c>
      <c r="K30" s="1">
        <v>6</v>
      </c>
      <c r="L30" s="1">
        <v>15</v>
      </c>
      <c r="M30" s="1">
        <v>10</v>
      </c>
      <c r="N30" s="1">
        <v>25</v>
      </c>
      <c r="O30" s="1">
        <f t="shared" si="11"/>
        <v>15</v>
      </c>
      <c r="P30" s="1">
        <f t="shared" si="12"/>
        <v>15</v>
      </c>
      <c r="Q30" s="1">
        <f>H4</f>
        <v>0.05</v>
      </c>
      <c r="R30" s="1">
        <v>0</v>
      </c>
      <c r="S30" s="1">
        <f>H3</f>
        <v>12</v>
      </c>
      <c r="U30" s="3"/>
      <c r="V30" s="3"/>
      <c r="W30" s="3"/>
      <c r="X30" s="3"/>
      <c r="Y30" s="3"/>
      <c r="Z30" s="3"/>
      <c r="AA30" s="3"/>
      <c r="AB30" s="3"/>
      <c r="AC30" s="3"/>
      <c r="AD30" s="3"/>
    </row>
    <row r="31" spans="1:30" x14ac:dyDescent="0.25">
      <c r="J31" s="1">
        <v>4</v>
      </c>
      <c r="K31" s="1">
        <v>5</v>
      </c>
      <c r="L31" s="1">
        <v>10</v>
      </c>
      <c r="M31" s="1">
        <v>23</v>
      </c>
      <c r="N31" s="1">
        <v>31</v>
      </c>
      <c r="O31" s="1">
        <f t="shared" si="11"/>
        <v>8</v>
      </c>
      <c r="P31" s="1">
        <f t="shared" si="12"/>
        <v>7.9999999999999574</v>
      </c>
      <c r="Q31" s="1">
        <f>I4</f>
        <v>0.03</v>
      </c>
      <c r="R31" s="1">
        <v>66.666666666668092</v>
      </c>
      <c r="S31" s="1">
        <f>I3</f>
        <v>7</v>
      </c>
      <c r="U31" s="3"/>
      <c r="V31" s="3"/>
      <c r="W31" s="3"/>
      <c r="X31" s="3"/>
      <c r="Y31" s="3"/>
      <c r="Z31" s="3"/>
      <c r="AA31" s="3"/>
      <c r="AB31" s="3"/>
      <c r="AC31" s="3"/>
      <c r="AD31" s="3"/>
    </row>
    <row r="32" spans="1:30" x14ac:dyDescent="0.25">
      <c r="J32" s="1">
        <v>4</v>
      </c>
      <c r="K32" s="1">
        <v>6</v>
      </c>
      <c r="L32" s="1">
        <v>17</v>
      </c>
      <c r="M32" s="1">
        <v>23</v>
      </c>
      <c r="N32" s="1">
        <v>40</v>
      </c>
      <c r="O32" s="1">
        <f t="shared" si="11"/>
        <v>17</v>
      </c>
      <c r="P32" s="1">
        <f t="shared" si="12"/>
        <v>17</v>
      </c>
      <c r="Q32" s="1">
        <f>J4</f>
        <v>0.14000000000000001</v>
      </c>
      <c r="R32" s="1">
        <v>0</v>
      </c>
      <c r="S32" s="1">
        <f>J3</f>
        <v>15</v>
      </c>
      <c r="U32" s="3"/>
      <c r="V32" s="3"/>
      <c r="W32" s="3"/>
      <c r="X32" s="3"/>
      <c r="Y32" s="3"/>
      <c r="Z32" s="3"/>
      <c r="AA32" s="3"/>
      <c r="AB32" s="3"/>
      <c r="AC32" s="3"/>
      <c r="AD32" s="3"/>
    </row>
    <row r="33" spans="1:30" x14ac:dyDescent="0.25">
      <c r="A33" s="3" t="s">
        <v>36</v>
      </c>
      <c r="B33" s="3"/>
      <c r="C33" s="3"/>
      <c r="D33" s="3"/>
      <c r="E33" s="3"/>
      <c r="F33" s="3"/>
      <c r="G33" s="3"/>
      <c r="H33" s="3"/>
      <c r="J33" s="1">
        <v>5</v>
      </c>
      <c r="K33" s="1">
        <v>6</v>
      </c>
      <c r="L33" s="1">
        <v>13</v>
      </c>
      <c r="M33" s="1">
        <v>31</v>
      </c>
      <c r="N33" s="1">
        <v>40</v>
      </c>
      <c r="O33" s="1">
        <f t="shared" si="11"/>
        <v>9</v>
      </c>
      <c r="P33" s="1">
        <f t="shared" si="12"/>
        <v>9</v>
      </c>
      <c r="Q33" s="1">
        <f>K4</f>
        <v>0.5</v>
      </c>
      <c r="R33" s="1">
        <v>8</v>
      </c>
      <c r="S33" s="1">
        <f>K3</f>
        <v>9</v>
      </c>
      <c r="U33" s="3"/>
      <c r="V33" s="3"/>
      <c r="W33" s="3"/>
      <c r="X33" s="3"/>
      <c r="Y33" s="3"/>
      <c r="Z33" s="3"/>
      <c r="AA33" s="3"/>
      <c r="AB33" s="3"/>
      <c r="AC33" s="3"/>
      <c r="AD33" s="3"/>
    </row>
    <row r="34" spans="1:30" x14ac:dyDescent="0.25">
      <c r="A34" s="3"/>
      <c r="B34" s="3"/>
      <c r="C34" s="3"/>
      <c r="D34" s="3"/>
      <c r="E34" s="3"/>
      <c r="F34" s="3"/>
      <c r="G34" s="3"/>
      <c r="H34" s="3"/>
      <c r="U34" s="3"/>
      <c r="V34" s="3"/>
      <c r="W34" s="3"/>
      <c r="X34" s="3"/>
      <c r="Y34" s="3"/>
      <c r="Z34" s="3"/>
      <c r="AA34" s="3"/>
      <c r="AB34" s="3"/>
      <c r="AC34" s="3"/>
      <c r="AD34" s="3"/>
    </row>
    <row r="35" spans="1:30" x14ac:dyDescent="0.25">
      <c r="A35" s="3"/>
      <c r="B35" s="3"/>
      <c r="C35" s="3"/>
      <c r="D35" s="3"/>
      <c r="E35" s="3"/>
      <c r="F35" s="3"/>
      <c r="G35" s="3"/>
      <c r="H35" s="3"/>
      <c r="Q35" s="1" t="s">
        <v>31</v>
      </c>
      <c r="R35" s="1">
        <f>SUM(R24:R33)</f>
        <v>116.66666666666819</v>
      </c>
      <c r="S35" s="5" t="s">
        <v>35</v>
      </c>
      <c r="U35" s="3"/>
      <c r="V35" s="3"/>
      <c r="W35" s="3"/>
      <c r="X35" s="3"/>
      <c r="Y35" s="3"/>
      <c r="Z35" s="3"/>
      <c r="AA35" s="3"/>
      <c r="AB35" s="3"/>
      <c r="AC35" s="3"/>
      <c r="AD35" s="3"/>
    </row>
    <row r="36" spans="1:30" x14ac:dyDescent="0.25">
      <c r="A36" s="3"/>
      <c r="B36" s="3"/>
      <c r="C36" s="3"/>
      <c r="D36" s="3"/>
      <c r="E36" s="3"/>
      <c r="F36" s="3"/>
      <c r="G36" s="3"/>
      <c r="H36" s="3"/>
      <c r="U36" s="3"/>
      <c r="V36" s="3"/>
      <c r="W36" s="3"/>
      <c r="X36" s="3"/>
      <c r="Y36" s="3"/>
      <c r="Z36" s="3"/>
      <c r="AA36" s="3"/>
      <c r="AB36" s="3"/>
      <c r="AC36" s="3"/>
      <c r="AD36" s="3"/>
    </row>
    <row r="37" spans="1:30" x14ac:dyDescent="0.25">
      <c r="A37" s="3"/>
      <c r="B37" s="3"/>
      <c r="C37" s="3"/>
      <c r="D37" s="3"/>
      <c r="E37" s="3"/>
      <c r="F37" s="3"/>
      <c r="G37" s="3"/>
      <c r="H37" s="3"/>
      <c r="U37" s="3"/>
      <c r="V37" s="3"/>
      <c r="W37" s="3"/>
      <c r="X37" s="3"/>
      <c r="Y37" s="3"/>
      <c r="Z37" s="3"/>
      <c r="AA37" s="3"/>
      <c r="AB37" s="3"/>
      <c r="AC37" s="3"/>
      <c r="AD37" s="3"/>
    </row>
    <row r="38" spans="1:30" x14ac:dyDescent="0.25">
      <c r="A38" s="3"/>
      <c r="B38" s="3"/>
      <c r="C38" s="3"/>
      <c r="D38" s="3"/>
      <c r="E38" s="3"/>
      <c r="F38" s="3"/>
      <c r="G38" s="3"/>
      <c r="H38" s="3"/>
      <c r="U38" s="3"/>
      <c r="V38" s="3"/>
      <c r="W38" s="3"/>
      <c r="X38" s="3"/>
      <c r="Y38" s="3"/>
      <c r="Z38" s="3"/>
      <c r="AA38" s="3"/>
      <c r="AB38" s="3"/>
      <c r="AC38" s="3"/>
      <c r="AD38" s="3"/>
    </row>
    <row r="39" spans="1:30" x14ac:dyDescent="0.25">
      <c r="A39" s="3"/>
      <c r="B39" s="3"/>
      <c r="C39" s="3"/>
      <c r="D39" s="3"/>
      <c r="E39" s="3"/>
      <c r="F39" s="3"/>
      <c r="G39" s="3"/>
      <c r="H39" s="3"/>
    </row>
    <row r="40" spans="1:30" x14ac:dyDescent="0.25">
      <c r="A40" s="3"/>
      <c r="B40" s="3"/>
      <c r="C40" s="3"/>
      <c r="D40" s="3"/>
      <c r="E40" s="3"/>
      <c r="F40" s="3"/>
      <c r="G40" s="3"/>
      <c r="H40" s="3"/>
      <c r="J40" s="3" t="s">
        <v>10</v>
      </c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30" x14ac:dyDescent="0.25">
      <c r="A41" s="3"/>
      <c r="B41" s="3"/>
      <c r="C41" s="3"/>
      <c r="D41" s="3"/>
      <c r="E41" s="3"/>
      <c r="F41" s="3"/>
      <c r="G41" s="3"/>
      <c r="H41" s="3"/>
      <c r="J41" s="1" t="s">
        <v>5</v>
      </c>
      <c r="K41" s="1" t="s">
        <v>6</v>
      </c>
      <c r="L41" s="1" t="s">
        <v>0</v>
      </c>
      <c r="M41" s="1" t="s">
        <v>11</v>
      </c>
      <c r="N41" s="1" t="s">
        <v>12</v>
      </c>
      <c r="O41" s="1" t="s">
        <v>13</v>
      </c>
      <c r="P41" s="1" t="s">
        <v>14</v>
      </c>
      <c r="Q41" s="1" t="s">
        <v>15</v>
      </c>
      <c r="R41" s="1" t="s">
        <v>16</v>
      </c>
      <c r="S41" s="1" t="s">
        <v>17</v>
      </c>
      <c r="T41" s="1" t="s">
        <v>18</v>
      </c>
    </row>
    <row r="42" spans="1:30" x14ac:dyDescent="0.25">
      <c r="A42" s="3"/>
      <c r="B42" s="3"/>
      <c r="C42" s="3"/>
      <c r="D42" s="3"/>
      <c r="E42" s="3"/>
      <c r="F42" s="3"/>
      <c r="G42" s="3"/>
      <c r="H42" s="3"/>
      <c r="J42" s="1">
        <v>1</v>
      </c>
      <c r="K42" s="1">
        <v>2</v>
      </c>
      <c r="L42" s="1">
        <f>O24</f>
        <v>6</v>
      </c>
      <c r="M42" s="1">
        <f>INDEX($K$55:$L$60,J42,1)</f>
        <v>0</v>
      </c>
      <c r="N42">
        <f>M42+L42</f>
        <v>6</v>
      </c>
      <c r="O42">
        <f>INDEX($K$55:$L$60,K42,2)</f>
        <v>14</v>
      </c>
      <c r="P42">
        <f>O42-L42</f>
        <v>8</v>
      </c>
      <c r="Q42">
        <f>INDEX($K$55:$L$60,K42,2)-INDEX($K$55:$L$60,J42,1)-L42</f>
        <v>8</v>
      </c>
      <c r="R42">
        <f>INDEX($K$55:$L$60,K42,1)-INDEX($K$55:$L$60,J42,2)-L42</f>
        <v>0</v>
      </c>
      <c r="S42">
        <f>INDEX($K$55:$L$60,K42,2)-INDEX($K$55:$L$60,J42,2)-L42</f>
        <v>8</v>
      </c>
      <c r="T42">
        <f>INDEX($K$55:$L$60,K42,1)-INDEX($K$55:$L$60,J42,1)-L42</f>
        <v>0</v>
      </c>
    </row>
    <row r="43" spans="1:30" x14ac:dyDescent="0.25">
      <c r="A43" s="3"/>
      <c r="B43" s="3"/>
      <c r="C43" s="3"/>
      <c r="D43" s="3"/>
      <c r="E43" s="3"/>
      <c r="F43" s="3"/>
      <c r="G43" s="3"/>
      <c r="H43" s="3"/>
      <c r="J43" s="1">
        <v>1</v>
      </c>
      <c r="K43" s="1">
        <v>3</v>
      </c>
      <c r="L43" s="1">
        <f t="shared" ref="L43:L51" si="13">O25</f>
        <v>10</v>
      </c>
      <c r="M43" s="1">
        <f t="shared" ref="M43:M51" si="14">INDEX($K$55:$L$60,J43,1)</f>
        <v>0</v>
      </c>
      <c r="N43">
        <f t="shared" ref="N43:N51" si="15">M43+L43</f>
        <v>10</v>
      </c>
      <c r="O43">
        <f t="shared" ref="O43:O51" si="16">INDEX($K$55:$L$60,K43,2)</f>
        <v>10</v>
      </c>
      <c r="P43">
        <f t="shared" ref="P43:P51" si="17">O43-L43</f>
        <v>0</v>
      </c>
      <c r="Q43">
        <f t="shared" ref="Q43:Q51" si="18">INDEX($K$55:$L$60,K43,2)-INDEX($K$55:$L$60,J43,1)-L43</f>
        <v>0</v>
      </c>
      <c r="R43">
        <f t="shared" ref="R43:R51" si="19">INDEX($K$55:$L$60,K43,1)-INDEX($K$55:$L$60,J43,2)-L43</f>
        <v>0</v>
      </c>
      <c r="S43">
        <f t="shared" ref="S43:S51" si="20">INDEX($K$55:$L$60,K43,2)-INDEX($K$55:$L$60,J43,2)-L43</f>
        <v>0</v>
      </c>
      <c r="T43">
        <f t="shared" ref="T43:T51" si="21">INDEX($K$55:$L$60,K43,1)-INDEX($K$55:$L$60,J43,1)-L43</f>
        <v>0</v>
      </c>
    </row>
    <row r="44" spans="1:30" x14ac:dyDescent="0.25">
      <c r="A44" s="3"/>
      <c r="B44" s="3"/>
      <c r="C44" s="3"/>
      <c r="D44" s="3"/>
      <c r="E44" s="3"/>
      <c r="F44" s="3"/>
      <c r="G44" s="3"/>
      <c r="H44" s="3"/>
      <c r="J44" s="1">
        <v>1</v>
      </c>
      <c r="K44" s="1">
        <v>4</v>
      </c>
      <c r="L44" s="1">
        <f t="shared" si="13"/>
        <v>20</v>
      </c>
      <c r="M44" s="1">
        <f t="shared" si="14"/>
        <v>0</v>
      </c>
      <c r="N44">
        <f t="shared" si="15"/>
        <v>20</v>
      </c>
      <c r="O44">
        <f t="shared" si="16"/>
        <v>23</v>
      </c>
      <c r="P44">
        <f t="shared" si="17"/>
        <v>3</v>
      </c>
      <c r="Q44">
        <f t="shared" si="18"/>
        <v>3</v>
      </c>
      <c r="R44">
        <f t="shared" si="19"/>
        <v>3</v>
      </c>
      <c r="S44">
        <f t="shared" si="20"/>
        <v>3</v>
      </c>
      <c r="T44">
        <f t="shared" si="21"/>
        <v>3</v>
      </c>
    </row>
    <row r="45" spans="1:30" x14ac:dyDescent="0.25">
      <c r="A45" s="3"/>
      <c r="B45" s="3"/>
      <c r="C45" s="3"/>
      <c r="D45" s="3"/>
      <c r="E45" s="3"/>
      <c r="F45" s="3"/>
      <c r="G45" s="3"/>
      <c r="H45" s="3"/>
      <c r="J45" s="1">
        <v>2</v>
      </c>
      <c r="K45" s="1">
        <v>4</v>
      </c>
      <c r="L45" s="1">
        <f t="shared" si="13"/>
        <v>9</v>
      </c>
      <c r="M45" s="1">
        <f t="shared" si="14"/>
        <v>6</v>
      </c>
      <c r="N45">
        <f t="shared" si="15"/>
        <v>15</v>
      </c>
      <c r="O45">
        <f t="shared" si="16"/>
        <v>23</v>
      </c>
      <c r="P45">
        <f t="shared" si="17"/>
        <v>14</v>
      </c>
      <c r="Q45">
        <f t="shared" si="18"/>
        <v>8</v>
      </c>
      <c r="R45">
        <f t="shared" si="19"/>
        <v>0</v>
      </c>
      <c r="S45">
        <f t="shared" si="20"/>
        <v>0</v>
      </c>
      <c r="T45">
        <f t="shared" si="21"/>
        <v>8</v>
      </c>
    </row>
    <row r="46" spans="1:30" x14ac:dyDescent="0.25">
      <c r="A46" s="3"/>
      <c r="B46" s="3"/>
      <c r="C46" s="3"/>
      <c r="D46" s="3"/>
      <c r="E46" s="3"/>
      <c r="F46" s="3"/>
      <c r="G46" s="3"/>
      <c r="H46" s="3"/>
      <c r="J46" s="1">
        <v>2</v>
      </c>
      <c r="K46" s="1">
        <v>5</v>
      </c>
      <c r="L46" s="1">
        <f t="shared" si="13"/>
        <v>14</v>
      </c>
      <c r="M46" s="1">
        <f t="shared" si="14"/>
        <v>6</v>
      </c>
      <c r="N46">
        <f t="shared" si="15"/>
        <v>20</v>
      </c>
      <c r="O46">
        <f t="shared" si="16"/>
        <v>31</v>
      </c>
      <c r="P46">
        <f t="shared" si="17"/>
        <v>17</v>
      </c>
      <c r="Q46">
        <f t="shared" si="18"/>
        <v>11</v>
      </c>
      <c r="R46">
        <f t="shared" si="19"/>
        <v>3</v>
      </c>
      <c r="S46">
        <f t="shared" si="20"/>
        <v>3</v>
      </c>
      <c r="T46">
        <f t="shared" si="21"/>
        <v>11</v>
      </c>
    </row>
    <row r="47" spans="1:30" x14ac:dyDescent="0.25">
      <c r="A47" s="3"/>
      <c r="B47" s="3"/>
      <c r="C47" s="3"/>
      <c r="D47" s="3"/>
      <c r="E47" s="3"/>
      <c r="F47" s="3"/>
      <c r="G47" s="3"/>
      <c r="H47" s="3"/>
      <c r="J47" s="1">
        <v>3</v>
      </c>
      <c r="K47" s="1">
        <v>4</v>
      </c>
      <c r="L47" s="1">
        <f t="shared" si="13"/>
        <v>13</v>
      </c>
      <c r="M47" s="1">
        <f t="shared" si="14"/>
        <v>10</v>
      </c>
      <c r="N47">
        <f t="shared" si="15"/>
        <v>23</v>
      </c>
      <c r="O47">
        <f t="shared" si="16"/>
        <v>23</v>
      </c>
      <c r="P47">
        <f t="shared" si="17"/>
        <v>10</v>
      </c>
      <c r="Q47">
        <f t="shared" si="18"/>
        <v>0</v>
      </c>
      <c r="R47">
        <f t="shared" si="19"/>
        <v>0</v>
      </c>
      <c r="S47">
        <f t="shared" si="20"/>
        <v>0</v>
      </c>
      <c r="T47">
        <f t="shared" si="21"/>
        <v>0</v>
      </c>
    </row>
    <row r="48" spans="1:30" x14ac:dyDescent="0.25">
      <c r="A48" s="3"/>
      <c r="B48" s="3"/>
      <c r="C48" s="3"/>
      <c r="D48" s="3"/>
      <c r="E48" s="3"/>
      <c r="F48" s="3"/>
      <c r="G48" s="3"/>
      <c r="H48" s="3"/>
      <c r="J48" s="1">
        <v>3</v>
      </c>
      <c r="K48" s="1">
        <v>6</v>
      </c>
      <c r="L48" s="1">
        <f t="shared" si="13"/>
        <v>15</v>
      </c>
      <c r="M48" s="1">
        <f t="shared" si="14"/>
        <v>10</v>
      </c>
      <c r="N48">
        <f t="shared" si="15"/>
        <v>25</v>
      </c>
      <c r="O48">
        <f t="shared" si="16"/>
        <v>40</v>
      </c>
      <c r="P48">
        <f t="shared" si="17"/>
        <v>25</v>
      </c>
      <c r="Q48">
        <f t="shared" si="18"/>
        <v>15</v>
      </c>
      <c r="R48">
        <f t="shared" si="19"/>
        <v>15</v>
      </c>
      <c r="S48">
        <f t="shared" si="20"/>
        <v>15</v>
      </c>
      <c r="T48">
        <f t="shared" si="21"/>
        <v>15</v>
      </c>
    </row>
    <row r="49" spans="1:20" x14ac:dyDescent="0.25">
      <c r="A49" s="3" t="s">
        <v>37</v>
      </c>
      <c r="B49" s="3"/>
      <c r="C49" s="3"/>
      <c r="D49" s="3"/>
      <c r="E49" s="3"/>
      <c r="F49" s="3"/>
      <c r="G49" s="3"/>
      <c r="H49" s="3"/>
      <c r="J49" s="1">
        <v>4</v>
      </c>
      <c r="K49" s="1">
        <v>5</v>
      </c>
      <c r="L49" s="1">
        <f t="shared" si="13"/>
        <v>8</v>
      </c>
      <c r="M49" s="1">
        <f t="shared" si="14"/>
        <v>23</v>
      </c>
      <c r="N49">
        <f t="shared" si="15"/>
        <v>31</v>
      </c>
      <c r="O49">
        <f t="shared" si="16"/>
        <v>31</v>
      </c>
      <c r="P49">
        <f t="shared" si="17"/>
        <v>23</v>
      </c>
      <c r="Q49">
        <f t="shared" si="18"/>
        <v>0</v>
      </c>
      <c r="R49">
        <f t="shared" si="19"/>
        <v>0</v>
      </c>
      <c r="S49">
        <f t="shared" si="20"/>
        <v>0</v>
      </c>
      <c r="T49">
        <f t="shared" si="21"/>
        <v>0</v>
      </c>
    </row>
    <row r="50" spans="1:20" x14ac:dyDescent="0.25">
      <c r="A50" s="3"/>
      <c r="B50" s="3"/>
      <c r="C50" s="3"/>
      <c r="D50" s="3"/>
      <c r="E50" s="3"/>
      <c r="F50" s="3"/>
      <c r="G50" s="3"/>
      <c r="H50" s="3"/>
      <c r="J50" s="1">
        <v>4</v>
      </c>
      <c r="K50" s="1">
        <v>6</v>
      </c>
      <c r="L50" s="1">
        <f t="shared" si="13"/>
        <v>17</v>
      </c>
      <c r="M50" s="1">
        <f t="shared" si="14"/>
        <v>23</v>
      </c>
      <c r="N50">
        <f t="shared" si="15"/>
        <v>40</v>
      </c>
      <c r="O50">
        <f t="shared" si="16"/>
        <v>40</v>
      </c>
      <c r="P50">
        <f t="shared" si="17"/>
        <v>23</v>
      </c>
      <c r="Q50">
        <f t="shared" si="18"/>
        <v>0</v>
      </c>
      <c r="R50">
        <f t="shared" si="19"/>
        <v>0</v>
      </c>
      <c r="S50">
        <f t="shared" si="20"/>
        <v>0</v>
      </c>
      <c r="T50">
        <f t="shared" si="21"/>
        <v>0</v>
      </c>
    </row>
    <row r="51" spans="1:20" x14ac:dyDescent="0.25">
      <c r="A51" s="3"/>
      <c r="B51" s="3"/>
      <c r="C51" s="3"/>
      <c r="D51" s="3"/>
      <c r="E51" s="3"/>
      <c r="F51" s="3"/>
      <c r="G51" s="3"/>
      <c r="H51" s="3"/>
      <c r="J51" s="1">
        <v>5</v>
      </c>
      <c r="K51" s="1">
        <v>6</v>
      </c>
      <c r="L51" s="1">
        <f t="shared" si="13"/>
        <v>9</v>
      </c>
      <c r="M51" s="1">
        <f t="shared" si="14"/>
        <v>31</v>
      </c>
      <c r="N51">
        <f t="shared" si="15"/>
        <v>40</v>
      </c>
      <c r="O51">
        <f t="shared" si="16"/>
        <v>40</v>
      </c>
      <c r="P51">
        <f t="shared" si="17"/>
        <v>31</v>
      </c>
      <c r="Q51">
        <f t="shared" si="18"/>
        <v>0</v>
      </c>
      <c r="R51">
        <f t="shared" si="19"/>
        <v>0</v>
      </c>
      <c r="S51">
        <f t="shared" si="20"/>
        <v>0</v>
      </c>
      <c r="T51">
        <f t="shared" si="21"/>
        <v>0</v>
      </c>
    </row>
    <row r="52" spans="1:20" x14ac:dyDescent="0.25">
      <c r="A52" s="3"/>
      <c r="B52" s="3"/>
      <c r="C52" s="3"/>
      <c r="D52" s="3"/>
      <c r="E52" s="3"/>
      <c r="F52" s="3"/>
      <c r="G52" s="3"/>
      <c r="H52" s="3"/>
    </row>
    <row r="53" spans="1:20" x14ac:dyDescent="0.25">
      <c r="A53" s="3"/>
      <c r="B53" s="3"/>
      <c r="C53" s="3"/>
      <c r="D53" s="3"/>
      <c r="E53" s="3"/>
      <c r="F53" s="3"/>
      <c r="G53" s="3"/>
      <c r="H53" s="3"/>
      <c r="J53" s="3" t="s">
        <v>9</v>
      </c>
      <c r="K53" s="3"/>
      <c r="L53" s="3"/>
      <c r="N53" s="1" t="s">
        <v>11</v>
      </c>
      <c r="O53" s="1" t="s">
        <v>0</v>
      </c>
      <c r="P53" s="1" t="s">
        <v>15</v>
      </c>
    </row>
    <row r="54" spans="1:20" x14ac:dyDescent="0.25">
      <c r="A54" s="3"/>
      <c r="B54" s="3"/>
      <c r="C54" s="3"/>
      <c r="D54" s="3"/>
      <c r="E54" s="3"/>
      <c r="F54" s="3"/>
      <c r="G54" s="3"/>
      <c r="H54" s="3"/>
      <c r="J54" s="1" t="s">
        <v>5</v>
      </c>
      <c r="K54" s="1" t="s">
        <v>4</v>
      </c>
      <c r="L54" s="1" t="s">
        <v>8</v>
      </c>
      <c r="N54" s="1">
        <f>M42</f>
        <v>0</v>
      </c>
      <c r="O54" s="1">
        <f>L42</f>
        <v>6</v>
      </c>
      <c r="P54" s="1">
        <f>Q42</f>
        <v>8</v>
      </c>
    </row>
    <row r="55" spans="1:20" x14ac:dyDescent="0.25">
      <c r="A55" s="3"/>
      <c r="B55" s="3"/>
      <c r="C55" s="3"/>
      <c r="D55" s="3"/>
      <c r="E55" s="3"/>
      <c r="F55" s="3"/>
      <c r="G55" s="3"/>
      <c r="H55" s="3"/>
      <c r="J55" s="1">
        <v>1</v>
      </c>
      <c r="K55" s="1">
        <v>0</v>
      </c>
      <c r="L55" s="1">
        <v>0</v>
      </c>
      <c r="N55" s="1">
        <f t="shared" ref="N55:N63" si="22">M43</f>
        <v>0</v>
      </c>
      <c r="O55" s="1">
        <f t="shared" ref="O55:O63" si="23">L43</f>
        <v>10</v>
      </c>
      <c r="P55" s="1">
        <f t="shared" ref="P55:P63" si="24">Q43</f>
        <v>0</v>
      </c>
    </row>
    <row r="56" spans="1:20" x14ac:dyDescent="0.25">
      <c r="A56" s="3"/>
      <c r="B56" s="3"/>
      <c r="C56" s="3"/>
      <c r="D56" s="3"/>
      <c r="E56" s="3"/>
      <c r="F56" s="3"/>
      <c r="G56" s="3"/>
      <c r="H56" s="3"/>
      <c r="J56" s="1">
        <v>2</v>
      </c>
      <c r="K56" s="1">
        <v>6</v>
      </c>
      <c r="L56" s="1">
        <v>14</v>
      </c>
      <c r="N56" s="1">
        <f t="shared" si="22"/>
        <v>0</v>
      </c>
      <c r="O56" s="1">
        <f t="shared" si="23"/>
        <v>20</v>
      </c>
      <c r="P56" s="1">
        <f t="shared" si="24"/>
        <v>3</v>
      </c>
    </row>
    <row r="57" spans="1:20" x14ac:dyDescent="0.25">
      <c r="A57" s="3"/>
      <c r="B57" s="3"/>
      <c r="C57" s="3"/>
      <c r="D57" s="3"/>
      <c r="E57" s="3"/>
      <c r="F57" s="3"/>
      <c r="G57" s="3"/>
      <c r="H57" s="3"/>
      <c r="J57" s="1">
        <v>3</v>
      </c>
      <c r="K57" s="1">
        <v>10</v>
      </c>
      <c r="L57" s="1">
        <v>10</v>
      </c>
      <c r="N57" s="1">
        <f t="shared" si="22"/>
        <v>6</v>
      </c>
      <c r="O57" s="1">
        <f t="shared" si="23"/>
        <v>9</v>
      </c>
      <c r="P57" s="1">
        <f t="shared" si="24"/>
        <v>8</v>
      </c>
    </row>
    <row r="58" spans="1:20" x14ac:dyDescent="0.25">
      <c r="A58" s="3"/>
      <c r="B58" s="3"/>
      <c r="C58" s="3"/>
      <c r="D58" s="3"/>
      <c r="E58" s="3"/>
      <c r="F58" s="3"/>
      <c r="G58" s="3"/>
      <c r="H58" s="3"/>
      <c r="J58" s="1">
        <v>4</v>
      </c>
      <c r="K58" s="1">
        <v>23</v>
      </c>
      <c r="L58" s="1">
        <v>23</v>
      </c>
      <c r="N58" s="1">
        <f t="shared" si="22"/>
        <v>6</v>
      </c>
      <c r="O58" s="1">
        <f t="shared" si="23"/>
        <v>14</v>
      </c>
      <c r="P58" s="1">
        <f t="shared" si="24"/>
        <v>11</v>
      </c>
    </row>
    <row r="59" spans="1:20" x14ac:dyDescent="0.25">
      <c r="A59" s="3"/>
      <c r="B59" s="3"/>
      <c r="C59" s="3"/>
      <c r="D59" s="3"/>
      <c r="E59" s="3"/>
      <c r="F59" s="3"/>
      <c r="G59" s="3"/>
      <c r="H59" s="3"/>
      <c r="J59" s="1">
        <v>5</v>
      </c>
      <c r="K59" s="1">
        <v>31</v>
      </c>
      <c r="L59" s="1">
        <v>31</v>
      </c>
      <c r="N59" s="1">
        <f t="shared" si="22"/>
        <v>10</v>
      </c>
      <c r="O59" s="1">
        <f t="shared" si="23"/>
        <v>13</v>
      </c>
      <c r="P59" s="1">
        <f t="shared" si="24"/>
        <v>0</v>
      </c>
    </row>
    <row r="60" spans="1:20" x14ac:dyDescent="0.25">
      <c r="A60" s="3"/>
      <c r="B60" s="3"/>
      <c r="C60" s="3"/>
      <c r="D60" s="3"/>
      <c r="E60" s="3"/>
      <c r="F60" s="3"/>
      <c r="G60" s="3"/>
      <c r="H60" s="3"/>
      <c r="J60" s="1">
        <v>6</v>
      </c>
      <c r="K60" s="1">
        <v>40</v>
      </c>
      <c r="L60" s="1">
        <v>40</v>
      </c>
      <c r="N60" s="1">
        <f t="shared" si="22"/>
        <v>10</v>
      </c>
      <c r="O60" s="1">
        <f t="shared" si="23"/>
        <v>15</v>
      </c>
      <c r="P60" s="1">
        <f t="shared" si="24"/>
        <v>15</v>
      </c>
    </row>
    <row r="61" spans="1:20" x14ac:dyDescent="0.25">
      <c r="A61" s="3"/>
      <c r="B61" s="3"/>
      <c r="C61" s="3"/>
      <c r="D61" s="3"/>
      <c r="E61" s="3"/>
      <c r="F61" s="3"/>
      <c r="G61" s="3"/>
      <c r="H61" s="3"/>
      <c r="N61" s="1">
        <f t="shared" si="22"/>
        <v>23</v>
      </c>
      <c r="O61" s="1">
        <f t="shared" si="23"/>
        <v>8</v>
      </c>
      <c r="P61" s="1">
        <f t="shared" si="24"/>
        <v>0</v>
      </c>
    </row>
    <row r="62" spans="1:20" x14ac:dyDescent="0.25">
      <c r="A62" s="3"/>
      <c r="B62" s="3"/>
      <c r="C62" s="3"/>
      <c r="D62" s="3"/>
      <c r="E62" s="3"/>
      <c r="F62" s="3"/>
      <c r="G62" s="3"/>
      <c r="H62" s="3"/>
      <c r="N62" s="1">
        <f t="shared" si="22"/>
        <v>23</v>
      </c>
      <c r="O62" s="1">
        <f t="shared" si="23"/>
        <v>17</v>
      </c>
      <c r="P62" s="1">
        <f t="shared" si="24"/>
        <v>0</v>
      </c>
    </row>
    <row r="63" spans="1:20" x14ac:dyDescent="0.25">
      <c r="A63" s="3"/>
      <c r="B63" s="3"/>
      <c r="C63" s="3"/>
      <c r="D63" s="3"/>
      <c r="E63" s="3"/>
      <c r="F63" s="3"/>
      <c r="G63" s="3"/>
      <c r="H63" s="3"/>
      <c r="N63" s="1">
        <f t="shared" si="22"/>
        <v>31</v>
      </c>
      <c r="O63" s="1">
        <f t="shared" si="23"/>
        <v>9</v>
      </c>
      <c r="P63" s="1">
        <f t="shared" si="24"/>
        <v>0</v>
      </c>
    </row>
    <row r="64" spans="1:20" x14ac:dyDescent="0.25">
      <c r="A64" s="3"/>
      <c r="B64" s="3"/>
      <c r="C64" s="3"/>
      <c r="D64" s="3"/>
      <c r="E64" s="3"/>
      <c r="F64" s="3"/>
      <c r="G64" s="3"/>
      <c r="H64" s="3"/>
    </row>
  </sheetData>
  <mergeCells count="13">
    <mergeCell ref="A49:H49"/>
    <mergeCell ref="A50:H64"/>
    <mergeCell ref="U2:AD19"/>
    <mergeCell ref="U1:AD1"/>
    <mergeCell ref="U20:AD20"/>
    <mergeCell ref="U21:AD38"/>
    <mergeCell ref="J40:T40"/>
    <mergeCell ref="J53:L53"/>
    <mergeCell ref="L2:L4"/>
    <mergeCell ref="A20:C20"/>
    <mergeCell ref="A6:K6"/>
    <mergeCell ref="A33:H33"/>
    <mergeCell ref="A34:H48"/>
  </mergeCells>
  <pageMargins left="0.7" right="0.7" top="0.75" bottom="0.75" header="0.3" footer="0.3"/>
  <ignoredErrors>
    <ignoredError sqref="F21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Роман Барановский</dc:creator>
  <cp:lastModifiedBy>Роман Барановский</cp:lastModifiedBy>
  <dcterms:created xsi:type="dcterms:W3CDTF">2015-06-05T18:17:20Z</dcterms:created>
  <dcterms:modified xsi:type="dcterms:W3CDTF">2023-11-08T23:06:43Z</dcterms:modified>
</cp:coreProperties>
</file>