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PACK\MDR_Pack\PACK_Gen\Files\Examples\misc\ADCUI_VE4\Docs\"/>
    </mc:Choice>
  </mc:AlternateContent>
  <bookViews>
    <workbookView xWindow="0" yWindow="0" windowWidth="25815" windowHeight="1161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7" i="1" l="1"/>
  <c r="N65" i="1"/>
  <c r="N28" i="1"/>
  <c r="N29" i="1"/>
  <c r="N68" i="1"/>
  <c r="C68" i="1"/>
  <c r="N66" i="1"/>
  <c r="O66" i="1" s="1"/>
  <c r="C66" i="1"/>
  <c r="N64" i="1"/>
  <c r="C64" i="1"/>
  <c r="N57" i="1"/>
  <c r="C57" i="1"/>
  <c r="N56" i="1"/>
  <c r="C56" i="1"/>
  <c r="N55" i="1"/>
  <c r="C55" i="1"/>
  <c r="N54" i="1"/>
  <c r="C54" i="1"/>
  <c r="N53" i="1"/>
  <c r="C53" i="1"/>
  <c r="N52" i="1"/>
  <c r="C52" i="1"/>
  <c r="N51" i="1"/>
  <c r="C51" i="1"/>
  <c r="N50" i="1"/>
  <c r="C50" i="1"/>
  <c r="N49" i="1"/>
  <c r="C49" i="1"/>
  <c r="N48" i="1"/>
  <c r="C48" i="1"/>
  <c r="N47" i="1"/>
  <c r="C47" i="1"/>
  <c r="N46" i="1"/>
  <c r="C46" i="1"/>
  <c r="N45" i="1"/>
  <c r="C45" i="1"/>
  <c r="N38" i="1"/>
  <c r="N37" i="1"/>
  <c r="N36" i="1"/>
  <c r="N35" i="1"/>
  <c r="N34" i="1"/>
  <c r="N33" i="1"/>
  <c r="N32" i="1"/>
  <c r="N31" i="1"/>
  <c r="N30" i="1"/>
  <c r="N27" i="1"/>
  <c r="N26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O67" i="1" l="1"/>
  <c r="O31" i="1"/>
  <c r="O49" i="1"/>
  <c r="O55" i="1"/>
  <c r="O54" i="1"/>
  <c r="O53" i="1"/>
  <c r="O51" i="1"/>
  <c r="O50" i="1"/>
  <c r="O47" i="1"/>
  <c r="O46" i="1"/>
  <c r="O48" i="1"/>
  <c r="O52" i="1"/>
  <c r="O56" i="1"/>
  <c r="O32" i="1"/>
  <c r="O33" i="1"/>
  <c r="O30" i="1"/>
  <c r="O34" i="1"/>
  <c r="O39" i="1" l="1"/>
  <c r="O40" i="1" s="1"/>
  <c r="O41" i="1" s="1"/>
  <c r="O69" i="1"/>
  <c r="O70" i="1" s="1"/>
  <c r="O71" i="1" s="1"/>
  <c r="O58" i="1"/>
  <c r="O59" i="1" s="1"/>
  <c r="O60" i="1" s="1"/>
  <c r="N12" i="1" l="1"/>
  <c r="N13" i="1"/>
  <c r="O13" i="1" s="1"/>
  <c r="N14" i="1"/>
  <c r="N15" i="1"/>
  <c r="N16" i="1"/>
  <c r="N17" i="1"/>
  <c r="O17" i="1" s="1"/>
  <c r="N18" i="1"/>
  <c r="N19" i="1"/>
  <c r="N9" i="1"/>
  <c r="O9" i="1" s="1"/>
  <c r="N10" i="1"/>
  <c r="O10" i="1" s="1"/>
  <c r="N11" i="1"/>
  <c r="N8" i="1"/>
  <c r="N7" i="1"/>
  <c r="C8" i="1"/>
  <c r="C9" i="1"/>
  <c r="C10" i="1"/>
  <c r="C11" i="1"/>
  <c r="C12" i="1"/>
  <c r="C13" i="1"/>
  <c r="C14" i="1"/>
  <c r="C15" i="1"/>
  <c r="C16" i="1"/>
  <c r="C17" i="1"/>
  <c r="C18" i="1"/>
  <c r="C19" i="1"/>
  <c r="C7" i="1"/>
  <c r="O8" i="1" l="1"/>
  <c r="O11" i="1"/>
  <c r="O18" i="1"/>
  <c r="O14" i="1"/>
  <c r="O16" i="1"/>
  <c r="O12" i="1"/>
  <c r="O19" i="1"/>
  <c r="O15" i="1"/>
  <c r="O20" i="1" l="1"/>
  <c r="O21" i="1" s="1"/>
</calcChain>
</file>

<file path=xl/sharedStrings.xml><?xml version="1.0" encoding="utf-8"?>
<sst xmlns="http://schemas.openxmlformats.org/spreadsheetml/2006/main" count="40" uniqueCount="18">
  <si>
    <t>INP</t>
  </si>
  <si>
    <t>INM</t>
  </si>
  <si>
    <t>DATA/0,4V</t>
  </si>
  <si>
    <t>SCALE</t>
  </si>
  <si>
    <t>Delta, V</t>
  </si>
  <si>
    <t>Average</t>
  </si>
  <si>
    <t>Delta</t>
  </si>
  <si>
    <t>Gain = x1</t>
  </si>
  <si>
    <t>Gain = x4</t>
  </si>
  <si>
    <t>Gain = x2</t>
  </si>
  <si>
    <t>Gain = x16</t>
  </si>
  <si>
    <t>SCALE_Gx4</t>
  </si>
  <si>
    <t>SCALE_Gx2</t>
  </si>
  <si>
    <t>- Сигнал болтается перед зашкалом</t>
  </si>
  <si>
    <t>- Сигнал в зашкале '= 0xFF800000</t>
  </si>
  <si>
    <t>Регистры при измерении без усиления</t>
  </si>
  <si>
    <t>Измерено по 10 отсчетов (периодичность ~1c) с шагом дифференциального сигнала 0,4В</t>
  </si>
  <si>
    <t>Регистр TST = 2, скриншот от ревизии 1537 где данного бита нет. В ревизии 1749 бит отображается.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</si>
</sst>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2" borderId="0" xfId="0" applyFill="1"/>
    <xf numFmtId="0" fontId="0" fillId="0" borderId="25" xfId="0" applyBorder="1"/>
    <xf numFmtId="0" fontId="0" fillId="0" borderId="26" xfId="0" applyBorder="1"/>
    <xf numFmtId="0" fontId="2" fillId="0" borderId="7" xfId="0" applyFont="1" applyBorder="1"/>
    <xf numFmtId="0" fontId="2" fillId="0" borderId="8" xfId="0" applyFont="1" applyBorder="1"/>
    <xf numFmtId="0" fontId="0" fillId="0" borderId="28" xfId="0" applyBorder="1"/>
    <xf numFmtId="0" fontId="3" fillId="0" borderId="4" xfId="0" applyFont="1" applyBorder="1"/>
    <xf numFmtId="0" fontId="3" fillId="0" borderId="5" xfId="0" applyFont="1" applyBorder="1"/>
    <xf numFmtId="0" fontId="0" fillId="3" borderId="18" xfId="0" applyFill="1" applyBorder="1"/>
    <xf numFmtId="0" fontId="0" fillId="3" borderId="19" xfId="0" applyFill="1" applyBorder="1"/>
    <xf numFmtId="0" fontId="0" fillId="3" borderId="9" xfId="0" applyFill="1" applyBorder="1"/>
    <xf numFmtId="0" fontId="0" fillId="3" borderId="1" xfId="0" applyFill="1" applyBorder="1"/>
    <xf numFmtId="0" fontId="0" fillId="3" borderId="6" xfId="0" applyFill="1" applyBorder="1"/>
    <xf numFmtId="0" fontId="3" fillId="0" borderId="0" xfId="0" applyFont="1" applyBorder="1"/>
    <xf numFmtId="0" fontId="0" fillId="3" borderId="0" xfId="0" applyFill="1"/>
    <xf numFmtId="0" fontId="1" fillId="0" borderId="14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DATA(INP-INM)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Лист1!$C$7:$C$19</c:f>
              <c:numCache>
                <c:formatCode>General</c:formatCode>
                <c:ptCount val="13"/>
                <c:pt idx="0">
                  <c:v>2.4</c:v>
                </c:pt>
                <c:pt idx="1">
                  <c:v>2</c:v>
                </c:pt>
                <c:pt idx="2">
                  <c:v>1.5999999999999999</c:v>
                </c:pt>
                <c:pt idx="3">
                  <c:v>1.2000000000000002</c:v>
                </c:pt>
                <c:pt idx="4">
                  <c:v>0.8</c:v>
                </c:pt>
                <c:pt idx="5">
                  <c:v>0.40000000000000013</c:v>
                </c:pt>
                <c:pt idx="6">
                  <c:v>0</c:v>
                </c:pt>
                <c:pt idx="7">
                  <c:v>-0.40000000000000013</c:v>
                </c:pt>
                <c:pt idx="8">
                  <c:v>-0.8</c:v>
                </c:pt>
                <c:pt idx="9">
                  <c:v>-1.2000000000000002</c:v>
                </c:pt>
                <c:pt idx="10">
                  <c:v>-1.5999999999999999</c:v>
                </c:pt>
                <c:pt idx="11">
                  <c:v>-2</c:v>
                </c:pt>
                <c:pt idx="12">
                  <c:v>-2.4</c:v>
                </c:pt>
              </c:numCache>
            </c:numRef>
          </c:cat>
          <c:val>
            <c:numRef>
              <c:f>Лист1!$N$7:$N$19</c:f>
              <c:numCache>
                <c:formatCode>General</c:formatCode>
                <c:ptCount val="13"/>
                <c:pt idx="0">
                  <c:v>-4153472.9</c:v>
                </c:pt>
                <c:pt idx="1">
                  <c:v>-3461609</c:v>
                </c:pt>
                <c:pt idx="2">
                  <c:v>-2769261.3</c:v>
                </c:pt>
                <c:pt idx="3">
                  <c:v>-2077273.4</c:v>
                </c:pt>
                <c:pt idx="4">
                  <c:v>-1385310.9</c:v>
                </c:pt>
                <c:pt idx="5">
                  <c:v>-692996.5</c:v>
                </c:pt>
                <c:pt idx="6">
                  <c:v>-757.8</c:v>
                </c:pt>
                <c:pt idx="7">
                  <c:v>691600.7</c:v>
                </c:pt>
                <c:pt idx="8">
                  <c:v>1384166.1</c:v>
                </c:pt>
                <c:pt idx="9">
                  <c:v>2076256</c:v>
                </c:pt>
                <c:pt idx="10">
                  <c:v>2768213.1</c:v>
                </c:pt>
                <c:pt idx="11">
                  <c:v>3460153.1</c:v>
                </c:pt>
                <c:pt idx="12">
                  <c:v>4152405.7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4-4E0A-8DE2-CC9B114DC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295048"/>
        <c:axId val="321295376"/>
      </c:lineChart>
      <c:catAx>
        <c:axId val="32129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1295376"/>
        <c:crosses val="autoZero"/>
        <c:auto val="1"/>
        <c:lblAlgn val="ctr"/>
        <c:lblOffset val="100"/>
        <c:noMultiLvlLbl val="0"/>
      </c:catAx>
      <c:valAx>
        <c:axId val="32129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1295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DATA(INP-INM)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Лист1!$C$7:$C$19</c:f>
              <c:numCache>
                <c:formatCode>General</c:formatCode>
                <c:ptCount val="13"/>
                <c:pt idx="0">
                  <c:v>2.4</c:v>
                </c:pt>
                <c:pt idx="1">
                  <c:v>2</c:v>
                </c:pt>
                <c:pt idx="2">
                  <c:v>1.5999999999999999</c:v>
                </c:pt>
                <c:pt idx="3">
                  <c:v>1.2000000000000002</c:v>
                </c:pt>
                <c:pt idx="4">
                  <c:v>0.8</c:v>
                </c:pt>
                <c:pt idx="5">
                  <c:v>0.40000000000000013</c:v>
                </c:pt>
                <c:pt idx="6">
                  <c:v>0</c:v>
                </c:pt>
                <c:pt idx="7">
                  <c:v>-0.40000000000000013</c:v>
                </c:pt>
                <c:pt idx="8">
                  <c:v>-0.8</c:v>
                </c:pt>
                <c:pt idx="9">
                  <c:v>-1.2000000000000002</c:v>
                </c:pt>
                <c:pt idx="10">
                  <c:v>-1.5999999999999999</c:v>
                </c:pt>
                <c:pt idx="11">
                  <c:v>-2</c:v>
                </c:pt>
                <c:pt idx="12">
                  <c:v>-2.4</c:v>
                </c:pt>
              </c:numCache>
            </c:numRef>
          </c:cat>
          <c:val>
            <c:numRef>
              <c:f>Лист1!$N$7:$N$19</c:f>
              <c:numCache>
                <c:formatCode>General</c:formatCode>
                <c:ptCount val="13"/>
                <c:pt idx="0">
                  <c:v>-4153472.9</c:v>
                </c:pt>
                <c:pt idx="1">
                  <c:v>-3461609</c:v>
                </c:pt>
                <c:pt idx="2">
                  <c:v>-2769261.3</c:v>
                </c:pt>
                <c:pt idx="3">
                  <c:v>-2077273.4</c:v>
                </c:pt>
                <c:pt idx="4">
                  <c:v>-1385310.9</c:v>
                </c:pt>
                <c:pt idx="5">
                  <c:v>-692996.5</c:v>
                </c:pt>
                <c:pt idx="6">
                  <c:v>-757.8</c:v>
                </c:pt>
                <c:pt idx="7">
                  <c:v>691600.7</c:v>
                </c:pt>
                <c:pt idx="8">
                  <c:v>1384166.1</c:v>
                </c:pt>
                <c:pt idx="9">
                  <c:v>2076256</c:v>
                </c:pt>
                <c:pt idx="10">
                  <c:v>2768213.1</c:v>
                </c:pt>
                <c:pt idx="11">
                  <c:v>3460153.1</c:v>
                </c:pt>
                <c:pt idx="12">
                  <c:v>4152405.7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4-47F3-B5FE-5F96B7FFDBDB}"/>
            </c:ext>
          </c:extLst>
        </c:ser>
        <c:ser>
          <c:idx val="1"/>
          <c:order val="1"/>
          <c:tx>
            <c:v>x4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Лист1!$N$26:$N$38</c:f>
              <c:numCache>
                <c:formatCode>General</c:formatCode>
                <c:ptCount val="13"/>
                <c:pt idx="0">
                  <c:v>-8388608</c:v>
                </c:pt>
                <c:pt idx="1">
                  <c:v>-8388608</c:v>
                </c:pt>
                <c:pt idx="2">
                  <c:v>-8388608</c:v>
                </c:pt>
                <c:pt idx="3">
                  <c:v>-8241094</c:v>
                </c:pt>
                <c:pt idx="4">
                  <c:v>-5536711.7000000002</c:v>
                </c:pt>
                <c:pt idx="5">
                  <c:v>-2769420.7</c:v>
                </c:pt>
                <c:pt idx="6">
                  <c:v>-1949.8</c:v>
                </c:pt>
                <c:pt idx="7">
                  <c:v>2765355.3</c:v>
                </c:pt>
                <c:pt idx="8">
                  <c:v>5533345.2999999998</c:v>
                </c:pt>
                <c:pt idx="9">
                  <c:v>1111120.2</c:v>
                </c:pt>
                <c:pt idx="10">
                  <c:v>-8388608</c:v>
                </c:pt>
                <c:pt idx="11">
                  <c:v>-8388608</c:v>
                </c:pt>
                <c:pt idx="12">
                  <c:v>-8388608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4-47F3-B5FE-5F96B7FFD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295048"/>
        <c:axId val="321295376"/>
      </c:lineChart>
      <c:catAx>
        <c:axId val="32129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1295376"/>
        <c:crosses val="autoZero"/>
        <c:auto val="1"/>
        <c:lblAlgn val="ctr"/>
        <c:lblOffset val="100"/>
        <c:noMultiLvlLbl val="0"/>
      </c:catAx>
      <c:valAx>
        <c:axId val="32129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1295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DATA(INP-INM)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Лист1!$C$7:$C$19</c:f>
              <c:numCache>
                <c:formatCode>General</c:formatCode>
                <c:ptCount val="13"/>
                <c:pt idx="0">
                  <c:v>2.4</c:v>
                </c:pt>
                <c:pt idx="1">
                  <c:v>2</c:v>
                </c:pt>
                <c:pt idx="2">
                  <c:v>1.5999999999999999</c:v>
                </c:pt>
                <c:pt idx="3">
                  <c:v>1.2000000000000002</c:v>
                </c:pt>
                <c:pt idx="4">
                  <c:v>0.8</c:v>
                </c:pt>
                <c:pt idx="5">
                  <c:v>0.40000000000000013</c:v>
                </c:pt>
                <c:pt idx="6">
                  <c:v>0</c:v>
                </c:pt>
                <c:pt idx="7">
                  <c:v>-0.40000000000000013</c:v>
                </c:pt>
                <c:pt idx="8">
                  <c:v>-0.8</c:v>
                </c:pt>
                <c:pt idx="9">
                  <c:v>-1.2000000000000002</c:v>
                </c:pt>
                <c:pt idx="10">
                  <c:v>-1.5999999999999999</c:v>
                </c:pt>
                <c:pt idx="11">
                  <c:v>-2</c:v>
                </c:pt>
                <c:pt idx="12">
                  <c:v>-2.4</c:v>
                </c:pt>
              </c:numCache>
            </c:numRef>
          </c:cat>
          <c:val>
            <c:numRef>
              <c:f>Лист1!$N$7:$N$19</c:f>
              <c:numCache>
                <c:formatCode>General</c:formatCode>
                <c:ptCount val="13"/>
                <c:pt idx="0">
                  <c:v>-4153472.9</c:v>
                </c:pt>
                <c:pt idx="1">
                  <c:v>-3461609</c:v>
                </c:pt>
                <c:pt idx="2">
                  <c:v>-2769261.3</c:v>
                </c:pt>
                <c:pt idx="3">
                  <c:v>-2077273.4</c:v>
                </c:pt>
                <c:pt idx="4">
                  <c:v>-1385310.9</c:v>
                </c:pt>
                <c:pt idx="5">
                  <c:v>-692996.5</c:v>
                </c:pt>
                <c:pt idx="6">
                  <c:v>-757.8</c:v>
                </c:pt>
                <c:pt idx="7">
                  <c:v>691600.7</c:v>
                </c:pt>
                <c:pt idx="8">
                  <c:v>1384166.1</c:v>
                </c:pt>
                <c:pt idx="9">
                  <c:v>2076256</c:v>
                </c:pt>
                <c:pt idx="10">
                  <c:v>2768213.1</c:v>
                </c:pt>
                <c:pt idx="11">
                  <c:v>3460153.1</c:v>
                </c:pt>
                <c:pt idx="12">
                  <c:v>4152405.7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4-481E-A45C-6B8FC2176EE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Лист1!$N$45:$N$57</c:f>
              <c:numCache>
                <c:formatCode>General</c:formatCode>
                <c:ptCount val="13"/>
                <c:pt idx="0">
                  <c:v>-8247145.7000000002</c:v>
                </c:pt>
                <c:pt idx="1">
                  <c:v>-6917581.5</c:v>
                </c:pt>
                <c:pt idx="2">
                  <c:v>-5534768.5999999996</c:v>
                </c:pt>
                <c:pt idx="3">
                  <c:v>-4152117.6</c:v>
                </c:pt>
                <c:pt idx="4">
                  <c:v>-2769144.3</c:v>
                </c:pt>
                <c:pt idx="5">
                  <c:v>-1385167.6</c:v>
                </c:pt>
                <c:pt idx="6">
                  <c:v>-1267.7</c:v>
                </c:pt>
                <c:pt idx="7">
                  <c:v>1382899.6</c:v>
                </c:pt>
                <c:pt idx="8">
                  <c:v>2766556.5</c:v>
                </c:pt>
                <c:pt idx="9">
                  <c:v>4150436.5</c:v>
                </c:pt>
                <c:pt idx="10">
                  <c:v>5532697</c:v>
                </c:pt>
                <c:pt idx="11">
                  <c:v>6914685.9000000004</c:v>
                </c:pt>
                <c:pt idx="12">
                  <c:v>955631.2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D4-481E-A45C-6B8FC2176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295048"/>
        <c:axId val="321295376"/>
      </c:lineChart>
      <c:catAx>
        <c:axId val="32129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1295376"/>
        <c:crosses val="autoZero"/>
        <c:auto val="1"/>
        <c:lblAlgn val="ctr"/>
        <c:lblOffset val="100"/>
        <c:noMultiLvlLbl val="0"/>
      </c:catAx>
      <c:valAx>
        <c:axId val="32129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1295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276225</xdr:colOff>
      <xdr:row>4</xdr:row>
      <xdr:rowOff>200024</xdr:rowOff>
    </xdr:from>
    <xdr:to>
      <xdr:col>22</xdr:col>
      <xdr:colOff>581025</xdr:colOff>
      <xdr:row>21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485775</xdr:colOff>
      <xdr:row>24</xdr:row>
      <xdr:rowOff>0</xdr:rowOff>
    </xdr:from>
    <xdr:to>
      <xdr:col>23</xdr:col>
      <xdr:colOff>180975</xdr:colOff>
      <xdr:row>40</xdr:row>
      <xdr:rowOff>19051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43</xdr:row>
      <xdr:rowOff>0</xdr:rowOff>
    </xdr:from>
    <xdr:to>
      <xdr:col>23</xdr:col>
      <xdr:colOff>304800</xdr:colOff>
      <xdr:row>59</xdr:row>
      <xdr:rowOff>19051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9525</xdr:colOff>
      <xdr:row>75</xdr:row>
      <xdr:rowOff>0</xdr:rowOff>
    </xdr:from>
    <xdr:to>
      <xdr:col>7</xdr:col>
      <xdr:colOff>438446</xdr:colOff>
      <xdr:row>94</xdr:row>
      <xdr:rowOff>162453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14468475"/>
          <a:ext cx="2124371" cy="3781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7"/>
  <sheetViews>
    <sheetView tabSelected="1" topLeftCell="A70" workbookViewId="0">
      <selection activeCell="D98" sqref="D98"/>
    </sheetView>
  </sheetViews>
  <sheetFormatPr defaultRowHeight="15" x14ac:dyDescent="0.25"/>
  <cols>
    <col min="3" max="15" width="12.7109375" customWidth="1"/>
  </cols>
  <sheetData>
    <row r="2" spans="1:15" ht="15.75" thickBot="1" x14ac:dyDescent="0.3"/>
    <row r="3" spans="1:15" ht="15.75" thickBot="1" x14ac:dyDescent="0.3">
      <c r="D3" s="45" t="s">
        <v>16</v>
      </c>
      <c r="E3" s="46"/>
      <c r="F3" s="46"/>
      <c r="G3" s="46"/>
      <c r="H3" s="46"/>
      <c r="I3" s="46"/>
      <c r="J3" s="46"/>
      <c r="K3" s="46"/>
      <c r="L3" s="46"/>
      <c r="M3" s="47"/>
    </row>
    <row r="5" spans="1:15" ht="15.75" thickBot="1" x14ac:dyDescent="0.3"/>
    <row r="6" spans="1:15" ht="15.75" thickBot="1" x14ac:dyDescent="0.3">
      <c r="A6" s="15" t="s">
        <v>1</v>
      </c>
      <c r="B6" s="21" t="s">
        <v>0</v>
      </c>
      <c r="C6" s="22" t="s">
        <v>4</v>
      </c>
      <c r="D6" s="41" t="s">
        <v>7</v>
      </c>
      <c r="E6" s="42"/>
      <c r="F6" s="42"/>
      <c r="G6" s="42"/>
      <c r="H6" s="42"/>
      <c r="I6" s="42"/>
      <c r="J6" s="42"/>
      <c r="K6" s="42"/>
      <c r="L6" s="42"/>
      <c r="M6" s="43"/>
      <c r="N6" s="15" t="s">
        <v>5</v>
      </c>
      <c r="O6" s="14" t="s">
        <v>6</v>
      </c>
    </row>
    <row r="7" spans="1:15" x14ac:dyDescent="0.25">
      <c r="A7" s="19">
        <v>0.4</v>
      </c>
      <c r="B7" s="17">
        <v>2.8</v>
      </c>
      <c r="C7" s="20">
        <f>B7-A7</f>
        <v>2.4</v>
      </c>
      <c r="D7" s="16">
        <v>-4153743</v>
      </c>
      <c r="E7" s="17">
        <v>-4154002</v>
      </c>
      <c r="F7" s="17">
        <v>-4153301</v>
      </c>
      <c r="G7" s="17">
        <v>-4153082</v>
      </c>
      <c r="H7" s="17">
        <v>-4153947</v>
      </c>
      <c r="I7" s="17">
        <v>-4153339</v>
      </c>
      <c r="J7" s="17">
        <v>-4153405</v>
      </c>
      <c r="K7" s="17">
        <v>-4154030</v>
      </c>
      <c r="L7" s="17">
        <v>-4152567</v>
      </c>
      <c r="M7" s="18">
        <v>-4153313</v>
      </c>
      <c r="N7" s="2">
        <f>AVERAGE(D7:M7)</f>
        <v>-4153472.9</v>
      </c>
      <c r="O7" s="3"/>
    </row>
    <row r="8" spans="1:15" x14ac:dyDescent="0.25">
      <c r="A8" s="7">
        <v>0.6</v>
      </c>
      <c r="B8" s="1">
        <v>2.6</v>
      </c>
      <c r="C8" s="8">
        <f t="shared" ref="C8:C19" si="0">B8-A8</f>
        <v>2</v>
      </c>
      <c r="D8" s="9">
        <v>-3461495</v>
      </c>
      <c r="E8" s="1">
        <v>-3461848</v>
      </c>
      <c r="F8" s="1">
        <v>-3462254</v>
      </c>
      <c r="G8" s="1">
        <v>-3461350</v>
      </c>
      <c r="H8" s="1">
        <v>-3461717</v>
      </c>
      <c r="I8" s="1">
        <v>-3461054</v>
      </c>
      <c r="J8" s="1">
        <v>-3462216</v>
      </c>
      <c r="K8" s="1">
        <v>-3461447</v>
      </c>
      <c r="L8" s="1">
        <v>-3460778</v>
      </c>
      <c r="M8" s="6">
        <v>-3461931</v>
      </c>
      <c r="N8" s="7">
        <f>AVERAGE(D8:M8)</f>
        <v>-3461609</v>
      </c>
      <c r="O8" s="8">
        <f>N8-N7</f>
        <v>691863.89999999991</v>
      </c>
    </row>
    <row r="9" spans="1:15" x14ac:dyDescent="0.25">
      <c r="A9" s="7">
        <v>0.8</v>
      </c>
      <c r="B9" s="1">
        <v>2.4</v>
      </c>
      <c r="C9" s="8">
        <f t="shared" si="0"/>
        <v>1.5999999999999999</v>
      </c>
      <c r="D9" s="9">
        <v>-2768902</v>
      </c>
      <c r="E9" s="1">
        <v>-2768946</v>
      </c>
      <c r="F9" s="1">
        <v>-2769058</v>
      </c>
      <c r="G9" s="1">
        <v>-2769540</v>
      </c>
      <c r="H9" s="1">
        <v>-2768730</v>
      </c>
      <c r="I9" s="1">
        <v>-2769182</v>
      </c>
      <c r="J9" s="1">
        <v>-2769862</v>
      </c>
      <c r="K9" s="1">
        <v>-2769488</v>
      </c>
      <c r="L9" s="1">
        <v>-2769210</v>
      </c>
      <c r="M9" s="6">
        <v>-2769695</v>
      </c>
      <c r="N9" s="7">
        <f t="shared" ref="N9:N19" si="1">AVERAGE(D9:M9)</f>
        <v>-2769261.3</v>
      </c>
      <c r="O9" s="8">
        <f t="shared" ref="O9:O19" si="2">N9-N8</f>
        <v>692347.70000000019</v>
      </c>
    </row>
    <row r="10" spans="1:15" x14ac:dyDescent="0.25">
      <c r="A10" s="7">
        <v>1</v>
      </c>
      <c r="B10" s="1">
        <v>2.2000000000000002</v>
      </c>
      <c r="C10" s="8">
        <f t="shared" si="0"/>
        <v>1.2000000000000002</v>
      </c>
      <c r="D10" s="9">
        <v>-2077131</v>
      </c>
      <c r="E10" s="1">
        <v>-2078302</v>
      </c>
      <c r="F10" s="1">
        <v>-2076417</v>
      </c>
      <c r="G10" s="1">
        <v>-2077026</v>
      </c>
      <c r="H10" s="1">
        <v>-2078062</v>
      </c>
      <c r="I10" s="1">
        <v>-2077167</v>
      </c>
      <c r="J10" s="1">
        <v>-2076881</v>
      </c>
      <c r="K10" s="1">
        <v>-2077270</v>
      </c>
      <c r="L10" s="1">
        <v>-2077292</v>
      </c>
      <c r="M10" s="6">
        <v>-2077186</v>
      </c>
      <c r="N10" s="7">
        <f t="shared" si="1"/>
        <v>-2077273.4</v>
      </c>
      <c r="O10" s="8">
        <f t="shared" si="2"/>
        <v>691987.89999999991</v>
      </c>
    </row>
    <row r="11" spans="1:15" x14ac:dyDescent="0.25">
      <c r="A11" s="7">
        <v>1.2</v>
      </c>
      <c r="B11" s="1">
        <v>2</v>
      </c>
      <c r="C11" s="8">
        <f t="shared" si="0"/>
        <v>0.8</v>
      </c>
      <c r="D11" s="9">
        <v>-1385770</v>
      </c>
      <c r="E11" s="1">
        <v>-1385000</v>
      </c>
      <c r="F11" s="1">
        <v>-1384415</v>
      </c>
      <c r="G11" s="1">
        <v>-1385592</v>
      </c>
      <c r="H11" s="1">
        <v>-1385582</v>
      </c>
      <c r="I11" s="1">
        <v>-1385510</v>
      </c>
      <c r="J11" s="1">
        <v>-1385131</v>
      </c>
      <c r="K11" s="1">
        <v>-1385475</v>
      </c>
      <c r="L11" s="1">
        <v>-1385027</v>
      </c>
      <c r="M11" s="6">
        <v>-1385607</v>
      </c>
      <c r="N11" s="7">
        <f t="shared" si="1"/>
        <v>-1385310.9</v>
      </c>
      <c r="O11" s="8">
        <f t="shared" si="2"/>
        <v>691962.5</v>
      </c>
    </row>
    <row r="12" spans="1:15" x14ac:dyDescent="0.25">
      <c r="A12" s="7">
        <v>1.4</v>
      </c>
      <c r="B12" s="1">
        <v>1.8</v>
      </c>
      <c r="C12" s="8">
        <f t="shared" si="0"/>
        <v>0.40000000000000013</v>
      </c>
      <c r="D12" s="9">
        <v>-693377</v>
      </c>
      <c r="E12" s="1">
        <v>-692701</v>
      </c>
      <c r="F12" s="1">
        <v>-693795</v>
      </c>
      <c r="G12" s="1">
        <v>-692840</v>
      </c>
      <c r="H12" s="1">
        <v>-692861</v>
      </c>
      <c r="I12" s="1">
        <v>-692490</v>
      </c>
      <c r="J12" s="1">
        <v>-692861</v>
      </c>
      <c r="K12" s="1">
        <v>-692355</v>
      </c>
      <c r="L12" s="1">
        <v>-693129</v>
      </c>
      <c r="M12" s="6">
        <v>-693556</v>
      </c>
      <c r="N12" s="7">
        <f t="shared" si="1"/>
        <v>-692996.5</v>
      </c>
      <c r="O12" s="8">
        <f t="shared" si="2"/>
        <v>692314.39999999991</v>
      </c>
    </row>
    <row r="13" spans="1:15" x14ac:dyDescent="0.25">
      <c r="A13" s="7">
        <v>1.6</v>
      </c>
      <c r="B13" s="1">
        <v>1.6</v>
      </c>
      <c r="C13" s="8">
        <f t="shared" si="0"/>
        <v>0</v>
      </c>
      <c r="D13" s="9">
        <v>-502</v>
      </c>
      <c r="E13" s="1">
        <v>-583</v>
      </c>
      <c r="F13" s="1">
        <v>-188</v>
      </c>
      <c r="G13" s="1">
        <v>-652</v>
      </c>
      <c r="H13" s="1">
        <v>-832</v>
      </c>
      <c r="I13" s="1">
        <v>-388</v>
      </c>
      <c r="J13" s="1">
        <v>-793</v>
      </c>
      <c r="K13" s="1">
        <v>-1256</v>
      </c>
      <c r="L13" s="1">
        <v>-1373</v>
      </c>
      <c r="M13" s="6">
        <v>-1011</v>
      </c>
      <c r="N13" s="7">
        <f t="shared" si="1"/>
        <v>-757.8</v>
      </c>
      <c r="O13" s="8">
        <f t="shared" si="2"/>
        <v>692238.7</v>
      </c>
    </row>
    <row r="14" spans="1:15" x14ac:dyDescent="0.25">
      <c r="A14" s="7">
        <v>1.8</v>
      </c>
      <c r="B14" s="1">
        <v>1.4</v>
      </c>
      <c r="C14" s="8">
        <f t="shared" si="0"/>
        <v>-0.40000000000000013</v>
      </c>
      <c r="D14" s="9">
        <v>691507</v>
      </c>
      <c r="E14" s="1">
        <v>692510</v>
      </c>
      <c r="F14" s="1">
        <v>691725</v>
      </c>
      <c r="G14" s="1">
        <v>691095</v>
      </c>
      <c r="H14" s="1">
        <v>691843</v>
      </c>
      <c r="I14" s="1">
        <v>691160</v>
      </c>
      <c r="J14" s="1">
        <v>691338</v>
      </c>
      <c r="K14" s="1">
        <v>692065</v>
      </c>
      <c r="L14" s="1">
        <v>691567</v>
      </c>
      <c r="M14" s="6">
        <v>691197</v>
      </c>
      <c r="N14" s="7">
        <f t="shared" si="1"/>
        <v>691600.7</v>
      </c>
      <c r="O14" s="8">
        <f t="shared" si="2"/>
        <v>692358.5</v>
      </c>
    </row>
    <row r="15" spans="1:15" x14ac:dyDescent="0.25">
      <c r="A15" s="7">
        <v>2</v>
      </c>
      <c r="B15" s="1">
        <v>1.2</v>
      </c>
      <c r="C15" s="8">
        <f t="shared" si="0"/>
        <v>-0.8</v>
      </c>
      <c r="D15" s="9">
        <v>1384161</v>
      </c>
      <c r="E15" s="1">
        <v>1384284</v>
      </c>
      <c r="F15" s="1">
        <v>1384934</v>
      </c>
      <c r="G15" s="1">
        <v>1383630</v>
      </c>
      <c r="H15" s="1">
        <v>1384505</v>
      </c>
      <c r="I15" s="1">
        <v>1383756</v>
      </c>
      <c r="J15" s="1">
        <v>1383907</v>
      </c>
      <c r="K15" s="1">
        <v>1384311</v>
      </c>
      <c r="L15" s="1">
        <v>1384484</v>
      </c>
      <c r="M15" s="6">
        <v>1383689</v>
      </c>
      <c r="N15" s="7">
        <f t="shared" si="1"/>
        <v>1384166.1</v>
      </c>
      <c r="O15" s="8">
        <f t="shared" si="2"/>
        <v>692565.40000000014</v>
      </c>
    </row>
    <row r="16" spans="1:15" x14ac:dyDescent="0.25">
      <c r="A16" s="7">
        <v>2.2000000000000002</v>
      </c>
      <c r="B16" s="1">
        <v>1</v>
      </c>
      <c r="C16" s="8">
        <f t="shared" si="0"/>
        <v>-1.2000000000000002</v>
      </c>
      <c r="D16" s="9">
        <v>2075708</v>
      </c>
      <c r="E16" s="1">
        <v>2076352</v>
      </c>
      <c r="F16" s="1">
        <v>2076280</v>
      </c>
      <c r="G16" s="1">
        <v>2076491</v>
      </c>
      <c r="H16" s="1">
        <v>2075693</v>
      </c>
      <c r="I16" s="1">
        <v>2075903</v>
      </c>
      <c r="J16" s="1">
        <v>2076323</v>
      </c>
      <c r="K16" s="1">
        <v>2077380</v>
      </c>
      <c r="L16" s="1">
        <v>2076392</v>
      </c>
      <c r="M16" s="6">
        <v>2076038</v>
      </c>
      <c r="N16" s="7">
        <f t="shared" si="1"/>
        <v>2076256</v>
      </c>
      <c r="O16" s="8">
        <f t="shared" si="2"/>
        <v>692089.89999999991</v>
      </c>
    </row>
    <row r="17" spans="1:15" x14ac:dyDescent="0.25">
      <c r="A17" s="7">
        <v>2.4</v>
      </c>
      <c r="B17" s="1">
        <v>0.8</v>
      </c>
      <c r="C17" s="8">
        <f t="shared" si="0"/>
        <v>-1.5999999999999999</v>
      </c>
      <c r="D17" s="9">
        <v>2767696</v>
      </c>
      <c r="E17" s="1">
        <v>2768654</v>
      </c>
      <c r="F17" s="1">
        <v>2768552</v>
      </c>
      <c r="G17" s="1">
        <v>2768359</v>
      </c>
      <c r="H17" s="1">
        <v>2767778</v>
      </c>
      <c r="I17" s="1">
        <v>2768177</v>
      </c>
      <c r="J17" s="1">
        <v>2768368</v>
      </c>
      <c r="K17" s="1">
        <v>2768823</v>
      </c>
      <c r="L17" s="1">
        <v>2768461</v>
      </c>
      <c r="M17" s="6">
        <v>2767263</v>
      </c>
      <c r="N17" s="7">
        <f t="shared" si="1"/>
        <v>2768213.1</v>
      </c>
      <c r="O17" s="8">
        <f t="shared" si="2"/>
        <v>691957.10000000009</v>
      </c>
    </row>
    <row r="18" spans="1:15" x14ac:dyDescent="0.25">
      <c r="A18" s="7">
        <v>2.6</v>
      </c>
      <c r="B18" s="1">
        <v>0.6</v>
      </c>
      <c r="C18" s="8">
        <f t="shared" si="0"/>
        <v>-2</v>
      </c>
      <c r="D18" s="9">
        <v>3459523</v>
      </c>
      <c r="E18" s="1">
        <v>3460720</v>
      </c>
      <c r="F18" s="1">
        <v>3461044</v>
      </c>
      <c r="G18" s="1">
        <v>3460351</v>
      </c>
      <c r="H18" s="1">
        <v>3460265</v>
      </c>
      <c r="I18" s="1">
        <v>3459742</v>
      </c>
      <c r="J18" s="1">
        <v>3459675</v>
      </c>
      <c r="K18" s="1">
        <v>3459717</v>
      </c>
      <c r="L18" s="1">
        <v>3459967</v>
      </c>
      <c r="M18" s="6">
        <v>3460527</v>
      </c>
      <c r="N18" s="7">
        <f t="shared" si="1"/>
        <v>3460153.1</v>
      </c>
      <c r="O18" s="8">
        <f t="shared" si="2"/>
        <v>691940</v>
      </c>
    </row>
    <row r="19" spans="1:15" ht="15.75" thickBot="1" x14ac:dyDescent="0.3">
      <c r="A19" s="4">
        <v>2.8</v>
      </c>
      <c r="B19" s="13">
        <v>0.4</v>
      </c>
      <c r="C19" s="5">
        <f t="shared" si="0"/>
        <v>-2.4</v>
      </c>
      <c r="D19" s="9">
        <v>4152158</v>
      </c>
      <c r="E19" s="1">
        <v>4152264</v>
      </c>
      <c r="F19" s="1">
        <v>4153264</v>
      </c>
      <c r="G19" s="1">
        <v>4151937</v>
      </c>
      <c r="H19" s="1">
        <v>4151889</v>
      </c>
      <c r="I19" s="1">
        <v>4152594</v>
      </c>
      <c r="J19" s="1">
        <v>4152755</v>
      </c>
      <c r="K19" s="1">
        <v>4152289</v>
      </c>
      <c r="L19" s="1">
        <v>4152547</v>
      </c>
      <c r="M19" s="6">
        <v>4152360</v>
      </c>
      <c r="N19" s="4">
        <f t="shared" si="1"/>
        <v>4152405.7</v>
      </c>
      <c r="O19" s="5">
        <f t="shared" si="2"/>
        <v>692252.60000000009</v>
      </c>
    </row>
    <row r="20" spans="1:15" x14ac:dyDescent="0.25">
      <c r="N20" s="2" t="s">
        <v>2</v>
      </c>
      <c r="O20" s="3">
        <f>AVERAGE(O8:O19)</f>
        <v>692156.54999999993</v>
      </c>
    </row>
    <row r="21" spans="1:15" ht="15.75" thickBot="1" x14ac:dyDescent="0.3">
      <c r="N21" s="29" t="s">
        <v>3</v>
      </c>
      <c r="O21" s="30">
        <f>O20/0.4</f>
        <v>1730391.3749999998</v>
      </c>
    </row>
    <row r="22" spans="1:15" x14ac:dyDescent="0.25">
      <c r="E22" s="37"/>
      <c r="F22" s="48" t="s">
        <v>14</v>
      </c>
      <c r="G22" s="49"/>
      <c r="H22" s="49"/>
      <c r="I22" s="49"/>
      <c r="J22" s="49"/>
    </row>
    <row r="23" spans="1:15" x14ac:dyDescent="0.25">
      <c r="E23" s="23"/>
      <c r="F23" s="48" t="s">
        <v>13</v>
      </c>
      <c r="G23" s="49"/>
      <c r="H23" s="49"/>
      <c r="I23" s="49"/>
      <c r="J23" s="49"/>
    </row>
    <row r="24" spans="1:15" ht="15.75" thickBot="1" x14ac:dyDescent="0.3"/>
    <row r="25" spans="1:15" ht="15.75" thickBot="1" x14ac:dyDescent="0.3">
      <c r="A25" s="15" t="s">
        <v>1</v>
      </c>
      <c r="B25" s="21" t="s">
        <v>0</v>
      </c>
      <c r="C25" s="22" t="s">
        <v>4</v>
      </c>
      <c r="D25" s="41" t="s">
        <v>8</v>
      </c>
      <c r="E25" s="42"/>
      <c r="F25" s="42"/>
      <c r="G25" s="42"/>
      <c r="H25" s="42"/>
      <c r="I25" s="42"/>
      <c r="J25" s="42"/>
      <c r="K25" s="42"/>
      <c r="L25" s="42"/>
      <c r="M25" s="43"/>
      <c r="N25" s="15" t="s">
        <v>5</v>
      </c>
      <c r="O25" s="14" t="s">
        <v>6</v>
      </c>
    </row>
    <row r="26" spans="1:15" x14ac:dyDescent="0.25">
      <c r="A26" s="19">
        <v>0.4</v>
      </c>
      <c r="B26" s="17">
        <v>2.8</v>
      </c>
      <c r="C26" s="20">
        <f>B26-A26</f>
        <v>2.4</v>
      </c>
      <c r="D26" s="31">
        <v>-8388608</v>
      </c>
      <c r="E26" s="31">
        <v>-8388608</v>
      </c>
      <c r="F26" s="31">
        <v>-8388608</v>
      </c>
      <c r="G26" s="31">
        <v>-8388608</v>
      </c>
      <c r="H26" s="31">
        <v>-8388608</v>
      </c>
      <c r="I26" s="31">
        <v>-8388608</v>
      </c>
      <c r="J26" s="31">
        <v>-8388608</v>
      </c>
      <c r="K26" s="31">
        <v>-8388608</v>
      </c>
      <c r="L26" s="31">
        <v>-8388608</v>
      </c>
      <c r="M26" s="32">
        <v>-8388608</v>
      </c>
      <c r="N26" s="2">
        <f>AVERAGE(D26:M26)</f>
        <v>-8388608</v>
      </c>
      <c r="O26" s="3"/>
    </row>
    <row r="27" spans="1:15" x14ac:dyDescent="0.25">
      <c r="A27" s="7">
        <v>0.6</v>
      </c>
      <c r="B27" s="1">
        <v>2.6</v>
      </c>
      <c r="C27" s="8">
        <f t="shared" ref="C27:C38" si="3">B27-A27</f>
        <v>2</v>
      </c>
      <c r="D27" s="31">
        <v>-8388608</v>
      </c>
      <c r="E27" s="31">
        <v>-8388608</v>
      </c>
      <c r="F27" s="31">
        <v>-8388608</v>
      </c>
      <c r="G27" s="31">
        <v>-8388608</v>
      </c>
      <c r="H27" s="31">
        <v>-8388608</v>
      </c>
      <c r="I27" s="31">
        <v>-8388608</v>
      </c>
      <c r="J27" s="31">
        <v>-8388608</v>
      </c>
      <c r="K27" s="31">
        <v>-8388608</v>
      </c>
      <c r="L27" s="31">
        <v>-8388608</v>
      </c>
      <c r="M27" s="32">
        <v>-8388608</v>
      </c>
      <c r="N27" s="7">
        <f>AVERAGE(D27:M27)</f>
        <v>-8388608</v>
      </c>
      <c r="O27" s="8"/>
    </row>
    <row r="28" spans="1:15" x14ac:dyDescent="0.25">
      <c r="A28" s="7">
        <v>0.8</v>
      </c>
      <c r="B28" s="1">
        <v>2.4</v>
      </c>
      <c r="C28" s="8">
        <f t="shared" si="3"/>
        <v>1.5999999999999999</v>
      </c>
      <c r="D28" s="31">
        <v>-8388608</v>
      </c>
      <c r="E28" s="31">
        <v>-8388608</v>
      </c>
      <c r="F28" s="31">
        <v>-8388608</v>
      </c>
      <c r="G28" s="31">
        <v>-8388608</v>
      </c>
      <c r="H28" s="31">
        <v>-8388608</v>
      </c>
      <c r="I28" s="31">
        <v>-8388608</v>
      </c>
      <c r="J28" s="31">
        <v>-8388608</v>
      </c>
      <c r="K28" s="31">
        <v>-8388608</v>
      </c>
      <c r="L28" s="31">
        <v>-8388608</v>
      </c>
      <c r="M28" s="32">
        <v>-8388608</v>
      </c>
      <c r="N28" s="7">
        <f>AVERAGE(D28:M28)</f>
        <v>-8388608</v>
      </c>
      <c r="O28" s="8"/>
    </row>
    <row r="29" spans="1:15" x14ac:dyDescent="0.25">
      <c r="A29" s="7">
        <v>1</v>
      </c>
      <c r="B29" s="1">
        <v>2.2000000000000002</v>
      </c>
      <c r="C29" s="8">
        <f t="shared" si="3"/>
        <v>1.2000000000000002</v>
      </c>
      <c r="D29">
        <v>-8246697</v>
      </c>
      <c r="E29">
        <v>-8243125</v>
      </c>
      <c r="F29">
        <v>-8241410</v>
      </c>
      <c r="G29">
        <v>-8240236</v>
      </c>
      <c r="H29">
        <v>-8236416</v>
      </c>
      <c r="I29">
        <v>-8241181</v>
      </c>
      <c r="J29">
        <v>-8239752</v>
      </c>
      <c r="K29">
        <v>-8238100</v>
      </c>
      <c r="L29">
        <v>-8239331</v>
      </c>
      <c r="M29">
        <v>-8244692</v>
      </c>
      <c r="N29" s="7">
        <f>AVERAGE(D29:M29)</f>
        <v>-8241094</v>
      </c>
      <c r="O29" s="8"/>
    </row>
    <row r="30" spans="1:15" x14ac:dyDescent="0.25">
      <c r="A30" s="7">
        <v>1.2</v>
      </c>
      <c r="B30" s="1">
        <v>2</v>
      </c>
      <c r="C30" s="8">
        <f t="shared" si="3"/>
        <v>0.8</v>
      </c>
      <c r="D30">
        <v>-5537840</v>
      </c>
      <c r="E30">
        <v>-5537760</v>
      </c>
      <c r="F30">
        <v>-5536415</v>
      </c>
      <c r="G30">
        <v>-5536370</v>
      </c>
      <c r="H30">
        <v>-5538688</v>
      </c>
      <c r="I30">
        <v>-5536798</v>
      </c>
      <c r="J30">
        <v>-5537066</v>
      </c>
      <c r="K30">
        <v>-5535302</v>
      </c>
      <c r="L30">
        <v>-5534754</v>
      </c>
      <c r="M30">
        <v>-5536124</v>
      </c>
      <c r="N30" s="7">
        <f t="shared" ref="N30:N38" si="4">AVERAGE(D30:M30)</f>
        <v>-5536711.7000000002</v>
      </c>
      <c r="O30" s="8">
        <f t="shared" ref="O30:O34" si="5">N30-N29</f>
        <v>2704382.3</v>
      </c>
    </row>
    <row r="31" spans="1:15" x14ac:dyDescent="0.25">
      <c r="A31" s="7">
        <v>1.4</v>
      </c>
      <c r="B31" s="1">
        <v>1.8</v>
      </c>
      <c r="C31" s="8">
        <f t="shared" si="3"/>
        <v>0.40000000000000013</v>
      </c>
      <c r="D31">
        <v>-2768441</v>
      </c>
      <c r="E31">
        <v>-2767105</v>
      </c>
      <c r="F31">
        <v>-2767831</v>
      </c>
      <c r="G31">
        <v>-2768336</v>
      </c>
      <c r="H31">
        <v>-2769477</v>
      </c>
      <c r="I31">
        <v>-2770539</v>
      </c>
      <c r="J31">
        <v>-2771737</v>
      </c>
      <c r="K31">
        <v>-2769136</v>
      </c>
      <c r="L31">
        <v>-2771784</v>
      </c>
      <c r="M31">
        <v>-2769821</v>
      </c>
      <c r="N31" s="7">
        <f t="shared" si="4"/>
        <v>-2769420.7</v>
      </c>
      <c r="O31" s="8">
        <f t="shared" si="5"/>
        <v>2767291</v>
      </c>
    </row>
    <row r="32" spans="1:15" x14ac:dyDescent="0.25">
      <c r="A32" s="7">
        <v>1.6</v>
      </c>
      <c r="B32" s="1">
        <v>1.6</v>
      </c>
      <c r="C32" s="8">
        <f t="shared" si="3"/>
        <v>0</v>
      </c>
      <c r="D32">
        <v>-975</v>
      </c>
      <c r="E32">
        <v>-2544</v>
      </c>
      <c r="F32">
        <v>-1702</v>
      </c>
      <c r="G32">
        <v>-695</v>
      </c>
      <c r="H32">
        <v>-1560</v>
      </c>
      <c r="I32">
        <v>-2161</v>
      </c>
      <c r="J32">
        <v>-1071</v>
      </c>
      <c r="K32">
        <v>-2602</v>
      </c>
      <c r="L32">
        <v>-2908</v>
      </c>
      <c r="M32">
        <v>-3280</v>
      </c>
      <c r="N32" s="7">
        <f t="shared" si="4"/>
        <v>-1949.8</v>
      </c>
      <c r="O32" s="8">
        <f t="shared" si="5"/>
        <v>2767470.9000000004</v>
      </c>
    </row>
    <row r="33" spans="1:15" x14ac:dyDescent="0.25">
      <c r="A33" s="7">
        <v>1.8</v>
      </c>
      <c r="B33" s="1">
        <v>1.4</v>
      </c>
      <c r="C33" s="8">
        <f t="shared" si="3"/>
        <v>-0.40000000000000013</v>
      </c>
      <c r="D33">
        <v>2766087</v>
      </c>
      <c r="E33">
        <v>2765890</v>
      </c>
      <c r="F33">
        <v>2766682</v>
      </c>
      <c r="G33">
        <v>2764426</v>
      </c>
      <c r="H33">
        <v>2764101</v>
      </c>
      <c r="I33">
        <v>2766000</v>
      </c>
      <c r="J33">
        <v>2765815</v>
      </c>
      <c r="K33">
        <v>2764817</v>
      </c>
      <c r="L33">
        <v>2763992</v>
      </c>
      <c r="M33">
        <v>2765743</v>
      </c>
      <c r="N33" s="7">
        <f t="shared" si="4"/>
        <v>2765355.3</v>
      </c>
      <c r="O33" s="8">
        <f t="shared" si="5"/>
        <v>2767305.0999999996</v>
      </c>
    </row>
    <row r="34" spans="1:15" x14ac:dyDescent="0.25">
      <c r="A34" s="7">
        <v>2</v>
      </c>
      <c r="B34" s="1">
        <v>1.2</v>
      </c>
      <c r="C34" s="8">
        <f t="shared" si="3"/>
        <v>-0.8</v>
      </c>
      <c r="D34">
        <v>5531523</v>
      </c>
      <c r="E34">
        <v>5530083</v>
      </c>
      <c r="F34">
        <v>5532634</v>
      </c>
      <c r="G34">
        <v>5535736</v>
      </c>
      <c r="H34">
        <v>5534122</v>
      </c>
      <c r="I34">
        <v>5534483</v>
      </c>
      <c r="J34">
        <v>5532128</v>
      </c>
      <c r="K34">
        <v>5534504</v>
      </c>
      <c r="L34">
        <v>5535405</v>
      </c>
      <c r="M34">
        <v>5532835</v>
      </c>
      <c r="N34" s="7">
        <f t="shared" si="4"/>
        <v>5533345.2999999998</v>
      </c>
      <c r="O34" s="8">
        <f t="shared" si="5"/>
        <v>2767990</v>
      </c>
    </row>
    <row r="35" spans="1:15" x14ac:dyDescent="0.25">
      <c r="A35" s="7">
        <v>2.2000000000000002</v>
      </c>
      <c r="B35" s="1">
        <v>1</v>
      </c>
      <c r="C35" s="8">
        <f t="shared" si="3"/>
        <v>-1.2000000000000002</v>
      </c>
      <c r="D35" s="23">
        <v>1923618</v>
      </c>
      <c r="E35" s="23">
        <v>34171</v>
      </c>
      <c r="F35" s="23">
        <v>2589042</v>
      </c>
      <c r="G35" s="23">
        <v>1456977</v>
      </c>
      <c r="H35" s="23">
        <v>1447765</v>
      </c>
      <c r="I35" s="23">
        <v>1413296</v>
      </c>
      <c r="J35" s="23">
        <v>314836</v>
      </c>
      <c r="K35" s="23">
        <v>1435522</v>
      </c>
      <c r="L35" s="23">
        <v>-101195</v>
      </c>
      <c r="M35" s="23">
        <v>597170</v>
      </c>
      <c r="N35" s="7">
        <f t="shared" si="4"/>
        <v>1111120.2</v>
      </c>
      <c r="O35" s="8"/>
    </row>
    <row r="36" spans="1:15" x14ac:dyDescent="0.25">
      <c r="A36" s="7">
        <v>2.4</v>
      </c>
      <c r="B36" s="1">
        <v>0.8</v>
      </c>
      <c r="C36" s="8">
        <f t="shared" si="3"/>
        <v>-1.5999999999999999</v>
      </c>
      <c r="D36" s="31">
        <v>-8388608</v>
      </c>
      <c r="E36" s="31">
        <v>-8388608</v>
      </c>
      <c r="F36" s="31">
        <v>-8388608</v>
      </c>
      <c r="G36" s="31">
        <v>-8388608</v>
      </c>
      <c r="H36" s="31">
        <v>-8388608</v>
      </c>
      <c r="I36" s="31">
        <v>-8388608</v>
      </c>
      <c r="J36" s="31">
        <v>-8388608</v>
      </c>
      <c r="K36" s="31">
        <v>-8388608</v>
      </c>
      <c r="L36" s="31">
        <v>-8388608</v>
      </c>
      <c r="M36" s="32">
        <v>-8388608</v>
      </c>
      <c r="N36" s="7">
        <f t="shared" si="4"/>
        <v>-8388608</v>
      </c>
      <c r="O36" s="8"/>
    </row>
    <row r="37" spans="1:15" x14ac:dyDescent="0.25">
      <c r="A37" s="7">
        <v>2.6</v>
      </c>
      <c r="B37" s="1">
        <v>0.6</v>
      </c>
      <c r="C37" s="8">
        <f t="shared" si="3"/>
        <v>-2</v>
      </c>
      <c r="D37" s="31">
        <v>-8388608</v>
      </c>
      <c r="E37" s="31">
        <v>-8388608</v>
      </c>
      <c r="F37" s="31">
        <v>-8388608</v>
      </c>
      <c r="G37" s="31">
        <v>-8388608</v>
      </c>
      <c r="H37" s="31">
        <v>-8388608</v>
      </c>
      <c r="I37" s="31">
        <v>-8388608</v>
      </c>
      <c r="J37" s="31">
        <v>-8388608</v>
      </c>
      <c r="K37" s="31">
        <v>-8388608</v>
      </c>
      <c r="L37" s="31">
        <v>-8388608</v>
      </c>
      <c r="M37" s="32">
        <v>-8388608</v>
      </c>
      <c r="N37" s="7">
        <f t="shared" si="4"/>
        <v>-8388608</v>
      </c>
      <c r="O37" s="8"/>
    </row>
    <row r="38" spans="1:15" ht="15.75" thickBot="1" x14ac:dyDescent="0.3">
      <c r="A38" s="4">
        <v>2.8</v>
      </c>
      <c r="B38" s="13">
        <v>0.4</v>
      </c>
      <c r="C38" s="5">
        <f t="shared" si="3"/>
        <v>-2.4</v>
      </c>
      <c r="D38" s="31">
        <v>-8388608</v>
      </c>
      <c r="E38" s="31">
        <v>-8388608</v>
      </c>
      <c r="F38" s="31">
        <v>-8388608</v>
      </c>
      <c r="G38" s="31">
        <v>-8388608</v>
      </c>
      <c r="H38" s="31">
        <v>-8388608</v>
      </c>
      <c r="I38" s="31">
        <v>-8388608</v>
      </c>
      <c r="J38" s="31">
        <v>-8388608</v>
      </c>
      <c r="K38" s="31">
        <v>-8388608</v>
      </c>
      <c r="L38" s="31">
        <v>-8388608</v>
      </c>
      <c r="M38" s="32">
        <v>-8388608</v>
      </c>
      <c r="N38" s="24">
        <f t="shared" si="4"/>
        <v>-8388608</v>
      </c>
      <c r="O38" s="25"/>
    </row>
    <row r="39" spans="1:15" x14ac:dyDescent="0.25">
      <c r="N39" s="2" t="s">
        <v>2</v>
      </c>
      <c r="O39" s="3">
        <f>AVERAGE(O27:O38)</f>
        <v>2754887.8600000003</v>
      </c>
    </row>
    <row r="40" spans="1:15" x14ac:dyDescent="0.25">
      <c r="N40" s="26" t="s">
        <v>11</v>
      </c>
      <c r="O40" s="27">
        <f>O39/0.4</f>
        <v>6887219.6500000004</v>
      </c>
    </row>
    <row r="41" spans="1:15" ht="15.75" thickBot="1" x14ac:dyDescent="0.3">
      <c r="N41" s="29" t="s">
        <v>3</v>
      </c>
      <c r="O41" s="30">
        <f>O40/4</f>
        <v>1721804.9125000001</v>
      </c>
    </row>
    <row r="43" spans="1:15" ht="15.75" thickBot="1" x14ac:dyDescent="0.3"/>
    <row r="44" spans="1:15" ht="15.75" thickBot="1" x14ac:dyDescent="0.3">
      <c r="A44" s="15" t="s">
        <v>1</v>
      </c>
      <c r="B44" s="21" t="s">
        <v>0</v>
      </c>
      <c r="C44" s="22" t="s">
        <v>4</v>
      </c>
      <c r="D44" s="41" t="s">
        <v>9</v>
      </c>
      <c r="E44" s="42"/>
      <c r="F44" s="42"/>
      <c r="G44" s="42"/>
      <c r="H44" s="42"/>
      <c r="I44" s="42"/>
      <c r="J44" s="42"/>
      <c r="K44" s="42"/>
      <c r="L44" s="42"/>
      <c r="M44" s="43"/>
      <c r="N44" s="15" t="s">
        <v>5</v>
      </c>
      <c r="O44" s="14" t="s">
        <v>6</v>
      </c>
    </row>
    <row r="45" spans="1:15" x14ac:dyDescent="0.25">
      <c r="A45" s="19">
        <v>0.4</v>
      </c>
      <c r="B45" s="17">
        <v>2.8</v>
      </c>
      <c r="C45" s="20">
        <f>B45-A45</f>
        <v>2.4</v>
      </c>
      <c r="D45">
        <v>-8245994</v>
      </c>
      <c r="E45">
        <v>-8246871</v>
      </c>
      <c r="F45">
        <v>-8246179</v>
      </c>
      <c r="G45">
        <v>-8254696</v>
      </c>
      <c r="H45">
        <v>-8241193</v>
      </c>
      <c r="I45">
        <v>-8247687</v>
      </c>
      <c r="J45">
        <v>-8244450</v>
      </c>
      <c r="K45">
        <v>-8246490</v>
      </c>
      <c r="L45">
        <v>-8251339</v>
      </c>
      <c r="M45">
        <v>-8246558</v>
      </c>
      <c r="N45" s="2">
        <f>AVERAGE(D45:M45)</f>
        <v>-8247145.7000000002</v>
      </c>
      <c r="O45" s="3"/>
    </row>
    <row r="46" spans="1:15" x14ac:dyDescent="0.25">
      <c r="A46" s="7">
        <v>0.6</v>
      </c>
      <c r="B46" s="1">
        <v>2.6</v>
      </c>
      <c r="C46" s="8">
        <f t="shared" ref="C46:C57" si="6">B46-A46</f>
        <v>2</v>
      </c>
      <c r="D46">
        <v>-6917287</v>
      </c>
      <c r="E46">
        <v>-6916766</v>
      </c>
      <c r="F46">
        <v>-6917359</v>
      </c>
      <c r="G46">
        <v>-6917590</v>
      </c>
      <c r="H46">
        <v>-6917196</v>
      </c>
      <c r="I46">
        <v>-6917542</v>
      </c>
      <c r="J46">
        <v>-6917865</v>
      </c>
      <c r="K46">
        <v>-6917554</v>
      </c>
      <c r="L46">
        <v>-6918210</v>
      </c>
      <c r="M46">
        <v>-6918446</v>
      </c>
      <c r="N46" s="7">
        <f>AVERAGE(D46:M46)</f>
        <v>-6917581.5</v>
      </c>
      <c r="O46" s="8">
        <f>N46-N45</f>
        <v>1329564.2000000002</v>
      </c>
    </row>
    <row r="47" spans="1:15" x14ac:dyDescent="0.25">
      <c r="A47" s="7">
        <v>0.8</v>
      </c>
      <c r="B47" s="1">
        <v>2.4</v>
      </c>
      <c r="C47" s="8">
        <f t="shared" si="6"/>
        <v>1.5999999999999999</v>
      </c>
      <c r="D47">
        <v>-5534554</v>
      </c>
      <c r="E47">
        <v>-5536496</v>
      </c>
      <c r="F47">
        <v>-5535102</v>
      </c>
      <c r="G47">
        <v>-5535351</v>
      </c>
      <c r="H47">
        <v>-5534436</v>
      </c>
      <c r="I47">
        <v>-5533501</v>
      </c>
      <c r="J47">
        <v>-5534431</v>
      </c>
      <c r="K47">
        <v>-5533000</v>
      </c>
      <c r="L47">
        <v>-5534786</v>
      </c>
      <c r="M47">
        <v>-5536029</v>
      </c>
      <c r="N47" s="7">
        <f t="shared" ref="N47:N57" si="7">AVERAGE(D47:M47)</f>
        <v>-5534768.5999999996</v>
      </c>
      <c r="O47" s="8">
        <f t="shared" ref="O47:O56" si="8">N47-N46</f>
        <v>1382812.9000000004</v>
      </c>
    </row>
    <row r="48" spans="1:15" x14ac:dyDescent="0.25">
      <c r="A48" s="7">
        <v>1</v>
      </c>
      <c r="B48" s="1">
        <v>2.2000000000000002</v>
      </c>
      <c r="C48" s="8">
        <f t="shared" si="6"/>
        <v>1.2000000000000002</v>
      </c>
      <c r="D48">
        <v>-4152647</v>
      </c>
      <c r="E48">
        <v>-4151610</v>
      </c>
      <c r="F48">
        <v>-4152094</v>
      </c>
      <c r="G48">
        <v>-4151789</v>
      </c>
      <c r="H48">
        <v>-4151738</v>
      </c>
      <c r="I48">
        <v>-4151926</v>
      </c>
      <c r="J48">
        <v>-4152429</v>
      </c>
      <c r="K48">
        <v>-4151702</v>
      </c>
      <c r="L48">
        <v>-4153375</v>
      </c>
      <c r="M48">
        <v>-4151866</v>
      </c>
      <c r="N48" s="7">
        <f t="shared" si="7"/>
        <v>-4152117.6</v>
      </c>
      <c r="O48" s="8">
        <f t="shared" si="8"/>
        <v>1382650.9999999995</v>
      </c>
    </row>
    <row r="49" spans="1:15" x14ac:dyDescent="0.25">
      <c r="A49" s="7">
        <v>1.2</v>
      </c>
      <c r="B49" s="1">
        <v>2</v>
      </c>
      <c r="C49" s="8">
        <f t="shared" si="6"/>
        <v>0.8</v>
      </c>
      <c r="D49">
        <v>-2769355</v>
      </c>
      <c r="E49">
        <v>-2769070</v>
      </c>
      <c r="F49">
        <v>-2769118</v>
      </c>
      <c r="G49">
        <v>-2770150</v>
      </c>
      <c r="H49">
        <v>-2768620</v>
      </c>
      <c r="I49">
        <v>-2768821</v>
      </c>
      <c r="J49">
        <v>-2768307</v>
      </c>
      <c r="K49">
        <v>-2769677</v>
      </c>
      <c r="L49">
        <v>-2768595</v>
      </c>
      <c r="M49">
        <v>-2769730</v>
      </c>
      <c r="N49" s="7">
        <f t="shared" si="7"/>
        <v>-2769144.3</v>
      </c>
      <c r="O49" s="8">
        <f t="shared" si="8"/>
        <v>1382973.3000000003</v>
      </c>
    </row>
    <row r="50" spans="1:15" x14ac:dyDescent="0.25">
      <c r="A50" s="7">
        <v>1.4</v>
      </c>
      <c r="B50" s="1">
        <v>1.8</v>
      </c>
      <c r="C50" s="8">
        <f t="shared" si="6"/>
        <v>0.40000000000000013</v>
      </c>
      <c r="D50">
        <v>-1383807</v>
      </c>
      <c r="E50">
        <v>-1386251</v>
      </c>
      <c r="F50">
        <v>-1385897</v>
      </c>
      <c r="G50">
        <v>-1385362</v>
      </c>
      <c r="H50">
        <v>-1384851</v>
      </c>
      <c r="I50">
        <v>-1384525</v>
      </c>
      <c r="J50">
        <v>-1385341</v>
      </c>
      <c r="K50">
        <v>-1385644</v>
      </c>
      <c r="L50">
        <v>-1384052</v>
      </c>
      <c r="M50">
        <v>-1385946</v>
      </c>
      <c r="N50" s="7">
        <f t="shared" si="7"/>
        <v>-1385167.6</v>
      </c>
      <c r="O50" s="8">
        <f t="shared" si="8"/>
        <v>1383976.6999999997</v>
      </c>
    </row>
    <row r="51" spans="1:15" x14ac:dyDescent="0.25">
      <c r="A51" s="7">
        <v>1.6</v>
      </c>
      <c r="B51" s="1">
        <v>1.6</v>
      </c>
      <c r="C51" s="8">
        <f t="shared" si="6"/>
        <v>0</v>
      </c>
      <c r="D51">
        <v>-890</v>
      </c>
      <c r="E51">
        <v>-1591</v>
      </c>
      <c r="F51">
        <v>-1757</v>
      </c>
      <c r="G51">
        <v>-1278</v>
      </c>
      <c r="H51">
        <v>-738</v>
      </c>
      <c r="I51">
        <v>-708</v>
      </c>
      <c r="J51">
        <v>-1768</v>
      </c>
      <c r="K51">
        <v>-2376</v>
      </c>
      <c r="L51">
        <v>-685</v>
      </c>
      <c r="M51">
        <v>-886</v>
      </c>
      <c r="N51" s="7">
        <f t="shared" si="7"/>
        <v>-1267.7</v>
      </c>
      <c r="O51" s="8">
        <f t="shared" si="8"/>
        <v>1383899.9000000001</v>
      </c>
    </row>
    <row r="52" spans="1:15" x14ac:dyDescent="0.25">
      <c r="A52" s="7">
        <v>1.8</v>
      </c>
      <c r="B52" s="1">
        <v>1.4</v>
      </c>
      <c r="C52" s="8">
        <f t="shared" si="6"/>
        <v>-0.40000000000000013</v>
      </c>
      <c r="D52">
        <v>1383559</v>
      </c>
      <c r="E52">
        <v>1382945</v>
      </c>
      <c r="F52">
        <v>1382193</v>
      </c>
      <c r="G52">
        <v>1384195</v>
      </c>
      <c r="H52">
        <v>1382637</v>
      </c>
      <c r="I52">
        <v>1383416</v>
      </c>
      <c r="J52">
        <v>1382966</v>
      </c>
      <c r="K52">
        <v>1381379</v>
      </c>
      <c r="L52">
        <v>1381916</v>
      </c>
      <c r="M52">
        <v>1383790</v>
      </c>
      <c r="N52" s="7">
        <f t="shared" si="7"/>
        <v>1382899.6</v>
      </c>
      <c r="O52" s="8">
        <f t="shared" si="8"/>
        <v>1384167.3</v>
      </c>
    </row>
    <row r="53" spans="1:15" x14ac:dyDescent="0.25">
      <c r="A53" s="7">
        <v>2</v>
      </c>
      <c r="B53" s="1">
        <v>1.2</v>
      </c>
      <c r="C53" s="8">
        <f t="shared" si="6"/>
        <v>-0.8</v>
      </c>
      <c r="D53">
        <v>2767652</v>
      </c>
      <c r="E53">
        <v>2767752</v>
      </c>
      <c r="F53">
        <v>2766123</v>
      </c>
      <c r="G53">
        <v>2766427</v>
      </c>
      <c r="H53">
        <v>2764799</v>
      </c>
      <c r="I53">
        <v>2767666</v>
      </c>
      <c r="J53">
        <v>2767415</v>
      </c>
      <c r="K53">
        <v>2764686</v>
      </c>
      <c r="L53">
        <v>2766423</v>
      </c>
      <c r="M53">
        <v>2766622</v>
      </c>
      <c r="N53" s="7">
        <f t="shared" si="7"/>
        <v>2766556.5</v>
      </c>
      <c r="O53" s="8">
        <f t="shared" si="8"/>
        <v>1383656.9</v>
      </c>
    </row>
    <row r="54" spans="1:15" x14ac:dyDescent="0.25">
      <c r="A54" s="7">
        <v>2.2000000000000002</v>
      </c>
      <c r="B54" s="1">
        <v>1</v>
      </c>
      <c r="C54" s="8">
        <f t="shared" si="6"/>
        <v>-1.2000000000000002</v>
      </c>
      <c r="D54">
        <v>4149904</v>
      </c>
      <c r="E54">
        <v>4150521</v>
      </c>
      <c r="F54">
        <v>4150487</v>
      </c>
      <c r="G54">
        <v>4150165</v>
      </c>
      <c r="H54">
        <v>4152324</v>
      </c>
      <c r="I54">
        <v>4150251</v>
      </c>
      <c r="J54">
        <v>4150404</v>
      </c>
      <c r="K54">
        <v>4149868</v>
      </c>
      <c r="L54">
        <v>4149978</v>
      </c>
      <c r="M54">
        <v>4150463</v>
      </c>
      <c r="N54" s="7">
        <f t="shared" si="7"/>
        <v>4150436.5</v>
      </c>
      <c r="O54" s="8">
        <f t="shared" si="8"/>
        <v>1383880</v>
      </c>
    </row>
    <row r="55" spans="1:15" x14ac:dyDescent="0.25">
      <c r="A55" s="7">
        <v>2.4</v>
      </c>
      <c r="B55" s="1">
        <v>0.8</v>
      </c>
      <c r="C55" s="8">
        <f t="shared" si="6"/>
        <v>-1.5999999999999999</v>
      </c>
      <c r="D55">
        <v>5531637</v>
      </c>
      <c r="E55">
        <v>5533118</v>
      </c>
      <c r="F55">
        <v>5532749</v>
      </c>
      <c r="G55">
        <v>5533892</v>
      </c>
      <c r="H55">
        <v>5531941</v>
      </c>
      <c r="I55">
        <v>5533281</v>
      </c>
      <c r="J55">
        <v>5533928</v>
      </c>
      <c r="K55">
        <v>5532913</v>
      </c>
      <c r="L55">
        <v>5531779</v>
      </c>
      <c r="M55">
        <v>5531732</v>
      </c>
      <c r="N55" s="7">
        <f t="shared" si="7"/>
        <v>5532697</v>
      </c>
      <c r="O55" s="8">
        <f t="shared" si="8"/>
        <v>1382260.5</v>
      </c>
    </row>
    <row r="56" spans="1:15" x14ac:dyDescent="0.25">
      <c r="A56" s="7">
        <v>2.6</v>
      </c>
      <c r="B56" s="1">
        <v>0.6</v>
      </c>
      <c r="C56" s="8">
        <f t="shared" si="6"/>
        <v>-2</v>
      </c>
      <c r="D56">
        <v>6914081</v>
      </c>
      <c r="E56">
        <v>6915415</v>
      </c>
      <c r="F56">
        <v>6915434</v>
      </c>
      <c r="G56">
        <v>6914689</v>
      </c>
      <c r="H56">
        <v>6915374</v>
      </c>
      <c r="I56">
        <v>6915840</v>
      </c>
      <c r="J56">
        <v>6914914</v>
      </c>
      <c r="K56">
        <v>6914134</v>
      </c>
      <c r="L56">
        <v>6913051</v>
      </c>
      <c r="M56">
        <v>6913927</v>
      </c>
      <c r="N56" s="7">
        <f t="shared" si="7"/>
        <v>6914685.9000000004</v>
      </c>
      <c r="O56" s="8">
        <f t="shared" si="8"/>
        <v>1381988.9000000004</v>
      </c>
    </row>
    <row r="57" spans="1:15" ht="15.75" thickBot="1" x14ac:dyDescent="0.3">
      <c r="A57" s="4">
        <v>2.8</v>
      </c>
      <c r="B57" s="13">
        <v>0.4</v>
      </c>
      <c r="C57" s="5">
        <f t="shared" si="6"/>
        <v>-2.4</v>
      </c>
      <c r="D57" s="23">
        <v>1340524</v>
      </c>
      <c r="E57" s="23">
        <v>268981</v>
      </c>
      <c r="F57" s="23">
        <v>1333504</v>
      </c>
      <c r="G57" s="23">
        <v>1674280</v>
      </c>
      <c r="H57" s="23">
        <v>741290</v>
      </c>
      <c r="I57" s="23">
        <v>-672925</v>
      </c>
      <c r="J57" s="23">
        <v>1426531</v>
      </c>
      <c r="K57" s="23">
        <v>1033790</v>
      </c>
      <c r="L57" s="23">
        <v>880827</v>
      </c>
      <c r="M57" s="23">
        <v>1529510</v>
      </c>
      <c r="N57" s="24">
        <f t="shared" si="7"/>
        <v>955631.2</v>
      </c>
      <c r="O57" s="25"/>
    </row>
    <row r="58" spans="1:15" x14ac:dyDescent="0.25">
      <c r="N58" s="2" t="s">
        <v>2</v>
      </c>
      <c r="O58" s="3">
        <f>AVERAGE(O46:O57)</f>
        <v>1378348.3272727274</v>
      </c>
    </row>
    <row r="59" spans="1:15" x14ac:dyDescent="0.25">
      <c r="N59" s="26" t="s">
        <v>12</v>
      </c>
      <c r="O59" s="27">
        <f>O58/0.4</f>
        <v>3445870.8181818184</v>
      </c>
    </row>
    <row r="60" spans="1:15" ht="15.75" thickBot="1" x14ac:dyDescent="0.3">
      <c r="N60" s="29" t="s">
        <v>3</v>
      </c>
      <c r="O60" s="30">
        <f>O59/2</f>
        <v>1722935.4090909092</v>
      </c>
    </row>
    <row r="61" spans="1:15" x14ac:dyDescent="0.25">
      <c r="N61" s="36"/>
      <c r="O61" s="36"/>
    </row>
    <row r="62" spans="1:15" ht="15.75" thickBot="1" x14ac:dyDescent="0.3"/>
    <row r="63" spans="1:15" x14ac:dyDescent="0.25">
      <c r="A63" s="10" t="s">
        <v>1</v>
      </c>
      <c r="B63" s="11" t="s">
        <v>0</v>
      </c>
      <c r="C63" s="12" t="s">
        <v>4</v>
      </c>
      <c r="D63" s="44" t="s">
        <v>10</v>
      </c>
      <c r="E63" s="44"/>
      <c r="F63" s="44"/>
      <c r="G63" s="44"/>
      <c r="H63" s="44"/>
      <c r="I63" s="44"/>
      <c r="J63" s="44"/>
      <c r="K63" s="44"/>
      <c r="L63" s="44"/>
      <c r="M63" s="44"/>
      <c r="N63" s="10" t="s">
        <v>5</v>
      </c>
      <c r="O63" s="28" t="s">
        <v>6</v>
      </c>
    </row>
    <row r="64" spans="1:15" x14ac:dyDescent="0.25">
      <c r="A64" s="7">
        <v>1.4</v>
      </c>
      <c r="B64" s="1">
        <v>1.8</v>
      </c>
      <c r="C64" s="8">
        <f t="shared" ref="C64:C68" si="9">B64-A64</f>
        <v>0.40000000000000013</v>
      </c>
      <c r="D64" s="33">
        <v>-8388608</v>
      </c>
      <c r="E64" s="34">
        <v>-8388608</v>
      </c>
      <c r="F64" s="34">
        <v>-8388608</v>
      </c>
      <c r="G64" s="34">
        <v>-8388608</v>
      </c>
      <c r="H64" s="34">
        <v>-8388608</v>
      </c>
      <c r="I64" s="34">
        <v>-8388608</v>
      </c>
      <c r="J64" s="34">
        <v>-8388608</v>
      </c>
      <c r="K64" s="34">
        <v>-8388608</v>
      </c>
      <c r="L64" s="34">
        <v>-8388608</v>
      </c>
      <c r="M64" s="35">
        <v>-8388608</v>
      </c>
      <c r="N64" s="7">
        <f t="shared" ref="N64:N68" si="10">AVERAGE(D64:M64)</f>
        <v>-8388608</v>
      </c>
      <c r="O64" s="8"/>
    </row>
    <row r="65" spans="1:15" x14ac:dyDescent="0.25">
      <c r="A65" s="7">
        <v>1.5</v>
      </c>
      <c r="B65" s="1">
        <v>1.7</v>
      </c>
      <c r="C65" s="8">
        <v>0.1</v>
      </c>
      <c r="D65" s="9">
        <v>-5532796</v>
      </c>
      <c r="E65" s="1">
        <v>-5540504</v>
      </c>
      <c r="F65" s="1">
        <v>-5529696</v>
      </c>
      <c r="G65" s="1">
        <v>-5534534</v>
      </c>
      <c r="H65" s="1">
        <v>-5540254</v>
      </c>
      <c r="I65" s="1">
        <v>-5535890</v>
      </c>
      <c r="J65" s="1">
        <v>-5537039</v>
      </c>
      <c r="K65" s="1">
        <v>-5533541</v>
      </c>
      <c r="L65" s="1">
        <v>-5533665</v>
      </c>
      <c r="M65" s="6">
        <v>-5536472</v>
      </c>
      <c r="N65" s="7">
        <f>AVERAGE(D65:M65)</f>
        <v>-5535439.0999999996</v>
      </c>
      <c r="O65" s="8"/>
    </row>
    <row r="66" spans="1:15" x14ac:dyDescent="0.25">
      <c r="A66" s="7">
        <v>1.6</v>
      </c>
      <c r="B66" s="1">
        <v>1.6</v>
      </c>
      <c r="C66" s="8">
        <f t="shared" si="9"/>
        <v>0</v>
      </c>
      <c r="D66" s="9">
        <v>-7142</v>
      </c>
      <c r="E66" s="1">
        <v>-3999</v>
      </c>
      <c r="F66" s="1">
        <v>-15338</v>
      </c>
      <c r="G66" s="1">
        <v>-6516</v>
      </c>
      <c r="H66" s="1">
        <v>-7419</v>
      </c>
      <c r="I66" s="1">
        <v>-9540</v>
      </c>
      <c r="J66" s="1">
        <v>-4224</v>
      </c>
      <c r="K66" s="1">
        <v>-1674</v>
      </c>
      <c r="L66" s="1">
        <v>-4935</v>
      </c>
      <c r="M66" s="6">
        <v>-5236</v>
      </c>
      <c r="N66" s="7">
        <f t="shared" si="10"/>
        <v>-6602.3</v>
      </c>
      <c r="O66" s="8">
        <f t="shared" ref="O66:O67" si="11">N66-N65</f>
        <v>5528836.7999999998</v>
      </c>
    </row>
    <row r="67" spans="1:15" x14ac:dyDescent="0.25">
      <c r="A67" s="7">
        <v>1.7</v>
      </c>
      <c r="B67" s="1">
        <v>1.5</v>
      </c>
      <c r="C67" s="8">
        <v>-0.1</v>
      </c>
      <c r="D67" s="9">
        <v>5522805</v>
      </c>
      <c r="E67" s="1">
        <v>5524128</v>
      </c>
      <c r="F67" s="1">
        <v>5515963</v>
      </c>
      <c r="G67" s="1">
        <v>5527662</v>
      </c>
      <c r="H67" s="1">
        <v>5527473</v>
      </c>
      <c r="I67" s="1">
        <v>5532922</v>
      </c>
      <c r="J67" s="1">
        <v>5518094</v>
      </c>
      <c r="K67" s="1">
        <v>5532326</v>
      </c>
      <c r="L67" s="1">
        <v>5529475</v>
      </c>
      <c r="M67" s="6">
        <v>5511930</v>
      </c>
      <c r="N67" s="7">
        <f>AVERAGE(D67:M67)</f>
        <v>5524277.7999999998</v>
      </c>
      <c r="O67" s="8">
        <f t="shared" si="11"/>
        <v>5530880.0999999996</v>
      </c>
    </row>
    <row r="68" spans="1:15" ht="15.75" thickBot="1" x14ac:dyDescent="0.3">
      <c r="A68" s="4">
        <v>1.8</v>
      </c>
      <c r="B68" s="13">
        <v>1.4</v>
      </c>
      <c r="C68" s="5">
        <f t="shared" si="9"/>
        <v>-0.40000000000000013</v>
      </c>
      <c r="D68" s="33">
        <v>-8388608</v>
      </c>
      <c r="E68" s="34">
        <v>-8388608</v>
      </c>
      <c r="F68" s="34">
        <v>-8388608</v>
      </c>
      <c r="G68" s="34">
        <v>-8388608</v>
      </c>
      <c r="H68" s="34">
        <v>-8388608</v>
      </c>
      <c r="I68" s="34">
        <v>-8388608</v>
      </c>
      <c r="J68" s="34">
        <v>-8388608</v>
      </c>
      <c r="K68" s="34">
        <v>-8388608</v>
      </c>
      <c r="L68" s="34">
        <v>-8388608</v>
      </c>
      <c r="M68" s="35">
        <v>-8388608</v>
      </c>
      <c r="N68" s="24">
        <f t="shared" si="10"/>
        <v>-8388608</v>
      </c>
      <c r="O68" s="25"/>
    </row>
    <row r="69" spans="1:15" x14ac:dyDescent="0.25">
      <c r="N69" s="2" t="s">
        <v>2</v>
      </c>
      <c r="O69" s="3">
        <f>AVERAGE(O64:O68)</f>
        <v>5529858.4499999993</v>
      </c>
    </row>
    <row r="70" spans="1:15" x14ac:dyDescent="0.25">
      <c r="N70" s="26" t="s">
        <v>12</v>
      </c>
      <c r="O70" s="27">
        <f>O69/0.2</f>
        <v>27649292.249999996</v>
      </c>
    </row>
    <row r="71" spans="1:15" ht="15.75" thickBot="1" x14ac:dyDescent="0.3">
      <c r="N71" s="29" t="s">
        <v>3</v>
      </c>
      <c r="O71" s="30">
        <f>O70/16</f>
        <v>1728080.7656249998</v>
      </c>
    </row>
    <row r="73" spans="1:15" ht="15.75" thickBot="1" x14ac:dyDescent="0.3"/>
    <row r="74" spans="1:15" ht="15.75" thickBot="1" x14ac:dyDescent="0.3">
      <c r="E74" s="38" t="s">
        <v>15</v>
      </c>
      <c r="F74" s="39"/>
      <c r="G74" s="39"/>
      <c r="H74" s="39"/>
      <c r="I74" s="39"/>
      <c r="J74" s="40"/>
    </row>
    <row r="97" spans="4:12" x14ac:dyDescent="0.25">
      <c r="D97" s="50" t="s">
        <v>17</v>
      </c>
      <c r="E97" s="50"/>
      <c r="F97" s="50"/>
      <c r="G97" s="50"/>
      <c r="H97" s="50"/>
      <c r="I97" s="50"/>
      <c r="J97" s="50"/>
      <c r="K97" s="50"/>
      <c r="L97" s="50"/>
    </row>
  </sheetData>
  <mergeCells count="9">
    <mergeCell ref="D3:M3"/>
    <mergeCell ref="F22:J22"/>
    <mergeCell ref="F23:J23"/>
    <mergeCell ref="D97:L97"/>
    <mergeCell ref="E74:J74"/>
    <mergeCell ref="D6:M6"/>
    <mergeCell ref="D25:M25"/>
    <mergeCell ref="D44:M44"/>
    <mergeCell ref="D63:M6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Комков Василий Николаевич</dc:creator>
  <cp:lastModifiedBy>Комков Василий Николаевич</cp:lastModifiedBy>
  <dcterms:created xsi:type="dcterms:W3CDTF">2019-09-23T08:52:46Z</dcterms:created>
  <dcterms:modified xsi:type="dcterms:W3CDTF">2019-09-23T10:32:45Z</dcterms:modified>
</cp:coreProperties>
</file>