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on001/Desktop/Git/Bnapus_WL_TC/Revisions/"/>
    </mc:Choice>
  </mc:AlternateContent>
  <xr:revisionPtr revIDLastSave="0" documentId="8_{AF3D5119-5F6D-9446-9EF5-6AEFD3CF5CDC}" xr6:coauthVersionLast="47" xr6:coauthVersionMax="47" xr10:uidLastSave="{00000000-0000-0000-0000-000000000000}"/>
  <bookViews>
    <workbookView xWindow="0" yWindow="500" windowWidth="28800" windowHeight="13400" activeTab="8" xr2:uid="{6C6BDFE0-142B-4748-B546-C3883A52CEDD}"/>
  </bookViews>
  <sheets>
    <sheet name="mzML" sheetId="1" r:id="rId1"/>
    <sheet name="reorganize" sheetId="2" r:id="rId2"/>
    <sheet name="ZTs_Added" sheetId="3" r:id="rId3"/>
    <sheet name="TechNorm" sheetId="4" r:id="rId4"/>
    <sheet name="Exclude2_FromR" sheetId="7" r:id="rId5"/>
    <sheet name="R_input_PreExclude" sheetId="5" r:id="rId6"/>
    <sheet name="R_output_DblExclude" sheetId="8" r:id="rId7"/>
    <sheet name="R_output_FinalExclude" sheetId="9" r:id="rId8"/>
    <sheet name="LOD_LOQ" sheetId="10" r:id="rId9"/>
  </sheets>
  <definedNames>
    <definedName name="_xlnm._FilterDatabase" localSheetId="1" hidden="1">reorganize!$Q$25:$T$177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G3" i="10"/>
  <c r="G2" i="10"/>
  <c r="F3" i="10"/>
  <c r="E3" i="10"/>
  <c r="E2" i="10"/>
  <c r="D3" i="10"/>
  <c r="D2" i="10"/>
  <c r="C3" i="10"/>
  <c r="C2" i="10"/>
  <c r="B3" i="10"/>
  <c r="B2" i="10"/>
  <c r="AK62" i="4"/>
  <c r="AJ45" i="4"/>
  <c r="AG64" i="4"/>
  <c r="AF10" i="4"/>
  <c r="Z27" i="4"/>
  <c r="AK3" i="4" l="1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2" i="4"/>
  <c r="AI31" i="4"/>
  <c r="AI14" i="4"/>
  <c r="AI3" i="4"/>
  <c r="AI4" i="4"/>
  <c r="AI5" i="4"/>
  <c r="AI6" i="4"/>
  <c r="AI7" i="4"/>
  <c r="AI8" i="4"/>
  <c r="AI9" i="4"/>
  <c r="AI10" i="4"/>
  <c r="AI11" i="4"/>
  <c r="AI12" i="4"/>
  <c r="AI13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2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2" i="4"/>
  <c r="AF3" i="4"/>
  <c r="AF4" i="4"/>
  <c r="AF5" i="4"/>
  <c r="AF6" i="4"/>
  <c r="AF7" i="4"/>
  <c r="AF8" i="4"/>
  <c r="AF9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2" i="4"/>
  <c r="AE4" i="4"/>
  <c r="AE2" i="4"/>
  <c r="AE3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D3" i="4"/>
  <c r="AD23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4" i="4"/>
  <c r="AD25" i="4"/>
  <c r="AD26" i="4"/>
  <c r="AD27" i="4"/>
  <c r="AD28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2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" i="4"/>
  <c r="Z8" i="4"/>
  <c r="AK97" i="4"/>
  <c r="AJ109" i="4"/>
  <c r="AJ92" i="4"/>
  <c r="AI96" i="4"/>
  <c r="AH112" i="4"/>
  <c r="AG92" i="4"/>
  <c r="AF117" i="4"/>
  <c r="AF93" i="4"/>
  <c r="AE100" i="4"/>
  <c r="AD119" i="4"/>
  <c r="AD88" i="4"/>
  <c r="AC109" i="4"/>
  <c r="AC88" i="4"/>
  <c r="AB88" i="4"/>
  <c r="AA104" i="4"/>
  <c r="AA88" i="4"/>
  <c r="Z88" i="4"/>
  <c r="Y88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2" i="4"/>
  <c r="Y2" i="4"/>
  <c r="AE88" i="4" l="1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H92" i="4"/>
  <c r="AI92" i="4"/>
  <c r="AK92" i="4"/>
  <c r="Z93" i="4"/>
  <c r="AA93" i="4"/>
  <c r="AB93" i="4"/>
  <c r="AC93" i="4"/>
  <c r="AD93" i="4"/>
  <c r="AE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D109" i="4"/>
  <c r="AE109" i="4"/>
  <c r="AF109" i="4"/>
  <c r="AG109" i="4"/>
  <c r="AH109" i="4"/>
  <c r="AI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Y175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6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23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AM2" i="4" l="1"/>
  <c r="FT20" i="1" l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M7" i="9"/>
  <c r="J9" i="9"/>
  <c r="G62" i="9"/>
  <c r="L71" i="9"/>
  <c r="H39" i="9"/>
  <c r="G29" i="9"/>
  <c r="M48" i="9"/>
  <c r="G24" i="9"/>
  <c r="O62" i="9"/>
  <c r="M67" i="9"/>
  <c r="I23" i="9"/>
  <c r="I6" i="9"/>
  <c r="P21" i="9"/>
  <c r="H3" i="9"/>
  <c r="N71" i="9"/>
  <c r="H53" i="9"/>
  <c r="M55" i="9"/>
  <c r="P36" i="9"/>
  <c r="J49" i="9"/>
  <c r="N68" i="9"/>
  <c r="K35" i="9"/>
  <c r="Q7" i="9"/>
  <c r="I70" i="9"/>
  <c r="P45" i="9"/>
  <c r="N45" i="9"/>
  <c r="N22" i="9"/>
  <c r="L21" i="9"/>
  <c r="I29" i="9"/>
  <c r="L20" i="9"/>
  <c r="I19" i="9"/>
  <c r="P52" i="9"/>
  <c r="L35" i="9"/>
  <c r="L16" i="9"/>
  <c r="O43" i="9"/>
  <c r="N46" i="9"/>
  <c r="Q32" i="9"/>
  <c r="O44" i="9"/>
  <c r="J20" i="9"/>
  <c r="M5" i="9"/>
  <c r="P24" i="9"/>
  <c r="O67" i="9"/>
  <c r="M17" i="9"/>
  <c r="P62" i="9"/>
  <c r="M39" i="9"/>
  <c r="P46" i="9"/>
  <c r="G33" i="9"/>
  <c r="O9" i="9"/>
  <c r="P13" i="9"/>
  <c r="L34" i="9"/>
  <c r="K73" i="9"/>
  <c r="N29" i="9"/>
  <c r="G71" i="9"/>
  <c r="L59" i="9"/>
  <c r="O73" i="9"/>
  <c r="J52" i="9"/>
  <c r="K50" i="9"/>
  <c r="N64" i="9"/>
  <c r="G52" i="9"/>
  <c r="K7" i="9"/>
  <c r="Q71" i="9"/>
  <c r="G73" i="9"/>
  <c r="Q64" i="9"/>
  <c r="K27" i="9"/>
  <c r="J53" i="9"/>
  <c r="P8" i="9"/>
  <c r="P40" i="9"/>
  <c r="I48" i="9"/>
  <c r="N32" i="9"/>
  <c r="O29" i="9"/>
  <c r="H71" i="9"/>
  <c r="H11" i="9"/>
  <c r="L64" i="9"/>
  <c r="N72" i="9"/>
  <c r="O2" i="9"/>
  <c r="Q65" i="9"/>
  <c r="G42" i="9"/>
  <c r="G13" i="9"/>
  <c r="Q56" i="9"/>
  <c r="I57" i="9"/>
  <c r="I62" i="9"/>
  <c r="K56" i="9"/>
  <c r="Q31" i="9"/>
  <c r="I49" i="9"/>
  <c r="I35" i="9"/>
  <c r="G11" i="9"/>
  <c r="G72" i="9"/>
  <c r="J66" i="9"/>
  <c r="J48" i="9"/>
  <c r="G68" i="9"/>
  <c r="H46" i="9"/>
  <c r="I32" i="9"/>
  <c r="I42" i="9"/>
  <c r="G58" i="9"/>
  <c r="I66" i="9"/>
  <c r="Q60" i="9"/>
  <c r="H48" i="9"/>
  <c r="L5" i="9"/>
  <c r="Q54" i="9"/>
  <c r="O63" i="9"/>
  <c r="J58" i="9"/>
  <c r="N19" i="9"/>
  <c r="L9" i="9"/>
  <c r="I67" i="9"/>
  <c r="M16" i="9"/>
  <c r="O52" i="9"/>
  <c r="G36" i="9"/>
  <c r="N43" i="9"/>
  <c r="L23" i="9"/>
  <c r="N51" i="9"/>
  <c r="M26" i="9"/>
  <c r="H36" i="9"/>
  <c r="P54" i="9"/>
  <c r="H65" i="9"/>
  <c r="N11" i="9"/>
  <c r="M52" i="9"/>
  <c r="O11" i="9"/>
  <c r="H72" i="9"/>
  <c r="I20" i="9"/>
  <c r="Q21" i="9"/>
  <c r="K65" i="9"/>
  <c r="P19" i="9"/>
  <c r="L18" i="9"/>
  <c r="L62" i="9"/>
  <c r="G61" i="9"/>
  <c r="O61" i="9"/>
  <c r="N6" i="9"/>
  <c r="M61" i="9"/>
  <c r="Q62" i="9"/>
  <c r="P6" i="9"/>
  <c r="G9" i="9"/>
  <c r="I47" i="9"/>
  <c r="N10" i="9"/>
  <c r="N17" i="9"/>
  <c r="G34" i="9"/>
  <c r="K3" i="9"/>
  <c r="N73" i="9"/>
  <c r="L57" i="9"/>
  <c r="K69" i="9"/>
  <c r="N33" i="9"/>
  <c r="P18" i="9"/>
  <c r="L45" i="9"/>
  <c r="N66" i="9"/>
  <c r="K11" i="9"/>
  <c r="M8" i="9"/>
  <c r="N38" i="9"/>
  <c r="G39" i="9"/>
  <c r="I13" i="9"/>
  <c r="G40" i="9"/>
  <c r="G48" i="9"/>
  <c r="K18" i="9"/>
  <c r="I59" i="9"/>
  <c r="P38" i="9"/>
  <c r="G41" i="9"/>
  <c r="N54" i="9"/>
  <c r="M57" i="9"/>
  <c r="Q58" i="9"/>
  <c r="H41" i="9"/>
  <c r="P57" i="9"/>
  <c r="I4" i="9"/>
  <c r="O15" i="9"/>
  <c r="P64" i="9"/>
  <c r="M56" i="9"/>
  <c r="Q24" i="9"/>
  <c r="J69" i="9"/>
  <c r="N57" i="9"/>
  <c r="Q47" i="9"/>
  <c r="I14" i="9"/>
  <c r="Q70" i="9"/>
  <c r="N52" i="9"/>
  <c r="J44" i="9"/>
  <c r="N48" i="9"/>
  <c r="P32" i="9"/>
  <c r="P3" i="9"/>
  <c r="O46" i="9"/>
  <c r="K6" i="9"/>
  <c r="M10" i="9"/>
  <c r="H7" i="9"/>
  <c r="H33" i="9"/>
  <c r="I11" i="9"/>
  <c r="M40" i="9"/>
  <c r="Q36" i="9"/>
  <c r="G32" i="9"/>
  <c r="N59" i="9"/>
  <c r="O64" i="9"/>
  <c r="K61" i="9"/>
  <c r="H45" i="9"/>
  <c r="P69" i="9"/>
  <c r="L49" i="9"/>
  <c r="G69" i="9"/>
  <c r="I9" i="9"/>
  <c r="Q63" i="9"/>
  <c r="I36" i="9"/>
  <c r="L39" i="9"/>
  <c r="H16" i="9"/>
  <c r="N36" i="9"/>
  <c r="H73" i="9"/>
  <c r="P15" i="9"/>
  <c r="J14" i="9"/>
  <c r="K55" i="9"/>
  <c r="O19" i="9"/>
  <c r="Q49" i="9"/>
  <c r="Q9" i="9"/>
  <c r="Q27" i="9"/>
  <c r="G38" i="9"/>
  <c r="L17" i="9"/>
  <c r="N31" i="9"/>
  <c r="L29" i="9"/>
  <c r="P37" i="9"/>
  <c r="I51" i="9"/>
  <c r="J35" i="9"/>
  <c r="G18" i="9"/>
  <c r="P47" i="9"/>
  <c r="O51" i="9"/>
  <c r="K68" i="9"/>
  <c r="L58" i="9"/>
  <c r="L55" i="9"/>
  <c r="P43" i="9"/>
  <c r="G23" i="9"/>
  <c r="Q37" i="9"/>
  <c r="J5" i="9"/>
  <c r="Q44" i="9"/>
  <c r="G25" i="9"/>
  <c r="I31" i="9"/>
  <c r="O65" i="9"/>
  <c r="Q67" i="9"/>
  <c r="H19" i="9"/>
  <c r="L19" i="9"/>
  <c r="J72" i="9"/>
  <c r="I26" i="9"/>
  <c r="L40" i="9"/>
  <c r="N58" i="9"/>
  <c r="M33" i="9"/>
  <c r="O70" i="9"/>
  <c r="I58" i="9"/>
  <c r="M68" i="9"/>
  <c r="N15" i="9"/>
  <c r="K16" i="9"/>
  <c r="J22" i="9"/>
  <c r="N50" i="9"/>
  <c r="P53" i="9"/>
  <c r="M32" i="9"/>
  <c r="G28" i="9"/>
  <c r="K71" i="9"/>
  <c r="H8" i="9"/>
  <c r="H54" i="9"/>
  <c r="O68" i="9"/>
  <c r="H64" i="9"/>
  <c r="O23" i="9"/>
  <c r="P12" i="9"/>
  <c r="H50" i="9"/>
  <c r="J67" i="9"/>
  <c r="K21" i="9"/>
  <c r="M34" i="9"/>
  <c r="K14" i="9"/>
  <c r="K67" i="9"/>
  <c r="O27" i="9"/>
  <c r="N61" i="9"/>
  <c r="Q43" i="9"/>
  <c r="J46" i="9"/>
  <c r="G6" i="9"/>
  <c r="I2" i="9"/>
  <c r="P68" i="9"/>
  <c r="P73" i="9"/>
  <c r="J43" i="9"/>
  <c r="J62" i="9"/>
  <c r="K43" i="9"/>
  <c r="Q45" i="9"/>
  <c r="G16" i="9"/>
  <c r="J10" i="9"/>
  <c r="I61" i="9"/>
  <c r="J18" i="9"/>
  <c r="I72" i="9"/>
  <c r="Q73" i="9"/>
  <c r="O60" i="9"/>
  <c r="O53" i="9"/>
  <c r="G59" i="9"/>
  <c r="Q2" i="9"/>
  <c r="G45" i="9"/>
  <c r="Q35" i="9"/>
  <c r="J64" i="9"/>
  <c r="K30" i="9"/>
  <c r="N28" i="9"/>
  <c r="G8" i="9"/>
  <c r="K41" i="9"/>
  <c r="G22" i="9"/>
  <c r="N7" i="9"/>
  <c r="G54" i="9"/>
  <c r="M49" i="9"/>
  <c r="P5" i="9"/>
  <c r="L68" i="9"/>
  <c r="J45" i="9"/>
  <c r="J40" i="9"/>
  <c r="P34" i="9"/>
  <c r="I37" i="9"/>
  <c r="L6" i="9"/>
  <c r="N60" i="9"/>
  <c r="G19" i="9"/>
  <c r="K44" i="9"/>
  <c r="N63" i="9"/>
  <c r="P4" i="9"/>
  <c r="K8" i="9"/>
  <c r="O6" i="9"/>
  <c r="K20" i="9"/>
  <c r="H69" i="9"/>
  <c r="G64" i="9"/>
  <c r="N24" i="9"/>
  <c r="J29" i="9"/>
  <c r="L7" i="9"/>
  <c r="H15" i="9"/>
  <c r="I7" i="9"/>
  <c r="H14" i="9"/>
  <c r="J3" i="9"/>
  <c r="H30" i="9"/>
  <c r="O33" i="9"/>
  <c r="Q10" i="9"/>
  <c r="I65" i="9"/>
  <c r="K2" i="9"/>
  <c r="K36" i="9"/>
  <c r="G57" i="9"/>
  <c r="J15" i="9"/>
  <c r="Q59" i="9"/>
  <c r="Q40" i="9"/>
  <c r="N18" i="9"/>
  <c r="M15" i="9"/>
  <c r="K48" i="9"/>
  <c r="P7" i="9"/>
  <c r="O3" i="9"/>
  <c r="P72" i="9"/>
  <c r="I45" i="9"/>
  <c r="Q18" i="9"/>
  <c r="G31" i="9"/>
  <c r="M44" i="9"/>
  <c r="O26" i="9"/>
  <c r="M3" i="9"/>
  <c r="I30" i="9"/>
  <c r="L69" i="9"/>
  <c r="J68" i="9"/>
  <c r="G46" i="9"/>
  <c r="I55" i="9"/>
  <c r="I52" i="9"/>
  <c r="L70" i="9"/>
  <c r="P49" i="9"/>
  <c r="M69" i="9"/>
  <c r="O25" i="9"/>
  <c r="G15" i="9"/>
  <c r="M36" i="9"/>
  <c r="P65" i="9"/>
  <c r="M38" i="9"/>
  <c r="K12" i="9"/>
  <c r="N34" i="9"/>
  <c r="J19" i="9"/>
  <c r="N12" i="9"/>
  <c r="O72" i="9"/>
  <c r="L54" i="9"/>
  <c r="N40" i="9"/>
  <c r="L33" i="9"/>
  <c r="J7" i="9"/>
  <c r="O32" i="9"/>
  <c r="Q51" i="9"/>
  <c r="O54" i="9"/>
  <c r="P59" i="9"/>
  <c r="L4" i="9"/>
  <c r="J2" i="9"/>
  <c r="Q52" i="9"/>
  <c r="M63" i="9"/>
  <c r="K40" i="9"/>
  <c r="J23" i="9"/>
  <c r="M60" i="9"/>
  <c r="L43" i="9"/>
  <c r="Q42" i="9"/>
  <c r="O30" i="9"/>
  <c r="M19" i="9"/>
  <c r="Q30" i="9"/>
  <c r="P11" i="9"/>
  <c r="L41" i="9"/>
  <c r="O45" i="9"/>
  <c r="Q46" i="9"/>
  <c r="M31" i="9"/>
  <c r="H9" i="9"/>
  <c r="J33" i="9"/>
  <c r="I5" i="9"/>
  <c r="O24" i="9"/>
  <c r="K9" i="9"/>
  <c r="G3" i="9"/>
  <c r="L2" i="9"/>
  <c r="M9" i="9"/>
  <c r="L37" i="9"/>
  <c r="O8" i="9"/>
  <c r="O56" i="9"/>
  <c r="M27" i="9"/>
  <c r="N5" i="9"/>
  <c r="G49" i="9"/>
  <c r="P56" i="9"/>
  <c r="H31" i="9"/>
  <c r="I71" i="9"/>
  <c r="Q3" i="9"/>
  <c r="I34" i="9"/>
  <c r="P67" i="9"/>
  <c r="M64" i="9"/>
  <c r="I53" i="9"/>
  <c r="M62" i="9"/>
  <c r="M54" i="9"/>
  <c r="Q22" i="9"/>
  <c r="I3" i="9"/>
  <c r="M25" i="9"/>
  <c r="O58" i="9"/>
  <c r="P17" i="9"/>
  <c r="M53" i="9"/>
  <c r="I64" i="9"/>
  <c r="H4" i="9"/>
  <c r="K22" i="9"/>
  <c r="I73" i="9"/>
  <c r="J60" i="9"/>
  <c r="I56" i="9"/>
  <c r="H40" i="9"/>
  <c r="K64" i="9"/>
  <c r="G51" i="9"/>
  <c r="I40" i="9"/>
  <c r="I8" i="9"/>
  <c r="O41" i="9"/>
  <c r="M73" i="9"/>
  <c r="N65" i="9"/>
  <c r="Q8" i="9"/>
  <c r="J36" i="9"/>
  <c r="O66" i="9"/>
  <c r="H60" i="9"/>
  <c r="K49" i="9"/>
  <c r="O50" i="9"/>
  <c r="G37" i="9"/>
  <c r="J26" i="9"/>
  <c r="J6" i="9"/>
  <c r="J65" i="9"/>
  <c r="Q12" i="9"/>
  <c r="Q11" i="9"/>
  <c r="P70" i="9"/>
  <c r="G26" i="9"/>
  <c r="G12" i="9"/>
  <c r="K38" i="9"/>
  <c r="H32" i="9"/>
  <c r="G47" i="9"/>
  <c r="I15" i="9"/>
  <c r="J50" i="9"/>
  <c r="G5" i="9"/>
  <c r="Q4" i="9"/>
  <c r="G70" i="9"/>
  <c r="M18" i="9"/>
  <c r="Q38" i="9"/>
  <c r="G14" i="9"/>
  <c r="M6" i="9"/>
  <c r="H34" i="9"/>
  <c r="J71" i="9"/>
  <c r="H18" i="9"/>
  <c r="I10" i="9"/>
  <c r="O5" i="9"/>
  <c r="O49" i="9"/>
  <c r="G4" i="9"/>
  <c r="K62" i="9"/>
  <c r="G50" i="9"/>
  <c r="H21" i="9"/>
  <c r="G44" i="9"/>
  <c r="I54" i="9"/>
  <c r="O38" i="9"/>
  <c r="G56" i="9"/>
  <c r="L28" i="9"/>
  <c r="O21" i="9"/>
  <c r="G66" i="9"/>
  <c r="L11" i="9"/>
  <c r="P28" i="9"/>
  <c r="K19" i="9"/>
  <c r="K23" i="9"/>
  <c r="M28" i="9"/>
  <c r="K72" i="9"/>
  <c r="Q68" i="9"/>
  <c r="O18" i="9"/>
  <c r="Q69" i="9"/>
  <c r="H62" i="9"/>
  <c r="J32" i="9"/>
  <c r="K32" i="9"/>
  <c r="J70" i="9"/>
  <c r="H67" i="9"/>
  <c r="J34" i="9"/>
  <c r="O22" i="9"/>
  <c r="G17" i="9"/>
  <c r="J25" i="9"/>
  <c r="M72" i="9"/>
  <c r="K15" i="9"/>
  <c r="L53" i="9"/>
  <c r="Q16" i="9"/>
  <c r="N44" i="9"/>
  <c r="M58" i="9"/>
  <c r="P44" i="9"/>
  <c r="N2" i="9"/>
  <c r="G63" i="9"/>
  <c r="P55" i="9"/>
  <c r="P25" i="9"/>
  <c r="K47" i="9"/>
  <c r="H42" i="9"/>
  <c r="H55" i="9"/>
  <c r="P39" i="9"/>
  <c r="I17" i="9"/>
  <c r="H38" i="9"/>
  <c r="N41" i="9"/>
  <c r="N42" i="9"/>
  <c r="P14" i="9"/>
  <c r="I38" i="9"/>
  <c r="H66" i="9"/>
  <c r="M24" i="9"/>
  <c r="K52" i="9"/>
  <c r="Q26" i="9"/>
  <c r="I21" i="9"/>
  <c r="K63" i="9"/>
  <c r="H63" i="9"/>
  <c r="O47" i="9"/>
  <c r="Q20" i="9"/>
  <c r="O34" i="9"/>
  <c r="L56" i="9"/>
  <c r="P27" i="9"/>
  <c r="N62" i="9"/>
  <c r="J4" i="9"/>
  <c r="K39" i="9"/>
  <c r="M37" i="9"/>
  <c r="G55" i="9"/>
  <c r="L44" i="9"/>
  <c r="K59" i="9"/>
  <c r="K31" i="9"/>
  <c r="H10" i="9"/>
  <c r="H57" i="9"/>
  <c r="J55" i="9"/>
  <c r="O59" i="9"/>
  <c r="M20" i="9"/>
  <c r="Q14" i="9"/>
  <c r="N13" i="9"/>
  <c r="P60" i="9"/>
  <c r="M47" i="9"/>
  <c r="H52" i="9"/>
  <c r="N37" i="9"/>
  <c r="K70" i="9"/>
  <c r="N3" i="9"/>
  <c r="Q72" i="9"/>
  <c r="I33" i="9"/>
  <c r="L12" i="9"/>
  <c r="M11" i="9"/>
  <c r="M51" i="9"/>
  <c r="L27" i="9"/>
  <c r="H56" i="9"/>
  <c r="H23" i="9"/>
  <c r="P33" i="9"/>
  <c r="N55" i="9"/>
  <c r="N53" i="9"/>
  <c r="L32" i="9"/>
  <c r="O12" i="9"/>
  <c r="P41" i="9"/>
  <c r="L42" i="9"/>
  <c r="H25" i="9"/>
  <c r="H58" i="9"/>
  <c r="Q28" i="9"/>
  <c r="J16" i="9"/>
  <c r="P29" i="9"/>
  <c r="Q15" i="9"/>
  <c r="J54" i="9"/>
  <c r="I60" i="9"/>
  <c r="M4" i="9"/>
  <c r="O55" i="9"/>
  <c r="K29" i="9"/>
  <c r="M50" i="9"/>
  <c r="G35" i="9"/>
  <c r="N23" i="9"/>
  <c r="G27" i="9"/>
  <c r="H29" i="9"/>
  <c r="O57" i="9"/>
  <c r="K5" i="9"/>
  <c r="O4" i="9"/>
  <c r="I25" i="9"/>
  <c r="P20" i="9"/>
  <c r="L25" i="9"/>
  <c r="J41" i="9"/>
  <c r="H22" i="9"/>
  <c r="P9" i="9"/>
  <c r="H35" i="9"/>
  <c r="N39" i="9"/>
  <c r="J31" i="9"/>
  <c r="K4" i="9"/>
  <c r="H47" i="9"/>
  <c r="L51" i="9"/>
  <c r="I43" i="9"/>
  <c r="O40" i="9"/>
  <c r="N26" i="9"/>
  <c r="G60" i="9"/>
  <c r="K57" i="9"/>
  <c r="O39" i="9"/>
  <c r="N56" i="9"/>
  <c r="O69" i="9"/>
  <c r="J37" i="9"/>
  <c r="H68" i="9"/>
  <c r="J13" i="9"/>
  <c r="O20" i="9"/>
  <c r="J42" i="9"/>
  <c r="L52" i="9"/>
  <c r="I41" i="9"/>
  <c r="K33" i="9"/>
  <c r="M59" i="9"/>
  <c r="M2" i="9"/>
  <c r="Q55" i="9"/>
  <c r="H13" i="9"/>
  <c r="H17" i="9"/>
  <c r="P26" i="9"/>
  <c r="H6" i="9"/>
  <c r="N35" i="9"/>
  <c r="I22" i="9"/>
  <c r="G43" i="9"/>
  <c r="O13" i="9"/>
  <c r="Q29" i="9"/>
  <c r="G65" i="9"/>
  <c r="P63" i="9"/>
  <c r="L63" i="9"/>
  <c r="L46" i="9"/>
  <c r="K53" i="9"/>
  <c r="J11" i="9"/>
  <c r="Q57" i="9"/>
  <c r="N16" i="9"/>
  <c r="K26" i="9"/>
  <c r="Q17" i="9"/>
  <c r="L26" i="9"/>
  <c r="H28" i="9"/>
  <c r="P51" i="9"/>
  <c r="K28" i="9"/>
  <c r="Q19" i="9"/>
  <c r="J56" i="9"/>
  <c r="I63" i="9"/>
  <c r="H51" i="9"/>
  <c r="N25" i="9"/>
  <c r="O42" i="9"/>
  <c r="N4" i="9"/>
  <c r="P50" i="9"/>
  <c r="O48" i="9"/>
  <c r="N30" i="9"/>
  <c r="I27" i="9"/>
  <c r="K51" i="9"/>
  <c r="O7" i="9"/>
  <c r="J28" i="9"/>
  <c r="K46" i="9"/>
  <c r="L72" i="9"/>
  <c r="Q13" i="9"/>
  <c r="K42" i="9"/>
  <c r="P61" i="9"/>
  <c r="G30" i="9"/>
  <c r="I44" i="9"/>
  <c r="I28" i="9"/>
  <c r="K25" i="9"/>
  <c r="M45" i="9"/>
  <c r="J59" i="9"/>
  <c r="P66" i="9"/>
  <c r="N69" i="9"/>
  <c r="K66" i="9"/>
  <c r="P23" i="9"/>
  <c r="G21" i="9"/>
  <c r="J24" i="9"/>
  <c r="I24" i="9"/>
  <c r="M13" i="9"/>
  <c r="Q50" i="9"/>
  <c r="O35" i="9"/>
  <c r="J21" i="9"/>
  <c r="J51" i="9"/>
  <c r="H49" i="9"/>
  <c r="J12" i="9"/>
  <c r="M42" i="9"/>
  <c r="Q6" i="9"/>
  <c r="P42" i="9"/>
  <c r="L31" i="9"/>
  <c r="M29" i="9"/>
  <c r="O71" i="9"/>
  <c r="H24" i="9"/>
  <c r="L66" i="9"/>
  <c r="L50" i="9"/>
  <c r="L8" i="9"/>
  <c r="L10" i="9"/>
  <c r="G53" i="9"/>
  <c r="J27" i="9"/>
  <c r="K37" i="9"/>
  <c r="H12" i="9"/>
  <c r="K45" i="9"/>
  <c r="I39" i="9"/>
  <c r="M46" i="9"/>
  <c r="N20" i="9"/>
  <c r="O37" i="9"/>
  <c r="P16" i="9"/>
  <c r="Q41" i="9"/>
  <c r="P35" i="9"/>
  <c r="K13" i="9"/>
  <c r="H27" i="9"/>
  <c r="J63" i="9"/>
  <c r="I12" i="9"/>
  <c r="I50" i="9"/>
  <c r="J57" i="9"/>
  <c r="Q48" i="9"/>
  <c r="I18" i="9"/>
  <c r="L13" i="9"/>
  <c r="K10" i="9"/>
  <c r="O31" i="9"/>
  <c r="M70" i="9"/>
  <c r="L36" i="9"/>
  <c r="Q25" i="9"/>
  <c r="M71" i="9"/>
  <c r="M14" i="9"/>
  <c r="H2" i="9"/>
  <c r="K60" i="9"/>
  <c r="J38" i="9"/>
  <c r="P48" i="9"/>
  <c r="Q53" i="9"/>
  <c r="L67" i="9"/>
  <c r="I69" i="9"/>
  <c r="Q39" i="9"/>
  <c r="K24" i="9"/>
  <c r="P2" i="9"/>
  <c r="G7" i="9"/>
  <c r="M21" i="9"/>
  <c r="L14" i="9"/>
  <c r="M35" i="9"/>
  <c r="L15" i="9"/>
  <c r="N70" i="9"/>
  <c r="O16" i="9"/>
  <c r="J39" i="9"/>
  <c r="J61" i="9"/>
  <c r="L30" i="9"/>
  <c r="L24" i="9"/>
  <c r="L48" i="9"/>
  <c r="H59" i="9"/>
  <c r="J17" i="9"/>
  <c r="H26" i="9"/>
  <c r="J8" i="9"/>
  <c r="L47" i="9"/>
  <c r="P10" i="9"/>
  <c r="Q5" i="9"/>
  <c r="H70" i="9"/>
  <c r="K54" i="9"/>
  <c r="N8" i="9"/>
  <c r="Q23" i="9"/>
  <c r="L38" i="9"/>
  <c r="L3" i="9"/>
  <c r="P22" i="9"/>
  <c r="G10" i="9"/>
  <c r="M43" i="9"/>
  <c r="H37" i="9"/>
  <c r="M65" i="9"/>
  <c r="H43" i="9"/>
  <c r="I46" i="9"/>
  <c r="P58" i="9"/>
  <c r="J73" i="9"/>
  <c r="N27" i="9"/>
  <c r="L65" i="9"/>
  <c r="O17" i="9"/>
  <c r="M23" i="9"/>
  <c r="P30" i="9"/>
  <c r="Q33" i="9"/>
  <c r="L73" i="9"/>
  <c r="L22" i="9"/>
  <c r="H61" i="9"/>
  <c r="K34" i="9"/>
  <c r="M22" i="9"/>
  <c r="O36" i="9"/>
  <c r="M41" i="9"/>
  <c r="M12" i="9"/>
  <c r="N67" i="9"/>
  <c r="N21" i="9"/>
  <c r="J47" i="9"/>
  <c r="H44" i="9"/>
  <c r="N47" i="9"/>
  <c r="Q61" i="9"/>
  <c r="O28" i="9"/>
  <c r="M66" i="9"/>
  <c r="N9" i="9"/>
  <c r="P71" i="9"/>
  <c r="I16" i="9"/>
  <c r="I68" i="9"/>
  <c r="L61" i="9"/>
  <c r="K17" i="9"/>
  <c r="G67" i="9"/>
  <c r="G20" i="9"/>
  <c r="O10" i="9"/>
  <c r="L60" i="9"/>
  <c r="N14" i="9"/>
  <c r="Q66" i="9"/>
  <c r="K58" i="9"/>
  <c r="P31" i="9"/>
  <c r="O14" i="9"/>
  <c r="N49" i="9"/>
  <c r="J30" i="9"/>
  <c r="H20" i="9"/>
  <c r="Q34" i="9"/>
  <c r="M30" i="9"/>
  <c r="G2" i="9"/>
  <c r="H5" i="9"/>
  <c r="I57" i="5"/>
  <c r="J37" i="5"/>
  <c r="P35" i="5"/>
  <c r="O84" i="5"/>
  <c r="Q46" i="5"/>
  <c r="P54" i="5"/>
  <c r="R37" i="5"/>
  <c r="I79" i="5"/>
  <c r="G45" i="5"/>
  <c r="O71" i="5"/>
  <c r="H2" i="5"/>
  <c r="G12" i="5"/>
  <c r="J35" i="5"/>
  <c r="M3" i="5"/>
  <c r="O9" i="5"/>
  <c r="J46" i="5"/>
  <c r="R39" i="5"/>
  <c r="K76" i="5"/>
  <c r="I40" i="5"/>
  <c r="P16" i="5"/>
  <c r="Q18" i="5"/>
  <c r="J65" i="5"/>
  <c r="O59" i="5"/>
  <c r="R84" i="5"/>
  <c r="I16" i="5"/>
  <c r="N61" i="5"/>
  <c r="Q33" i="5"/>
  <c r="R28" i="5"/>
  <c r="N45" i="5"/>
  <c r="R57" i="5"/>
  <c r="Q47" i="5"/>
  <c r="P48" i="5"/>
  <c r="L65" i="5"/>
  <c r="J18" i="5"/>
  <c r="G28" i="5"/>
  <c r="G20" i="5"/>
  <c r="O87" i="5"/>
  <c r="Q30" i="5"/>
  <c r="H46" i="5"/>
  <c r="H23" i="5"/>
  <c r="O17" i="5"/>
  <c r="R35" i="5"/>
  <c r="G83" i="5"/>
  <c r="O76" i="5"/>
  <c r="H66" i="5"/>
  <c r="H50" i="5"/>
  <c r="O26" i="5"/>
  <c r="P55" i="5"/>
  <c r="R85" i="5"/>
  <c r="I21" i="5"/>
  <c r="M39" i="5"/>
  <c r="O20" i="5"/>
  <c r="H11" i="5"/>
  <c r="G40" i="5"/>
  <c r="I32" i="5"/>
  <c r="J33" i="5"/>
  <c r="O13" i="5"/>
  <c r="J71" i="5"/>
  <c r="I14" i="5"/>
  <c r="L62" i="5"/>
  <c r="L58" i="5"/>
  <c r="K43" i="5"/>
  <c r="N36" i="5"/>
  <c r="N79" i="5"/>
  <c r="P47" i="5"/>
  <c r="M59" i="5"/>
  <c r="R36" i="5"/>
  <c r="K35" i="5"/>
  <c r="M32" i="5"/>
  <c r="P43" i="5"/>
  <c r="K30" i="5"/>
  <c r="O67" i="5"/>
  <c r="K53" i="5"/>
  <c r="G21" i="5"/>
  <c r="P34" i="5"/>
  <c r="N51" i="5"/>
  <c r="G41" i="5"/>
  <c r="M24" i="5"/>
  <c r="R10" i="5"/>
  <c r="Q8" i="5"/>
  <c r="Q66" i="5"/>
  <c r="P85" i="5"/>
  <c r="N55" i="5"/>
  <c r="J44" i="5"/>
  <c r="G56" i="5"/>
  <c r="Q61" i="5"/>
  <c r="L24" i="5"/>
  <c r="G5" i="5"/>
  <c r="M72" i="5"/>
  <c r="O25" i="5"/>
  <c r="N80" i="5"/>
  <c r="N20" i="5"/>
  <c r="I43" i="5"/>
  <c r="M73" i="5"/>
  <c r="N81" i="5"/>
  <c r="O49" i="5"/>
  <c r="I86" i="5"/>
  <c r="K8" i="5"/>
  <c r="O4" i="5"/>
  <c r="R12" i="5"/>
  <c r="H68" i="5"/>
  <c r="L11" i="5"/>
  <c r="I38" i="5"/>
  <c r="O34" i="5"/>
  <c r="P84" i="5"/>
  <c r="Q87" i="5"/>
  <c r="P62" i="5"/>
  <c r="L77" i="5"/>
  <c r="P66" i="5"/>
  <c r="Q80" i="5"/>
  <c r="J22" i="5"/>
  <c r="O5" i="5"/>
  <c r="J83" i="5"/>
  <c r="N23" i="5"/>
  <c r="R64" i="5"/>
  <c r="N16" i="5"/>
  <c r="Q42" i="5"/>
  <c r="R8" i="5"/>
  <c r="J19" i="5"/>
  <c r="I78" i="5"/>
  <c r="R4" i="5"/>
  <c r="H17" i="5"/>
  <c r="G60" i="5"/>
  <c r="J64" i="5"/>
  <c r="M62" i="5"/>
  <c r="L34" i="5"/>
  <c r="R25" i="5"/>
  <c r="M31" i="5"/>
  <c r="Q28" i="5"/>
  <c r="G8" i="5"/>
  <c r="N69" i="5"/>
  <c r="L76" i="5"/>
  <c r="J77" i="5"/>
  <c r="K51" i="5"/>
  <c r="K40" i="5"/>
  <c r="I17" i="5"/>
  <c r="J78" i="5"/>
  <c r="K28" i="5"/>
  <c r="H38" i="5"/>
  <c r="K52" i="5"/>
  <c r="M37" i="5"/>
  <c r="M44" i="5"/>
  <c r="P27" i="5"/>
  <c r="O44" i="5"/>
  <c r="K9" i="5"/>
  <c r="O75" i="5"/>
  <c r="Q68" i="5"/>
  <c r="Q54" i="5"/>
  <c r="I74" i="5"/>
  <c r="M14" i="5"/>
  <c r="I49" i="5"/>
  <c r="Q3" i="5"/>
  <c r="J50" i="5"/>
  <c r="O39" i="5"/>
  <c r="O10" i="5"/>
  <c r="I7" i="5"/>
  <c r="Q7" i="5"/>
  <c r="K17" i="5"/>
  <c r="Q79" i="5"/>
  <c r="G58" i="5"/>
  <c r="M86" i="5"/>
  <c r="N40" i="5"/>
  <c r="I84" i="5"/>
  <c r="K86" i="5"/>
  <c r="K38" i="5"/>
  <c r="H10" i="5"/>
  <c r="N26" i="5"/>
  <c r="M28" i="5"/>
  <c r="G52" i="5"/>
  <c r="J61" i="5"/>
  <c r="P9" i="5"/>
  <c r="N66" i="5"/>
  <c r="P42" i="5"/>
  <c r="H25" i="5"/>
  <c r="G53" i="5"/>
  <c r="M42" i="5"/>
  <c r="R47" i="5"/>
  <c r="N70" i="5"/>
  <c r="L86" i="5"/>
  <c r="J9" i="5"/>
  <c r="P67" i="5"/>
  <c r="H20" i="5"/>
  <c r="K10" i="5"/>
  <c r="H29" i="5"/>
  <c r="R77" i="5"/>
  <c r="G63" i="5"/>
  <c r="P68" i="5"/>
  <c r="M85" i="5"/>
  <c r="J12" i="5"/>
  <c r="O36" i="5"/>
  <c r="M40" i="5"/>
  <c r="H3" i="5"/>
  <c r="I45" i="5"/>
  <c r="M41" i="5"/>
  <c r="R38" i="5"/>
  <c r="K87" i="5"/>
  <c r="J4" i="5"/>
  <c r="G26" i="5"/>
  <c r="K39" i="5"/>
  <c r="P14" i="5"/>
  <c r="R22" i="5"/>
  <c r="H80" i="5"/>
  <c r="P13" i="5"/>
  <c r="L37" i="5"/>
  <c r="N11" i="5"/>
  <c r="P76" i="5"/>
  <c r="P52" i="5"/>
  <c r="G4" i="5"/>
  <c r="N4" i="5"/>
  <c r="N34" i="5"/>
  <c r="G51" i="5"/>
  <c r="J58" i="5"/>
  <c r="H27" i="5"/>
  <c r="I60" i="5"/>
  <c r="H4" i="5"/>
  <c r="O3" i="5"/>
  <c r="Q25" i="5"/>
  <c r="G72" i="5"/>
  <c r="G39" i="5"/>
  <c r="R26" i="5"/>
  <c r="I6" i="5"/>
  <c r="J11" i="5"/>
  <c r="M82" i="5"/>
  <c r="R45" i="5"/>
  <c r="I13" i="5"/>
  <c r="Q35" i="5"/>
  <c r="K74" i="5"/>
  <c r="H45" i="5"/>
  <c r="N82" i="5"/>
  <c r="O73" i="5"/>
  <c r="O7" i="5"/>
  <c r="Q39" i="5"/>
  <c r="K42" i="5"/>
  <c r="G71" i="5"/>
  <c r="N57" i="5"/>
  <c r="I51" i="5"/>
  <c r="H53" i="5"/>
  <c r="J79" i="5"/>
  <c r="J81" i="5"/>
  <c r="L87" i="5"/>
  <c r="I28" i="5"/>
  <c r="G38" i="5"/>
  <c r="G10" i="5"/>
  <c r="L33" i="5"/>
  <c r="G36" i="5"/>
  <c r="P59" i="5"/>
  <c r="N39" i="5"/>
  <c r="G25" i="5"/>
  <c r="Q6" i="5"/>
  <c r="N85" i="5"/>
  <c r="O53" i="5"/>
  <c r="H85" i="5"/>
  <c r="R32" i="5"/>
  <c r="L61" i="5"/>
  <c r="K64" i="5"/>
  <c r="L30" i="5"/>
  <c r="G80" i="5"/>
  <c r="O37" i="5"/>
  <c r="K71" i="5"/>
  <c r="G48" i="5"/>
  <c r="Q44" i="5"/>
  <c r="I80" i="5"/>
  <c r="J40" i="5"/>
  <c r="H31" i="5"/>
  <c r="R3" i="5"/>
  <c r="L55" i="5"/>
  <c r="I27" i="5"/>
  <c r="I69" i="5"/>
  <c r="J27" i="5"/>
  <c r="N53" i="5"/>
  <c r="G43" i="5"/>
  <c r="K54" i="5"/>
  <c r="K24" i="5"/>
  <c r="P74" i="5"/>
  <c r="Q45" i="5"/>
  <c r="J36" i="5"/>
  <c r="N83" i="5"/>
  <c r="P56" i="5"/>
  <c r="L71" i="5"/>
  <c r="M49" i="5"/>
  <c r="R83" i="5"/>
  <c r="P73" i="5"/>
  <c r="R14" i="5"/>
  <c r="N18" i="5"/>
  <c r="P50" i="5"/>
  <c r="M48" i="5"/>
  <c r="N86" i="5"/>
  <c r="G29" i="5"/>
  <c r="L31" i="5"/>
  <c r="L28" i="5"/>
  <c r="H63" i="5"/>
  <c r="I8" i="5"/>
  <c r="Q23" i="5"/>
  <c r="R62" i="5"/>
  <c r="N71" i="5"/>
  <c r="R40" i="5"/>
  <c r="J84" i="5"/>
  <c r="J34" i="5"/>
  <c r="L6" i="5"/>
  <c r="I83" i="5"/>
  <c r="L20" i="5"/>
  <c r="O29" i="5"/>
  <c r="Q34" i="5"/>
  <c r="O46" i="5"/>
  <c r="R20" i="5"/>
  <c r="P12" i="5"/>
  <c r="L47" i="5"/>
  <c r="N28" i="5"/>
  <c r="I58" i="5"/>
  <c r="P44" i="5"/>
  <c r="R54" i="5"/>
  <c r="H51" i="5"/>
  <c r="O74" i="5"/>
  <c r="J16" i="5"/>
  <c r="G46" i="5"/>
  <c r="J32" i="5"/>
  <c r="N17" i="5"/>
  <c r="O11" i="5"/>
  <c r="H47" i="5"/>
  <c r="M19" i="5"/>
  <c r="I87" i="5"/>
  <c r="I47" i="5"/>
  <c r="I46" i="5"/>
  <c r="L45" i="5"/>
  <c r="G50" i="5"/>
  <c r="G62" i="5"/>
  <c r="H54" i="5"/>
  <c r="M71" i="5"/>
  <c r="K61" i="5"/>
  <c r="G75" i="5"/>
  <c r="M66" i="5"/>
  <c r="Q65" i="5"/>
  <c r="N50" i="5"/>
  <c r="G32" i="5"/>
  <c r="M60" i="5"/>
  <c r="N15" i="5"/>
  <c r="I39" i="5"/>
  <c r="N41" i="5"/>
  <c r="I10" i="5"/>
  <c r="N74" i="5"/>
  <c r="Q2" i="5"/>
  <c r="R19" i="5"/>
  <c r="M87" i="5"/>
  <c r="N22" i="5"/>
  <c r="I35" i="5"/>
  <c r="I61" i="5"/>
  <c r="K31" i="5"/>
  <c r="N43" i="5"/>
  <c r="K79" i="5"/>
  <c r="G16" i="5"/>
  <c r="J13" i="5"/>
  <c r="I66" i="5"/>
  <c r="J87" i="5"/>
  <c r="M43" i="5"/>
  <c r="Q10" i="5"/>
  <c r="I54" i="5"/>
  <c r="L21" i="5"/>
  <c r="K29" i="5"/>
  <c r="P33" i="5"/>
  <c r="K50" i="5"/>
  <c r="G13" i="5"/>
  <c r="L57" i="5"/>
  <c r="R50" i="5"/>
  <c r="N44" i="5"/>
  <c r="M17" i="5"/>
  <c r="G47" i="5"/>
  <c r="L35" i="5"/>
  <c r="J60" i="5"/>
  <c r="N48" i="5"/>
  <c r="P83" i="5"/>
  <c r="Q4" i="5"/>
  <c r="G34" i="5"/>
  <c r="R81" i="5"/>
  <c r="I68" i="5"/>
  <c r="K83" i="5"/>
  <c r="N87" i="5"/>
  <c r="G74" i="5"/>
  <c r="H35" i="5"/>
  <c r="M21" i="5"/>
  <c r="Q27" i="5"/>
  <c r="O58" i="5"/>
  <c r="H84" i="5"/>
  <c r="P4" i="5"/>
  <c r="J86" i="5"/>
  <c r="N76" i="5"/>
  <c r="L67" i="5"/>
  <c r="J41" i="5"/>
  <c r="K55" i="5"/>
  <c r="K57" i="5"/>
  <c r="Q40" i="5"/>
  <c r="J28" i="5"/>
  <c r="H81" i="5"/>
  <c r="M75" i="5"/>
  <c r="L48" i="5"/>
  <c r="P69" i="5"/>
  <c r="K69" i="5"/>
  <c r="O19" i="5"/>
  <c r="G61" i="5"/>
  <c r="M29" i="5"/>
  <c r="P19" i="5"/>
  <c r="L81" i="5"/>
  <c r="G54" i="5"/>
  <c r="I24" i="5"/>
  <c r="M10" i="5"/>
  <c r="O86" i="5"/>
  <c r="J85" i="5"/>
  <c r="H69" i="5"/>
  <c r="N24" i="5"/>
  <c r="M30" i="5"/>
  <c r="J6" i="5"/>
  <c r="P7" i="5"/>
  <c r="G65" i="5"/>
  <c r="J62" i="5"/>
  <c r="K59" i="5"/>
  <c r="I36" i="5"/>
  <c r="R75" i="5"/>
  <c r="J66" i="5"/>
  <c r="N56" i="5"/>
  <c r="J7" i="5"/>
  <c r="O70" i="5"/>
  <c r="K23" i="5"/>
  <c r="N6" i="5"/>
  <c r="G33" i="5"/>
  <c r="J26" i="5"/>
  <c r="O60" i="5"/>
  <c r="R61" i="5"/>
  <c r="G22" i="5"/>
  <c r="Q9" i="5"/>
  <c r="M77" i="5"/>
  <c r="R70" i="5"/>
  <c r="Q75" i="5"/>
  <c r="G73" i="5"/>
  <c r="J74" i="5"/>
  <c r="K58" i="5"/>
  <c r="L78" i="5"/>
  <c r="H15" i="5"/>
  <c r="P26" i="5"/>
  <c r="Q26" i="5"/>
  <c r="J21" i="5"/>
  <c r="P31" i="5"/>
  <c r="L59" i="5"/>
  <c r="K66" i="5"/>
  <c r="O47" i="5"/>
  <c r="N30" i="5"/>
  <c r="N21" i="5"/>
  <c r="G30" i="5"/>
  <c r="L26" i="5"/>
  <c r="R74" i="5"/>
  <c r="J42" i="5"/>
  <c r="K48" i="5"/>
  <c r="H71" i="5"/>
  <c r="L29" i="5"/>
  <c r="K14" i="5"/>
  <c r="R24" i="5"/>
  <c r="I72" i="5"/>
  <c r="H83" i="5"/>
  <c r="J23" i="5"/>
  <c r="G67" i="5"/>
  <c r="N54" i="5"/>
  <c r="I12" i="5"/>
  <c r="M51" i="5"/>
  <c r="K75" i="5"/>
  <c r="R80" i="5"/>
  <c r="Q51" i="5"/>
  <c r="J52" i="5"/>
  <c r="Q74" i="5"/>
  <c r="L3" i="5"/>
  <c r="G66" i="5"/>
  <c r="H73" i="5"/>
  <c r="O65" i="5"/>
  <c r="L43" i="5"/>
  <c r="K12" i="5"/>
  <c r="Q83" i="5"/>
  <c r="N73" i="5"/>
  <c r="O80" i="5"/>
  <c r="O82" i="5"/>
  <c r="N52" i="5"/>
  <c r="K27" i="5"/>
  <c r="L38" i="5"/>
  <c r="P65" i="5"/>
  <c r="R5" i="5"/>
  <c r="K62" i="5"/>
  <c r="Q70" i="5"/>
  <c r="O45" i="5"/>
  <c r="H61" i="5"/>
  <c r="J59" i="5"/>
  <c r="P24" i="5"/>
  <c r="H7" i="5"/>
  <c r="M80" i="5"/>
  <c r="J30" i="5"/>
  <c r="K20" i="5"/>
  <c r="P40" i="5"/>
  <c r="G84" i="5"/>
  <c r="P51" i="5"/>
  <c r="L50" i="5"/>
  <c r="Q56" i="5"/>
  <c r="J80" i="5"/>
  <c r="K82" i="5"/>
  <c r="L15" i="5"/>
  <c r="Q64" i="5"/>
  <c r="P32" i="5"/>
  <c r="K25" i="5"/>
  <c r="M16" i="5"/>
  <c r="R87" i="5"/>
  <c r="G17" i="5"/>
  <c r="L22" i="5"/>
  <c r="R73" i="5"/>
  <c r="N13" i="5"/>
  <c r="L80" i="5"/>
  <c r="O50" i="5"/>
  <c r="I52" i="5"/>
  <c r="R30" i="5"/>
  <c r="K81" i="5"/>
  <c r="I63" i="5"/>
  <c r="N33" i="5"/>
  <c r="H57" i="5"/>
  <c r="P71" i="5"/>
  <c r="H9" i="5"/>
  <c r="J5" i="5"/>
  <c r="M38" i="5"/>
  <c r="H12" i="5"/>
  <c r="L79" i="5"/>
  <c r="R41" i="5"/>
  <c r="L84" i="5"/>
  <c r="K41" i="5"/>
  <c r="G68" i="5"/>
  <c r="H14" i="5"/>
  <c r="P63" i="5"/>
  <c r="Q78" i="5"/>
  <c r="I33" i="5"/>
  <c r="M70" i="5"/>
  <c r="K84" i="5"/>
  <c r="P10" i="5"/>
  <c r="G64" i="5"/>
  <c r="I22" i="5"/>
  <c r="R49" i="5"/>
  <c r="N31" i="5"/>
  <c r="M46" i="5"/>
  <c r="O42" i="5"/>
  <c r="O63" i="5"/>
  <c r="H78" i="5"/>
  <c r="H55" i="5"/>
  <c r="G79" i="5"/>
  <c r="K32" i="5"/>
  <c r="J54" i="5"/>
  <c r="Q84" i="5"/>
  <c r="M47" i="5"/>
  <c r="Q12" i="5"/>
  <c r="M83" i="5"/>
  <c r="L40" i="5"/>
  <c r="L74" i="5"/>
  <c r="I48" i="5"/>
  <c r="P81" i="5"/>
  <c r="L72" i="5"/>
  <c r="L85" i="5"/>
  <c r="Q14" i="5"/>
  <c r="J8" i="5"/>
  <c r="J43" i="5"/>
  <c r="K60" i="5"/>
  <c r="P39" i="5"/>
  <c r="L60" i="5"/>
  <c r="L12" i="5"/>
  <c r="N67" i="5"/>
  <c r="N68" i="5"/>
  <c r="M76" i="5"/>
  <c r="I73" i="5"/>
  <c r="G35" i="5"/>
  <c r="H60" i="5"/>
  <c r="G31" i="5"/>
  <c r="R52" i="5"/>
  <c r="H39" i="5"/>
  <c r="H49" i="5"/>
  <c r="P53" i="5"/>
  <c r="K15" i="5"/>
  <c r="K67" i="5"/>
  <c r="H64" i="5"/>
  <c r="Q21" i="5"/>
  <c r="P11" i="5"/>
  <c r="H76" i="5"/>
  <c r="R67" i="5"/>
  <c r="K16" i="5"/>
  <c r="P45" i="5"/>
  <c r="O64" i="5"/>
  <c r="Q73" i="5"/>
  <c r="K5" i="5"/>
  <c r="J75" i="5"/>
  <c r="O66" i="5"/>
  <c r="O22" i="5"/>
  <c r="J49" i="5"/>
  <c r="R53" i="5"/>
  <c r="M81" i="5"/>
  <c r="L64" i="5"/>
  <c r="K2" i="5"/>
  <c r="L42" i="5"/>
  <c r="P49" i="5"/>
  <c r="P77" i="5"/>
  <c r="L63" i="5"/>
  <c r="M23" i="5"/>
  <c r="H26" i="5"/>
  <c r="G87" i="5"/>
  <c r="H8" i="5"/>
  <c r="I55" i="5"/>
  <c r="K77" i="5"/>
  <c r="N77" i="5"/>
  <c r="I62" i="5"/>
  <c r="K85" i="5"/>
  <c r="M6" i="5"/>
  <c r="M8" i="5"/>
  <c r="O28" i="5"/>
  <c r="M15" i="5"/>
  <c r="H87" i="5"/>
  <c r="I4" i="5"/>
  <c r="R65" i="5"/>
  <c r="O38" i="5"/>
  <c r="O31" i="5"/>
  <c r="Q55" i="5"/>
  <c r="R27" i="5"/>
  <c r="H43" i="5"/>
  <c r="N29" i="5"/>
  <c r="R13" i="5"/>
  <c r="K34" i="5"/>
  <c r="K7" i="5"/>
  <c r="O12" i="5"/>
  <c r="P8" i="5"/>
  <c r="R46" i="5"/>
  <c r="R16" i="5"/>
  <c r="Q31" i="5"/>
  <c r="G57" i="5"/>
  <c r="P41" i="5"/>
  <c r="K72" i="5"/>
  <c r="Q59" i="5"/>
  <c r="Q43" i="5"/>
  <c r="P72" i="5"/>
  <c r="G55" i="5"/>
  <c r="L82" i="5"/>
  <c r="N9" i="5"/>
  <c r="I65" i="5"/>
  <c r="O77" i="5"/>
  <c r="L16" i="5"/>
  <c r="M58" i="5"/>
  <c r="G69" i="5"/>
  <c r="N47" i="5"/>
  <c r="P30" i="5"/>
  <c r="H67" i="5"/>
  <c r="I2" i="5"/>
  <c r="P79" i="5"/>
  <c r="N19" i="5"/>
  <c r="R7" i="5"/>
  <c r="L39" i="5"/>
  <c r="P70" i="5"/>
  <c r="J57" i="5"/>
  <c r="H86" i="5"/>
  <c r="N14" i="5"/>
  <c r="O72" i="5"/>
  <c r="H52" i="5"/>
  <c r="R18" i="5"/>
  <c r="L4" i="5"/>
  <c r="K70" i="5"/>
  <c r="G85" i="5"/>
  <c r="H42" i="5"/>
  <c r="O78" i="5"/>
  <c r="L14" i="5"/>
  <c r="O40" i="5"/>
  <c r="H75" i="5"/>
  <c r="O18" i="5"/>
  <c r="H22" i="5"/>
  <c r="J56" i="5"/>
  <c r="O57" i="5"/>
  <c r="N32" i="5"/>
  <c r="N5" i="5"/>
  <c r="O8" i="5"/>
  <c r="Q86" i="5"/>
  <c r="Q37" i="5"/>
  <c r="K47" i="5"/>
  <c r="M2" i="5"/>
  <c r="Q62" i="5"/>
  <c r="R69" i="5"/>
  <c r="M25" i="5"/>
  <c r="I3" i="5"/>
  <c r="J14" i="5"/>
  <c r="H21" i="5"/>
  <c r="M33" i="5"/>
  <c r="O48" i="5"/>
  <c r="M7" i="5"/>
  <c r="L10" i="5"/>
  <c r="H62" i="5"/>
  <c r="L23" i="5"/>
  <c r="M61" i="5"/>
  <c r="K26" i="5"/>
  <c r="R79" i="5"/>
  <c r="Q57" i="5"/>
  <c r="J68" i="5"/>
  <c r="I9" i="5"/>
  <c r="R33" i="5"/>
  <c r="G3" i="5"/>
  <c r="G37" i="5"/>
  <c r="J15" i="5"/>
  <c r="I37" i="5"/>
  <c r="G18" i="5"/>
  <c r="K65" i="5"/>
  <c r="I30" i="5"/>
  <c r="H33" i="5"/>
  <c r="Q48" i="5"/>
  <c r="M53" i="5"/>
  <c r="K80" i="5"/>
  <c r="L66" i="5"/>
  <c r="N59" i="5"/>
  <c r="I23" i="5"/>
  <c r="G78" i="5"/>
  <c r="I18" i="5"/>
  <c r="N27" i="5"/>
  <c r="R82" i="5"/>
  <c r="H13" i="5"/>
  <c r="I56" i="5"/>
  <c r="G14" i="5"/>
  <c r="O81" i="5"/>
  <c r="Q41" i="5"/>
  <c r="L52" i="5"/>
  <c r="M52" i="5"/>
  <c r="N64" i="5"/>
  <c r="R63" i="5"/>
  <c r="N58" i="5"/>
  <c r="M27" i="5"/>
  <c r="G7" i="5"/>
  <c r="P82" i="5"/>
  <c r="N3" i="5"/>
  <c r="M63" i="5"/>
  <c r="R78" i="5"/>
  <c r="H56" i="5"/>
  <c r="I70" i="5"/>
  <c r="N84" i="5"/>
  <c r="K78" i="5"/>
  <c r="P36" i="5"/>
  <c r="Q13" i="5"/>
  <c r="R71" i="5"/>
  <c r="P18" i="5"/>
  <c r="N72" i="5"/>
  <c r="H28" i="5"/>
  <c r="I25" i="5"/>
  <c r="J51" i="5"/>
  <c r="R15" i="5"/>
  <c r="N37" i="5"/>
  <c r="R72" i="5"/>
  <c r="Q72" i="5"/>
  <c r="Q77" i="5"/>
  <c r="H6" i="5"/>
  <c r="L9" i="5"/>
  <c r="J48" i="5"/>
  <c r="J31" i="5"/>
  <c r="H30" i="5"/>
  <c r="N35" i="5"/>
  <c r="Q52" i="5"/>
  <c r="N12" i="5"/>
  <c r="Q5" i="5"/>
  <c r="N60" i="5"/>
  <c r="I64" i="5"/>
  <c r="G82" i="5"/>
  <c r="L73" i="5"/>
  <c r="J53" i="5"/>
  <c r="P15" i="5"/>
  <c r="M22" i="5"/>
  <c r="I50" i="5"/>
  <c r="Q58" i="5"/>
  <c r="I41" i="5"/>
  <c r="O52" i="5"/>
  <c r="R59" i="5"/>
  <c r="M57" i="5"/>
  <c r="I19" i="5"/>
  <c r="J20" i="5"/>
  <c r="R76" i="5"/>
  <c r="N75" i="5"/>
  <c r="P6" i="5"/>
  <c r="J38" i="5"/>
  <c r="P5" i="5"/>
  <c r="M74" i="5"/>
  <c r="O16" i="5"/>
  <c r="K73" i="5"/>
  <c r="L27" i="5"/>
  <c r="Q76" i="5"/>
  <c r="H79" i="5"/>
  <c r="H58" i="5"/>
  <c r="J67" i="5"/>
  <c r="G76" i="5"/>
  <c r="R23" i="5"/>
  <c r="O69" i="5"/>
  <c r="M50" i="5"/>
  <c r="Q82" i="5"/>
  <c r="O23" i="5"/>
  <c r="K46" i="5"/>
  <c r="J72" i="5"/>
  <c r="N42" i="5"/>
  <c r="M5" i="5"/>
  <c r="J73" i="5"/>
  <c r="N10" i="5"/>
  <c r="P21" i="5"/>
  <c r="K21" i="5"/>
  <c r="L44" i="5"/>
  <c r="H34" i="5"/>
  <c r="R51" i="5"/>
  <c r="M45" i="5"/>
  <c r="I11" i="5"/>
  <c r="G27" i="5"/>
  <c r="P28" i="5"/>
  <c r="I67" i="5"/>
  <c r="G42" i="5"/>
  <c r="P29" i="5"/>
  <c r="N78" i="5"/>
  <c r="P3" i="5"/>
  <c r="I20" i="5"/>
  <c r="K18" i="5"/>
  <c r="H41" i="5"/>
  <c r="M79" i="5"/>
  <c r="I26" i="5"/>
  <c r="J76" i="5"/>
  <c r="Q63" i="5"/>
  <c r="R6" i="5"/>
  <c r="H32" i="5"/>
  <c r="I77" i="5"/>
  <c r="H18" i="5"/>
  <c r="I29" i="5"/>
  <c r="O30" i="5"/>
  <c r="Q17" i="5"/>
  <c r="I82" i="5"/>
  <c r="M68" i="5"/>
  <c r="R56" i="5"/>
  <c r="H72" i="5"/>
  <c r="P22" i="5"/>
  <c r="H48" i="5"/>
  <c r="I31" i="5"/>
  <c r="H16" i="5"/>
  <c r="K63" i="5"/>
  <c r="M9" i="5"/>
  <c r="J25" i="5"/>
  <c r="I44" i="5"/>
  <c r="R21" i="5"/>
  <c r="K13" i="5"/>
  <c r="L75" i="5"/>
  <c r="N8" i="5"/>
  <c r="O2" i="5"/>
  <c r="K45" i="5"/>
  <c r="I81" i="5"/>
  <c r="P80" i="5"/>
  <c r="P58" i="5"/>
  <c r="J10" i="5"/>
  <c r="I53" i="5"/>
  <c r="G15" i="5"/>
  <c r="J3" i="5"/>
  <c r="P78" i="5"/>
  <c r="J70" i="5"/>
  <c r="J47" i="5"/>
  <c r="I42" i="5"/>
  <c r="R29" i="5"/>
  <c r="M54" i="5"/>
  <c r="M13" i="5"/>
  <c r="Q29" i="5"/>
  <c r="R58" i="5"/>
  <c r="O54" i="5"/>
  <c r="L32" i="5"/>
  <c r="J39" i="5"/>
  <c r="L8" i="5"/>
  <c r="R86" i="5"/>
  <c r="P57" i="5"/>
  <c r="R43" i="5"/>
  <c r="G86" i="5"/>
  <c r="O62" i="5"/>
  <c r="M78" i="5"/>
  <c r="O27" i="5"/>
  <c r="L5" i="5"/>
  <c r="Q67" i="5"/>
  <c r="L56" i="5"/>
  <c r="O61" i="5"/>
  <c r="H24" i="5"/>
  <c r="M26" i="5"/>
  <c r="R60" i="5"/>
  <c r="K37" i="5"/>
  <c r="G59" i="5"/>
  <c r="L51" i="5"/>
  <c r="G70" i="5"/>
  <c r="P87" i="5"/>
  <c r="L54" i="5"/>
  <c r="L25" i="5"/>
  <c r="G9" i="5"/>
  <c r="N49" i="5"/>
  <c r="R48" i="5"/>
  <c r="L68" i="5"/>
  <c r="R66" i="5"/>
  <c r="Q15" i="5"/>
  <c r="J2" i="5"/>
  <c r="I85" i="5"/>
  <c r="N7" i="5"/>
  <c r="Q11" i="5"/>
  <c r="L53" i="5"/>
  <c r="P37" i="5"/>
  <c r="N62" i="5"/>
  <c r="O24" i="5"/>
  <c r="P61" i="5"/>
  <c r="K68" i="5"/>
  <c r="Q69" i="5"/>
  <c r="R55" i="5"/>
  <c r="L17" i="5"/>
  <c r="M4" i="5"/>
  <c r="O41" i="5"/>
  <c r="O33" i="5"/>
  <c r="I76" i="5"/>
  <c r="L46" i="5"/>
  <c r="R42" i="5"/>
  <c r="H19" i="5"/>
  <c r="P25" i="5"/>
  <c r="J17" i="5"/>
  <c r="O83" i="5"/>
  <c r="L36" i="5"/>
  <c r="Q71" i="5"/>
  <c r="M12" i="5"/>
  <c r="G81" i="5"/>
  <c r="O55" i="5"/>
  <c r="M55" i="5"/>
  <c r="O56" i="5"/>
  <c r="Q85" i="5"/>
  <c r="L69" i="5"/>
  <c r="H77" i="5"/>
  <c r="K33" i="5"/>
  <c r="R9" i="5"/>
  <c r="K3" i="5"/>
  <c r="K56" i="5"/>
  <c r="M64" i="5"/>
  <c r="L19" i="5"/>
  <c r="M20" i="5"/>
  <c r="K44" i="5"/>
  <c r="M84" i="5"/>
  <c r="O6" i="5"/>
  <c r="R11" i="5"/>
  <c r="H59" i="5"/>
  <c r="Q24" i="5"/>
  <c r="L18" i="5"/>
  <c r="R44" i="5"/>
  <c r="O32" i="5"/>
  <c r="R2" i="5"/>
  <c r="J29" i="5"/>
  <c r="N65" i="5"/>
  <c r="G6" i="5"/>
  <c r="J82" i="5"/>
  <c r="P86" i="5"/>
  <c r="K49" i="5"/>
  <c r="M11" i="5"/>
  <c r="G11" i="5"/>
  <c r="N38" i="5"/>
  <c r="L83" i="5"/>
  <c r="H36" i="5"/>
  <c r="P2" i="5"/>
  <c r="M65" i="5"/>
  <c r="G23" i="5"/>
  <c r="R17" i="5"/>
  <c r="K4" i="5"/>
  <c r="Q60" i="5"/>
  <c r="O85" i="5"/>
  <c r="I15" i="5"/>
  <c r="Q81" i="5"/>
  <c r="M18" i="5"/>
  <c r="L13" i="5"/>
  <c r="L70" i="5"/>
  <c r="L2" i="5"/>
  <c r="Q19" i="5"/>
  <c r="K6" i="5"/>
  <c r="O14" i="5"/>
  <c r="K11" i="5"/>
  <c r="Q32" i="5"/>
  <c r="L41" i="5"/>
  <c r="K22" i="5"/>
  <c r="M56" i="5"/>
  <c r="O35" i="5"/>
  <c r="G24" i="5"/>
  <c r="P17" i="5"/>
  <c r="O15" i="5"/>
  <c r="Q49" i="5"/>
  <c r="I59" i="5"/>
  <c r="H65" i="5"/>
  <c r="N46" i="5"/>
  <c r="G77" i="5"/>
  <c r="P60" i="5"/>
  <c r="L7" i="5"/>
  <c r="H5" i="5"/>
  <c r="O68" i="5"/>
  <c r="H40" i="5"/>
  <c r="N63" i="5"/>
  <c r="K36" i="5"/>
  <c r="O43" i="5"/>
  <c r="M36" i="5"/>
  <c r="N2" i="5"/>
  <c r="P20" i="5"/>
  <c r="P23" i="5"/>
  <c r="G44" i="5"/>
  <c r="Q20" i="5"/>
  <c r="P64" i="5"/>
  <c r="Q38" i="5"/>
  <c r="O79" i="5"/>
  <c r="R68" i="5"/>
  <c r="I75" i="5"/>
  <c r="J63" i="5"/>
  <c r="K19" i="5"/>
  <c r="Q16" i="5"/>
  <c r="J69" i="5"/>
  <c r="J45" i="5"/>
  <c r="M35" i="5"/>
  <c r="O51" i="5"/>
  <c r="J24" i="5"/>
  <c r="P38" i="5"/>
  <c r="R31" i="5"/>
  <c r="Q22" i="5"/>
  <c r="Q50" i="5"/>
  <c r="L49" i="5"/>
  <c r="P46" i="5"/>
  <c r="H44" i="5"/>
  <c r="I71" i="5"/>
  <c r="O21" i="5"/>
  <c r="I5" i="5"/>
  <c r="J55" i="5"/>
  <c r="M69" i="5"/>
  <c r="Q53" i="5"/>
  <c r="H37" i="5"/>
  <c r="Q36" i="5"/>
  <c r="P75" i="5"/>
  <c r="H82" i="5"/>
  <c r="I34" i="5"/>
  <c r="H74" i="5"/>
  <c r="M67" i="5"/>
  <c r="H70" i="5"/>
  <c r="M34" i="5"/>
  <c r="N25" i="5"/>
  <c r="G49" i="5"/>
  <c r="G19" i="5"/>
  <c r="G2" i="5"/>
  <c r="R34" i="5"/>
  <c r="K64" i="8"/>
  <c r="N3" i="8"/>
  <c r="P63" i="8"/>
  <c r="G70" i="8"/>
  <c r="P24" i="8"/>
  <c r="K28" i="8"/>
  <c r="Q10" i="8"/>
  <c r="H68" i="8"/>
  <c r="H9" i="8"/>
  <c r="O17" i="8"/>
  <c r="I70" i="8"/>
  <c r="K4" i="8"/>
  <c r="L13" i="8"/>
  <c r="O16" i="8"/>
  <c r="H27" i="8"/>
  <c r="J68" i="8"/>
  <c r="Q71" i="8"/>
  <c r="L8" i="8"/>
  <c r="R3" i="8"/>
  <c r="P60" i="8"/>
  <c r="N67" i="8"/>
  <c r="Q22" i="8"/>
  <c r="J5" i="8"/>
  <c r="G67" i="8"/>
  <c r="I40" i="8"/>
  <c r="R4" i="8"/>
  <c r="L30" i="8"/>
  <c r="J11" i="8"/>
  <c r="M47" i="8"/>
  <c r="H18" i="8"/>
  <c r="L62" i="8"/>
  <c r="O52" i="8"/>
  <c r="K57" i="8"/>
  <c r="M54" i="8"/>
  <c r="O31" i="8"/>
  <c r="Q19" i="8"/>
  <c r="L7" i="8"/>
  <c r="I10" i="8"/>
  <c r="I55" i="8"/>
  <c r="R72" i="8"/>
  <c r="O45" i="8"/>
  <c r="R43" i="8"/>
  <c r="R50" i="8"/>
  <c r="G22" i="8"/>
  <c r="K17" i="8"/>
  <c r="G62" i="8"/>
  <c r="L4" i="8"/>
  <c r="G45" i="8"/>
  <c r="M15" i="8"/>
  <c r="R56" i="8"/>
  <c r="K66" i="8"/>
  <c r="G30" i="8"/>
  <c r="K58" i="8"/>
  <c r="J65" i="8"/>
  <c r="O28" i="8"/>
  <c r="P67" i="8"/>
  <c r="O48" i="8"/>
  <c r="I42" i="8"/>
  <c r="H8" i="8"/>
  <c r="L42" i="8"/>
  <c r="G50" i="8"/>
  <c r="Q11" i="8"/>
  <c r="R53" i="8"/>
  <c r="R7" i="8"/>
  <c r="H50" i="8"/>
  <c r="R22" i="8"/>
  <c r="R39" i="8"/>
  <c r="K7" i="8"/>
  <c r="L58" i="8"/>
  <c r="K42" i="8"/>
  <c r="J58" i="8"/>
  <c r="O47" i="8"/>
  <c r="J6" i="8"/>
  <c r="R10" i="8"/>
  <c r="Q58" i="8"/>
  <c r="N30" i="8"/>
  <c r="M49" i="8"/>
  <c r="Q30" i="8"/>
  <c r="R2" i="8"/>
  <c r="H59" i="8"/>
  <c r="N17" i="8"/>
  <c r="G8" i="8"/>
  <c r="J50" i="8"/>
  <c r="G39" i="8"/>
  <c r="K20" i="8"/>
  <c r="H44" i="8"/>
  <c r="G18" i="8"/>
  <c r="P20" i="8"/>
  <c r="M50" i="8"/>
  <c r="N25" i="8"/>
  <c r="L31" i="8"/>
  <c r="K48" i="8"/>
  <c r="J51" i="8"/>
  <c r="P36" i="8"/>
  <c r="G51" i="8"/>
  <c r="Q47" i="8"/>
  <c r="N52" i="8"/>
  <c r="M39" i="8"/>
  <c r="O3" i="8"/>
  <c r="N70" i="8"/>
  <c r="G11" i="8"/>
  <c r="I47" i="8"/>
  <c r="I63" i="8"/>
  <c r="P10" i="8"/>
  <c r="P16" i="8"/>
  <c r="M59" i="8"/>
  <c r="K59" i="8"/>
  <c r="R55" i="8"/>
  <c r="P40" i="8"/>
  <c r="I29" i="8"/>
  <c r="H30" i="8"/>
  <c r="R41" i="8"/>
  <c r="O25" i="8"/>
  <c r="I43" i="8"/>
  <c r="N5" i="8"/>
  <c r="P44" i="8"/>
  <c r="H14" i="8"/>
  <c r="J67" i="8"/>
  <c r="H61" i="8"/>
  <c r="I14" i="8"/>
  <c r="J33" i="8"/>
  <c r="I41" i="8"/>
  <c r="O65" i="8"/>
  <c r="G34" i="8"/>
  <c r="H43" i="8"/>
  <c r="O26" i="8"/>
  <c r="L69" i="8"/>
  <c r="G46" i="8"/>
  <c r="N53" i="8"/>
  <c r="O53" i="8"/>
  <c r="P8" i="8"/>
  <c r="P41" i="8"/>
  <c r="O22" i="8"/>
  <c r="H49" i="8"/>
  <c r="J43" i="8"/>
  <c r="I53" i="8"/>
  <c r="Q52" i="8"/>
  <c r="R8" i="8"/>
  <c r="K46" i="8"/>
  <c r="M28" i="8"/>
  <c r="N48" i="8"/>
  <c r="K47" i="8"/>
  <c r="R11" i="8"/>
  <c r="J18" i="8"/>
  <c r="L24" i="8"/>
  <c r="K9" i="8"/>
  <c r="R36" i="8"/>
  <c r="N35" i="8"/>
  <c r="G66" i="8"/>
  <c r="O33" i="8"/>
  <c r="N8" i="8"/>
  <c r="L6" i="8"/>
  <c r="I54" i="8"/>
  <c r="H15" i="8"/>
  <c r="O38" i="8"/>
  <c r="Q41" i="8"/>
  <c r="P48" i="8"/>
  <c r="Q26" i="8"/>
  <c r="I57" i="8"/>
  <c r="Q64" i="8"/>
  <c r="L23" i="8"/>
  <c r="M67" i="8"/>
  <c r="Q12" i="8"/>
  <c r="J49" i="8"/>
  <c r="L22" i="8"/>
  <c r="O14" i="8"/>
  <c r="L47" i="8"/>
  <c r="O63" i="8"/>
  <c r="M45" i="8"/>
  <c r="J21" i="8"/>
  <c r="P66" i="8"/>
  <c r="H63" i="8"/>
  <c r="G69" i="8"/>
  <c r="N33" i="8"/>
  <c r="I72" i="8"/>
  <c r="O39" i="8"/>
  <c r="Q67" i="8"/>
  <c r="R19" i="8"/>
  <c r="P55" i="8"/>
  <c r="O5" i="8"/>
  <c r="N13" i="8"/>
  <c r="H62" i="8"/>
  <c r="H54" i="8"/>
  <c r="H55" i="8"/>
  <c r="K35" i="8"/>
  <c r="G58" i="8"/>
  <c r="K27" i="8"/>
  <c r="Q61" i="8"/>
  <c r="P39" i="8"/>
  <c r="R57" i="8"/>
  <c r="J41" i="8"/>
  <c r="N63" i="8"/>
  <c r="H58" i="8"/>
  <c r="M72" i="8"/>
  <c r="N18" i="8"/>
  <c r="P23" i="8"/>
  <c r="G16" i="8"/>
  <c r="M41" i="8"/>
  <c r="Q69" i="8"/>
  <c r="K3" i="8"/>
  <c r="N4" i="8"/>
  <c r="M51" i="8"/>
  <c r="Q25" i="8"/>
  <c r="O41" i="8"/>
  <c r="R62" i="8"/>
  <c r="M57" i="8"/>
  <c r="J66" i="8"/>
  <c r="K31" i="8"/>
  <c r="N19" i="8"/>
  <c r="M18" i="8"/>
  <c r="O27" i="8"/>
  <c r="H24" i="8"/>
  <c r="H34" i="8"/>
  <c r="P32" i="8"/>
  <c r="I51" i="8"/>
  <c r="O58" i="8"/>
  <c r="P54" i="8"/>
  <c r="J34" i="8"/>
  <c r="J37" i="8"/>
  <c r="N51" i="8"/>
  <c r="L64" i="8"/>
  <c r="N38" i="8"/>
  <c r="J52" i="8"/>
  <c r="K30" i="8"/>
  <c r="P70" i="8"/>
  <c r="P7" i="8"/>
  <c r="O46" i="8"/>
  <c r="P72" i="8"/>
  <c r="M35" i="8"/>
  <c r="Q21" i="8"/>
  <c r="G21" i="8"/>
  <c r="I13" i="8"/>
  <c r="N34" i="8"/>
  <c r="Q29" i="8"/>
  <c r="O62" i="8"/>
  <c r="M17" i="8"/>
  <c r="O12" i="8"/>
  <c r="Q55" i="8"/>
  <c r="Q6" i="8"/>
  <c r="H64" i="8"/>
  <c r="L17" i="8"/>
  <c r="H51" i="8"/>
  <c r="J9" i="8"/>
  <c r="P73" i="8"/>
  <c r="L67" i="8"/>
  <c r="O29" i="8"/>
  <c r="G37" i="8"/>
  <c r="J16" i="8"/>
  <c r="H20" i="8"/>
  <c r="G25" i="8"/>
  <c r="J13" i="8"/>
  <c r="M7" i="8"/>
  <c r="I25" i="8"/>
  <c r="H28" i="8"/>
  <c r="L10" i="8"/>
  <c r="I17" i="8"/>
  <c r="J20" i="8"/>
  <c r="K23" i="8"/>
  <c r="R45" i="8"/>
  <c r="N65" i="8"/>
  <c r="O44" i="8"/>
  <c r="G12" i="8"/>
  <c r="M42" i="8"/>
  <c r="J71" i="8"/>
  <c r="L20" i="8"/>
  <c r="K72" i="8"/>
  <c r="H31" i="8"/>
  <c r="H7" i="8"/>
  <c r="K38" i="8"/>
  <c r="N73" i="8"/>
  <c r="I5" i="8"/>
  <c r="L72" i="8"/>
  <c r="I38" i="8"/>
  <c r="J45" i="8"/>
  <c r="L46" i="8"/>
  <c r="R61" i="8"/>
  <c r="I49" i="8"/>
  <c r="R15" i="8"/>
  <c r="N44" i="8"/>
  <c r="O10" i="8"/>
  <c r="O6" i="8"/>
  <c r="N43" i="8"/>
  <c r="J30" i="8"/>
  <c r="O36" i="8"/>
  <c r="N40" i="8"/>
  <c r="H16" i="8"/>
  <c r="L43" i="8"/>
  <c r="M73" i="8"/>
  <c r="L28" i="8"/>
  <c r="I60" i="8"/>
  <c r="P50" i="8"/>
  <c r="J7" i="8"/>
  <c r="M9" i="8"/>
  <c r="H22" i="8"/>
  <c r="N26" i="8"/>
  <c r="K29" i="8"/>
  <c r="J44" i="8"/>
  <c r="H73" i="8"/>
  <c r="I52" i="8"/>
  <c r="N49" i="8"/>
  <c r="G26" i="8"/>
  <c r="O19" i="8"/>
  <c r="R21" i="8"/>
  <c r="L16" i="8"/>
  <c r="M69" i="8"/>
  <c r="J27" i="8"/>
  <c r="I61" i="8"/>
  <c r="M20" i="8"/>
  <c r="M66" i="8"/>
  <c r="K18" i="8"/>
  <c r="H21" i="8"/>
  <c r="Q33" i="8"/>
  <c r="G44" i="8"/>
  <c r="L68" i="8"/>
  <c r="G42" i="8"/>
  <c r="L9" i="8"/>
  <c r="P53" i="8"/>
  <c r="R59" i="8"/>
  <c r="H69" i="8"/>
  <c r="N41" i="8"/>
  <c r="K67" i="8"/>
  <c r="I44" i="8"/>
  <c r="G6" i="8"/>
  <c r="H13" i="8"/>
  <c r="J56" i="8"/>
  <c r="N37" i="8"/>
  <c r="Q24" i="8"/>
  <c r="P38" i="8"/>
  <c r="J29" i="8"/>
  <c r="N42" i="8"/>
  <c r="J60" i="8"/>
  <c r="H46" i="8"/>
  <c r="O69" i="8"/>
  <c r="H17" i="8"/>
  <c r="J15" i="8"/>
  <c r="N16" i="8"/>
  <c r="I64" i="8"/>
  <c r="R23" i="8"/>
  <c r="M63" i="8"/>
  <c r="I9" i="8"/>
  <c r="I27" i="8"/>
  <c r="L18" i="8"/>
  <c r="R44" i="8"/>
  <c r="Q20" i="8"/>
  <c r="N58" i="8"/>
  <c r="M24" i="8"/>
  <c r="L55" i="8"/>
  <c r="Q23" i="8"/>
  <c r="G63" i="8"/>
  <c r="G53" i="8"/>
  <c r="R31" i="8"/>
  <c r="N68" i="8"/>
  <c r="O43" i="8"/>
  <c r="R46" i="8"/>
  <c r="H66" i="8"/>
  <c r="K71" i="8"/>
  <c r="G72" i="8"/>
  <c r="R18" i="8"/>
  <c r="H71" i="8"/>
  <c r="G49" i="8"/>
  <c r="P13" i="8"/>
  <c r="J59" i="8"/>
  <c r="R13" i="8"/>
  <c r="I22" i="8"/>
  <c r="N71" i="8"/>
  <c r="N56" i="8"/>
  <c r="I3" i="8"/>
  <c r="N62" i="8"/>
  <c r="Q14" i="8"/>
  <c r="Q8" i="8"/>
  <c r="N66" i="8"/>
  <c r="G31" i="8"/>
  <c r="G32" i="8"/>
  <c r="N59" i="8"/>
  <c r="K70" i="8"/>
  <c r="G57" i="8"/>
  <c r="I24" i="8"/>
  <c r="Q70" i="8"/>
  <c r="R47" i="8"/>
  <c r="L61" i="8"/>
  <c r="Q62" i="8"/>
  <c r="L12" i="8"/>
  <c r="M2" i="8"/>
  <c r="H11" i="8"/>
  <c r="Q73" i="8"/>
  <c r="K26" i="8"/>
  <c r="O13" i="8"/>
  <c r="L56" i="8"/>
  <c r="G65" i="8"/>
  <c r="H70" i="8"/>
  <c r="O57" i="8"/>
  <c r="L44" i="8"/>
  <c r="Q68" i="8"/>
  <c r="M62" i="8"/>
  <c r="J46" i="8"/>
  <c r="O54" i="8"/>
  <c r="O50" i="8"/>
  <c r="G19" i="8"/>
  <c r="M48" i="8"/>
  <c r="O20" i="8"/>
  <c r="I45" i="8"/>
  <c r="R14" i="8"/>
  <c r="P35" i="8"/>
  <c r="Q15" i="8"/>
  <c r="J38" i="8"/>
  <c r="I26" i="8"/>
  <c r="K45" i="8"/>
  <c r="R27" i="8"/>
  <c r="Q7" i="8"/>
  <c r="Q54" i="8"/>
  <c r="Q37" i="8"/>
  <c r="N11" i="8"/>
  <c r="M55" i="8"/>
  <c r="P49" i="8"/>
  <c r="O23" i="8"/>
  <c r="M70" i="8"/>
  <c r="P34" i="8"/>
  <c r="Q45" i="8"/>
  <c r="H19" i="8"/>
  <c r="N12" i="8"/>
  <c r="K51" i="8"/>
  <c r="H65" i="8"/>
  <c r="O15" i="8"/>
  <c r="P18" i="8"/>
  <c r="K53" i="8"/>
  <c r="N15" i="8"/>
  <c r="L50" i="8"/>
  <c r="K22" i="8"/>
  <c r="K15" i="8"/>
  <c r="M43" i="8"/>
  <c r="K56" i="8"/>
  <c r="L57" i="8"/>
  <c r="H42" i="8"/>
  <c r="G35" i="8"/>
  <c r="I18" i="8"/>
  <c r="L32" i="8"/>
  <c r="Q44" i="8"/>
  <c r="M10" i="8"/>
  <c r="P28" i="8"/>
  <c r="P62" i="8"/>
  <c r="Q48" i="8"/>
  <c r="P45" i="8"/>
  <c r="N27" i="8"/>
  <c r="P37" i="8"/>
  <c r="L19" i="8"/>
  <c r="P33" i="8"/>
  <c r="O7" i="8"/>
  <c r="M8" i="8"/>
  <c r="O56" i="8"/>
  <c r="N64" i="8"/>
  <c r="M22" i="8"/>
  <c r="M60" i="8"/>
  <c r="L48" i="8"/>
  <c r="Q18" i="8"/>
  <c r="K10" i="8"/>
  <c r="I35" i="8"/>
  <c r="I36" i="8"/>
  <c r="R54" i="8"/>
  <c r="R34" i="8"/>
  <c r="O60" i="8"/>
  <c r="L60" i="8"/>
  <c r="N23" i="8"/>
  <c r="I48" i="8"/>
  <c r="P58" i="8"/>
  <c r="H33" i="8"/>
  <c r="P61" i="8"/>
  <c r="M30" i="8"/>
  <c r="H32" i="8"/>
  <c r="R28" i="8"/>
  <c r="P64" i="8"/>
  <c r="J23" i="8"/>
  <c r="K8" i="8"/>
  <c r="H23" i="8"/>
  <c r="R60" i="8"/>
  <c r="I16" i="8"/>
  <c r="J69" i="8"/>
  <c r="L49" i="8"/>
  <c r="K25" i="8"/>
  <c r="G55" i="8"/>
  <c r="N7" i="8"/>
  <c r="Q57" i="8"/>
  <c r="G20" i="8"/>
  <c r="K54" i="8"/>
  <c r="H29" i="8"/>
  <c r="R33" i="8"/>
  <c r="I73" i="8"/>
  <c r="N31" i="8"/>
  <c r="M29" i="8"/>
  <c r="O64" i="8"/>
  <c r="R12" i="8"/>
  <c r="K73" i="8"/>
  <c r="Q17" i="8"/>
  <c r="P4" i="8"/>
  <c r="P22" i="8"/>
  <c r="P71" i="8"/>
  <c r="J36" i="8"/>
  <c r="P30" i="8"/>
  <c r="G15" i="8"/>
  <c r="M25" i="8"/>
  <c r="K14" i="8"/>
  <c r="M12" i="8"/>
  <c r="P51" i="8"/>
  <c r="K34" i="8"/>
  <c r="M61" i="8"/>
  <c r="H3" i="8"/>
  <c r="M33" i="8"/>
  <c r="G9" i="8"/>
  <c r="M65" i="8"/>
  <c r="G60" i="8"/>
  <c r="I65" i="8"/>
  <c r="H57" i="8"/>
  <c r="Q72" i="8"/>
  <c r="Q35" i="8"/>
  <c r="N61" i="8"/>
  <c r="G14" i="8"/>
  <c r="H41" i="8"/>
  <c r="Q32" i="8"/>
  <c r="R35" i="8"/>
  <c r="K65" i="8"/>
  <c r="I62" i="8"/>
  <c r="J62" i="8"/>
  <c r="N45" i="8"/>
  <c r="O70" i="8"/>
  <c r="R26" i="8"/>
  <c r="R48" i="8"/>
  <c r="L37" i="8"/>
  <c r="O68" i="8"/>
  <c r="G29" i="8"/>
  <c r="R38" i="8"/>
  <c r="L33" i="8"/>
  <c r="I31" i="8"/>
  <c r="I46" i="8"/>
  <c r="O40" i="8"/>
  <c r="P29" i="8"/>
  <c r="G61" i="8"/>
  <c r="K19" i="8"/>
  <c r="J19" i="8"/>
  <c r="I59" i="8"/>
  <c r="K61" i="8"/>
  <c r="I56" i="8"/>
  <c r="H25" i="8"/>
  <c r="Q4" i="8"/>
  <c r="L29" i="8"/>
  <c r="H5" i="8"/>
  <c r="R65" i="8"/>
  <c r="G47" i="8"/>
  <c r="H2" i="8"/>
  <c r="G23" i="8"/>
  <c r="J48" i="8"/>
  <c r="H26" i="8"/>
  <c r="H53" i="8"/>
  <c r="L15" i="8"/>
  <c r="J17" i="8"/>
  <c r="R66" i="8"/>
  <c r="K13" i="8"/>
  <c r="L36" i="8"/>
  <c r="N21" i="8"/>
  <c r="R58" i="8"/>
  <c r="I7" i="8"/>
  <c r="I71" i="8"/>
  <c r="R30" i="8"/>
  <c r="G43" i="8"/>
  <c r="J53" i="8"/>
  <c r="R51" i="8"/>
  <c r="I68" i="8"/>
  <c r="Q50" i="8"/>
  <c r="H4" i="8"/>
  <c r="J24" i="8"/>
  <c r="H38" i="8"/>
  <c r="L73" i="8"/>
  <c r="K16" i="8"/>
  <c r="I39" i="8"/>
  <c r="R29" i="8"/>
  <c r="O61" i="8"/>
  <c r="O9" i="8"/>
  <c r="J39" i="8"/>
  <c r="H45" i="8"/>
  <c r="J12" i="8"/>
  <c r="K36" i="8"/>
  <c r="M56" i="8"/>
  <c r="I12" i="8"/>
  <c r="M64" i="8"/>
  <c r="K11" i="8"/>
  <c r="M52" i="8"/>
  <c r="K41" i="8"/>
  <c r="G41" i="8"/>
  <c r="K5" i="8"/>
  <c r="L25" i="8"/>
  <c r="L41" i="8"/>
  <c r="R32" i="8"/>
  <c r="G17" i="8"/>
  <c r="Q9" i="8"/>
  <c r="I19" i="8"/>
  <c r="K40" i="8"/>
  <c r="I11" i="8"/>
  <c r="L53" i="8"/>
  <c r="L34" i="8"/>
  <c r="Q53" i="8"/>
  <c r="R70" i="8"/>
  <c r="J3" i="8"/>
  <c r="L45" i="8"/>
  <c r="L38" i="8"/>
  <c r="Q65" i="8"/>
  <c r="K49" i="8"/>
  <c r="P56" i="8"/>
  <c r="J64" i="8"/>
  <c r="Q5" i="8"/>
  <c r="G4" i="8"/>
  <c r="R71" i="8"/>
  <c r="P43" i="8"/>
  <c r="O32" i="8"/>
  <c r="L11" i="8"/>
  <c r="P15" i="8"/>
  <c r="P12" i="8"/>
  <c r="G48" i="8"/>
  <c r="Q31" i="8"/>
  <c r="J57" i="8"/>
  <c r="J61" i="8"/>
  <c r="G10" i="8"/>
  <c r="L2" i="8"/>
  <c r="P11" i="8"/>
  <c r="Q66" i="8"/>
  <c r="J35" i="8"/>
  <c r="G33" i="8"/>
  <c r="R52" i="8"/>
  <c r="M68" i="8"/>
  <c r="P2" i="8"/>
  <c r="P26" i="8"/>
  <c r="M44" i="8"/>
  <c r="K12" i="8"/>
  <c r="L3" i="8"/>
  <c r="G24" i="8"/>
  <c r="J25" i="8"/>
  <c r="O21" i="8"/>
  <c r="I30" i="8"/>
  <c r="P42" i="8"/>
  <c r="L52" i="8"/>
  <c r="H36" i="8"/>
  <c r="Q2" i="8"/>
  <c r="N14" i="8"/>
  <c r="I34" i="8"/>
  <c r="R63" i="8"/>
  <c r="M34" i="8"/>
  <c r="O18" i="8"/>
  <c r="I21" i="8"/>
  <c r="M19" i="8"/>
  <c r="R67" i="8"/>
  <c r="L63" i="8"/>
  <c r="J32" i="8"/>
  <c r="G64" i="8"/>
  <c r="J14" i="8"/>
  <c r="L14" i="8"/>
  <c r="I67" i="8"/>
  <c r="Q59" i="8"/>
  <c r="O71" i="8"/>
  <c r="G38" i="8"/>
  <c r="M40" i="8"/>
  <c r="Q3" i="8"/>
  <c r="J40" i="8"/>
  <c r="O37" i="8"/>
  <c r="O66" i="8"/>
  <c r="L5" i="8"/>
  <c r="M14" i="8"/>
  <c r="R42" i="8"/>
  <c r="Q40" i="8"/>
  <c r="N28" i="8"/>
  <c r="L35" i="8"/>
  <c r="N32" i="8"/>
  <c r="K62" i="8"/>
  <c r="G5" i="8"/>
  <c r="Q56" i="8"/>
  <c r="J26" i="8"/>
  <c r="P5" i="8"/>
  <c r="J63" i="8"/>
  <c r="O67" i="8"/>
  <c r="H40" i="8"/>
  <c r="Q60" i="8"/>
  <c r="Q36" i="8"/>
  <c r="M26" i="8"/>
  <c r="N6" i="8"/>
  <c r="J54" i="8"/>
  <c r="L59" i="8"/>
  <c r="Q43" i="8"/>
  <c r="R16" i="8"/>
  <c r="I4" i="8"/>
  <c r="H39" i="8"/>
  <c r="Q49" i="8"/>
  <c r="H67" i="8"/>
  <c r="O11" i="8"/>
  <c r="R68" i="8"/>
  <c r="M16" i="8"/>
  <c r="O59" i="8"/>
  <c r="N72" i="8"/>
  <c r="P14" i="8"/>
  <c r="M53" i="8"/>
  <c r="P47" i="8"/>
  <c r="I58" i="8"/>
  <c r="K24" i="8"/>
  <c r="M23" i="8"/>
  <c r="Q28" i="8"/>
  <c r="G40" i="8"/>
  <c r="J70" i="8"/>
  <c r="K60" i="8"/>
  <c r="N24" i="8"/>
  <c r="L51" i="8"/>
  <c r="J28" i="8"/>
  <c r="K37" i="8"/>
  <c r="Q46" i="8"/>
  <c r="J42" i="8"/>
  <c r="G71" i="8"/>
  <c r="L65" i="8"/>
  <c r="R17" i="8"/>
  <c r="L27" i="8"/>
  <c r="H60" i="8"/>
  <c r="G52" i="8"/>
  <c r="J31" i="8"/>
  <c r="H47" i="8"/>
  <c r="O55" i="8"/>
  <c r="Q16" i="8"/>
  <c r="R49" i="8"/>
  <c r="J2" i="8"/>
  <c r="M13" i="8"/>
  <c r="M11" i="8"/>
  <c r="P52" i="8"/>
  <c r="P69" i="8"/>
  <c r="N10" i="8"/>
  <c r="R37" i="8"/>
  <c r="I23" i="8"/>
  <c r="G3" i="8"/>
  <c r="N54" i="8"/>
  <c r="R40" i="8"/>
  <c r="I69" i="8"/>
  <c r="J22" i="8"/>
  <c r="I2" i="8"/>
  <c r="N39" i="8"/>
  <c r="M6" i="8"/>
  <c r="K21" i="8"/>
  <c r="I37" i="8"/>
  <c r="I32" i="8"/>
  <c r="G68" i="8"/>
  <c r="O8" i="8"/>
  <c r="M4" i="8"/>
  <c r="K2" i="8"/>
  <c r="G36" i="8"/>
  <c r="P27" i="8"/>
  <c r="P65" i="8"/>
  <c r="I66" i="8"/>
  <c r="H37" i="8"/>
  <c r="J72" i="8"/>
  <c r="K69" i="8"/>
  <c r="K33" i="8"/>
  <c r="H6" i="8"/>
  <c r="N20" i="8"/>
  <c r="M27" i="8"/>
  <c r="P59" i="8"/>
  <c r="N9" i="8"/>
  <c r="N50" i="8"/>
  <c r="O24" i="8"/>
  <c r="N69" i="8"/>
  <c r="L54" i="8"/>
  <c r="Q42" i="8"/>
  <c r="K43" i="8"/>
  <c r="P57" i="8"/>
  <c r="Q27" i="8"/>
  <c r="I33" i="8"/>
  <c r="N47" i="8"/>
  <c r="R69" i="8"/>
  <c r="J8" i="8"/>
  <c r="M58" i="8"/>
  <c r="H10" i="8"/>
  <c r="G73" i="8"/>
  <c r="L71" i="8"/>
  <c r="N2" i="8"/>
  <c r="O34" i="8"/>
  <c r="M31" i="8"/>
  <c r="K6" i="8"/>
  <c r="R25" i="8"/>
  <c r="K68" i="8"/>
  <c r="M46" i="8"/>
  <c r="R6" i="8"/>
  <c r="J47" i="8"/>
  <c r="I50" i="8"/>
  <c r="K50" i="8"/>
  <c r="G54" i="8"/>
  <c r="P6" i="8"/>
  <c r="O49" i="8"/>
  <c r="H48" i="8"/>
  <c r="M37" i="8"/>
  <c r="G7" i="8"/>
  <c r="L40" i="8"/>
  <c r="M32" i="8"/>
  <c r="P46" i="8"/>
  <c r="K55" i="8"/>
  <c r="J55" i="8"/>
  <c r="G59" i="8"/>
  <c r="O42" i="8"/>
  <c r="H72" i="8"/>
  <c r="M21" i="8"/>
  <c r="K44" i="8"/>
  <c r="M71" i="8"/>
  <c r="Q51" i="8"/>
  <c r="K63" i="8"/>
  <c r="O35" i="8"/>
  <c r="H56" i="8"/>
  <c r="L26" i="8"/>
  <c r="J10" i="8"/>
  <c r="O4" i="8"/>
  <c r="L39" i="8"/>
  <c r="I20" i="8"/>
  <c r="P21" i="8"/>
  <c r="R9" i="8"/>
  <c r="I8" i="8"/>
  <c r="R24" i="8"/>
  <c r="K52" i="8"/>
  <c r="N55" i="8"/>
  <c r="M3" i="8"/>
  <c r="Q13" i="8"/>
  <c r="K32" i="8"/>
  <c r="O73" i="8"/>
  <c r="N46" i="8"/>
  <c r="I6" i="8"/>
  <c r="G27" i="8"/>
  <c r="L66" i="8"/>
  <c r="Q38" i="8"/>
  <c r="N60" i="8"/>
  <c r="N57" i="8"/>
  <c r="R20" i="8"/>
  <c r="Q63" i="8"/>
  <c r="O2" i="8"/>
  <c r="O51" i="8"/>
  <c r="M38" i="8"/>
  <c r="G28" i="8"/>
  <c r="I28" i="8"/>
  <c r="R5" i="8"/>
  <c r="R73" i="8"/>
  <c r="N29" i="8"/>
  <c r="P3" i="8"/>
  <c r="G13" i="8"/>
  <c r="L21" i="8"/>
  <c r="P19" i="8"/>
  <c r="M36" i="8"/>
  <c r="P31" i="8"/>
  <c r="I15" i="8"/>
  <c r="H52" i="8"/>
  <c r="J73" i="8"/>
  <c r="R64" i="8"/>
  <c r="Q34" i="8"/>
  <c r="N36" i="8"/>
  <c r="L70" i="8"/>
  <c r="P9" i="8"/>
  <c r="O30" i="8"/>
  <c r="M5" i="8"/>
  <c r="P68" i="8"/>
  <c r="G56" i="8"/>
  <c r="P17" i="8"/>
  <c r="O72" i="8"/>
  <c r="H12" i="8"/>
  <c r="Q39" i="8"/>
  <c r="P25" i="8"/>
  <c r="H35" i="8"/>
  <c r="J4" i="8"/>
  <c r="N22" i="8"/>
  <c r="G2" i="8"/>
  <c r="K39" i="8"/>
</calcChain>
</file>

<file path=xl/sharedStrings.xml><?xml version="1.0" encoding="utf-8"?>
<sst xmlns="http://schemas.openxmlformats.org/spreadsheetml/2006/main" count="6311" uniqueCount="472">
  <si>
    <t>row identity (main ID)</t>
  </si>
  <si>
    <t>Mu_Control_10_Tip_R1.mzML Peak area</t>
  </si>
  <si>
    <t>Mu_Control_10_Tip_R3.mzML Peak area</t>
  </si>
  <si>
    <t>Mu_Control_11_Tip_R1.mzML Peak area</t>
  </si>
  <si>
    <t>Mu_Control_11_Tip_R3.mzML Peak area</t>
  </si>
  <si>
    <t>Mu_Control_12_Tip_R1.mzML Peak area</t>
  </si>
  <si>
    <t>Mu_Control_12_Tip_R2.mzML Peak area</t>
  </si>
  <si>
    <t>Mu_Control_12_Tip_R3.mzML Peak area</t>
  </si>
  <si>
    <t>Mu_Control_13_Tip_R1.mzML Peak area</t>
  </si>
  <si>
    <t>Mu_Control_13_Tip_R2.mzML Peak area</t>
  </si>
  <si>
    <t>Mu_Control_13_Tip_R3.mzML Peak area</t>
  </si>
  <si>
    <t>Mu_Control_14_Tip_R1.mzML Peak area</t>
  </si>
  <si>
    <t>Mu_Control_14_Tip_R2.mzML Peak area</t>
  </si>
  <si>
    <t>Mu_Control_14_Tip_R3.mzML Peak area</t>
  </si>
  <si>
    <t>Mu_Control_15_Tip_R1.mzML Peak area</t>
  </si>
  <si>
    <t>Mu_Control_15_Tip_R2.mzML Peak area</t>
  </si>
  <si>
    <t>Mu_Control_15_Tip_R3.mzML Peak area</t>
  </si>
  <si>
    <t>Mu_Control_2_Tip_R1.mzML Peak area</t>
  </si>
  <si>
    <t>Mu_Control_2_Tip_R2.mzML Peak area</t>
  </si>
  <si>
    <t>Mu_Control_2_Tip_R3.mzML Peak area</t>
  </si>
  <si>
    <t>Mu_Control_3_Tip_R1.mzML Peak area</t>
  </si>
  <si>
    <t>Mu_Control_3_Tip_R2.mzML Peak area</t>
  </si>
  <si>
    <t>Mu_Control_3_Tip_R3.mzML Peak area</t>
  </si>
  <si>
    <t>Mu_Control_4_Tip_R1.mzML Peak area</t>
  </si>
  <si>
    <t>Mu_Control_4_Tip_R2.mzML Peak area</t>
  </si>
  <si>
    <t>Mu_Control_4_Tip_R3.mzML Peak area</t>
  </si>
  <si>
    <t>Mu_Control_5_Tip_R1.mzML Peak area</t>
  </si>
  <si>
    <t>Mu_Control_5_Tip_R2.mzML Peak area</t>
  </si>
  <si>
    <t>Mu_Control_5_Tip_R3.mzML Peak area</t>
  </si>
  <si>
    <t>Mu_Control_6_Tip_R1.mzML Peak area</t>
  </si>
  <si>
    <t>Mu_Control_6_Tip_R2.mzML Peak area</t>
  </si>
  <si>
    <t>Mu_Control_6_Tip_R3.mzML Peak area</t>
  </si>
  <si>
    <t>Mu_Control_7_Tip_R1.mzML Peak area</t>
  </si>
  <si>
    <t>Mu_Control_7_Tip_R2.mzML Peak area</t>
  </si>
  <si>
    <t>Mu_Control_7_Tip_R3.mzML Peak area</t>
  </si>
  <si>
    <t>Mu_Control_8_Tip_R1.mzML Peak area</t>
  </si>
  <si>
    <t>Mu_Control_8_Tip_R2.mzML Peak area</t>
  </si>
  <si>
    <t>Mu_Control_8_Tip_R3.mzML Peak area</t>
  </si>
  <si>
    <t>Mu_Control_9_Tip_R1.mzML Peak area</t>
  </si>
  <si>
    <t>Mu_Control_9_Tip_R2.mzML Peak area</t>
  </si>
  <si>
    <t>Mu_Control_9_Tip_R3.mzML Peak area</t>
  </si>
  <si>
    <t>Mu_WL_10_Tip_R2.mzML Peak area</t>
  </si>
  <si>
    <t>Mu_WL_10_Tip_R3.mzML Peak area</t>
  </si>
  <si>
    <t>Mu_WL_11_Tip_R1.mzML Peak area</t>
  </si>
  <si>
    <t>Mu_WL_11_Tip_R2.mzML Peak area</t>
  </si>
  <si>
    <t>Mu_WL_11_Tip_R3.mzML Peak area</t>
  </si>
  <si>
    <t>Mu_WL_12_Tip_R1.mzML Peak area</t>
  </si>
  <si>
    <t>Mu_WL_12_Tip_R2.mzML Peak area</t>
  </si>
  <si>
    <t>Mu_WL_12_Tip_R3.mzML Peak area</t>
  </si>
  <si>
    <t>Mu_WL_13_Tip_R1.mzML Peak area</t>
  </si>
  <si>
    <t>Mu_WL_13_Tip_R2.mzML Peak area</t>
  </si>
  <si>
    <t>Mu_WL_13_Tip_R3.mzML Peak area</t>
  </si>
  <si>
    <t>Mu_WL_14_Tip_R1.mzML Peak area</t>
  </si>
  <si>
    <t>Mu_WL_14_Tip_R2.mzML Peak area</t>
  </si>
  <si>
    <t>Mu_WL_14_Tip_R3.mzML Peak area</t>
  </si>
  <si>
    <t>Mu_WL_15_Tip_R1.mzML Peak area</t>
  </si>
  <si>
    <t>Mu_WL_15_Tip_R2.mzML Peak area</t>
  </si>
  <si>
    <t>Mu_WL_15_Tip_R3.mzML Peak area</t>
  </si>
  <si>
    <t>Mu_WL_1_Tip_R1.mzML Peak area</t>
  </si>
  <si>
    <t>Mu_WL_1_Tip_R2.mzML Peak area</t>
  </si>
  <si>
    <t>Mu_WL_1_Tip_R3.mzML Peak area</t>
  </si>
  <si>
    <t>Mu_WL_3_Tip_R1.mzML Peak area</t>
  </si>
  <si>
    <t>Mu_WL_3_Tip_R2.mzML Peak area</t>
  </si>
  <si>
    <t>Mu_WL_3_Tip_R3.mzML Peak area</t>
  </si>
  <si>
    <t>Mu_WL_4_Tip_R1.mzML Peak area</t>
  </si>
  <si>
    <t>Mu_WL_4_Tip_R3.mzML Peak area</t>
  </si>
  <si>
    <t>Mu_WL_5_Tip_R1.mzML Peak area</t>
  </si>
  <si>
    <t>Mu_WL_5_Tip_R2.mzML Peak area</t>
  </si>
  <si>
    <t>Mu_WL_5_Tip_R3.mzML Peak area</t>
  </si>
  <si>
    <t>Mu_WL_6_Tip_R1.mzML Peak area</t>
  </si>
  <si>
    <t>Mu_WL_6_Tip_R2.mzML Peak area</t>
  </si>
  <si>
    <t>Mu_WL_6_Tip_R3.mzML Peak area</t>
  </si>
  <si>
    <t>Mu_WL_7_Tip_R1.mzML Peak area</t>
  </si>
  <si>
    <t>Mu_WL_7_Tip_R2.mzML Peak area</t>
  </si>
  <si>
    <t>Mu_WL_7_Tip_R3.mzML Peak area</t>
  </si>
  <si>
    <t>Mu_WL_8_Tip_R1.mzML Peak area</t>
  </si>
  <si>
    <t>Mu_WL_8_Tip_R2.mzML Peak area</t>
  </si>
  <si>
    <t>Mu_WL_8_Tip_R3.mzML Peak area</t>
  </si>
  <si>
    <t>Mu_WL_9_Tip_R1.mzML Peak area</t>
  </si>
  <si>
    <t>Mu_WL_9_Tip_R2.mzML Peak area</t>
  </si>
  <si>
    <t>Mu_WL_9_Tip_R3.mzML Peak area</t>
  </si>
  <si>
    <t>Mu_WL_x4_Tip_R1.mzML Peak area</t>
  </si>
  <si>
    <t>Mu_WL_x4_Tip_R2.mzML Peak area</t>
  </si>
  <si>
    <t>Mu_WL_x4_Tip_R3.mzML Peak area</t>
  </si>
  <si>
    <t>Mu_WL_x5_Tip_R1.mzML Peak area</t>
  </si>
  <si>
    <t>Mu_WL_x5_Tip_R2.mzML Peak area</t>
  </si>
  <si>
    <t>Mu_WL_x5_Tip_R3.mzML Peak area</t>
  </si>
  <si>
    <t>St_Control_10_Tip_R1.mzML Peak area</t>
  </si>
  <si>
    <t>St_Control_10_Tip_R2.mzML Peak area</t>
  </si>
  <si>
    <t>St_Control_10_Tip_R3.mzML Peak area</t>
  </si>
  <si>
    <t>St_Control_11_Tip_R1.mzML Peak area</t>
  </si>
  <si>
    <t>St_Control_11_Tip_R2.mzML Peak area</t>
  </si>
  <si>
    <t>St_Control_11_Tip_R3.mzML Peak area</t>
  </si>
  <si>
    <t>St_Control_12_Tip_R1.mzML Peak area</t>
  </si>
  <si>
    <t>St_Control_12_Tip_R2.mzML Peak area</t>
  </si>
  <si>
    <t>St_Control_12_Tip_R3.mzML Peak area</t>
  </si>
  <si>
    <t>St_Control_13_Tip_R1.mzML Peak area</t>
  </si>
  <si>
    <t>St_Control_13_Tip_R2.mzML Peak area</t>
  </si>
  <si>
    <t>St_Control_13_Tip_R3.mzML Peak area</t>
  </si>
  <si>
    <t>St_Control_14_Tip_R1.mzML Peak area</t>
  </si>
  <si>
    <t>St_Control_14_Tip_R2.mzML Peak area</t>
  </si>
  <si>
    <t>St_Control_14_Tip_R3.mzML Peak area</t>
  </si>
  <si>
    <t>St_Control_15_Tip_R1.mzML Peak area</t>
  </si>
  <si>
    <t>St_Control_15_Tip_R2.mzML Peak area</t>
  </si>
  <si>
    <t>St_Control_15_Tip_R3.mzML Peak area</t>
  </si>
  <si>
    <t>St_Control_1_Tip_R1.mzML Peak area</t>
  </si>
  <si>
    <t>St_Control_1_Tip_R2.mzML Peak area</t>
  </si>
  <si>
    <t>St_Control_1_Tip_R3.mzML Peak area</t>
  </si>
  <si>
    <t>St_Control_2_Tip_R1.mzML Peak area</t>
  </si>
  <si>
    <t>St_Control_2_Tip_R3.mzML Peak area</t>
  </si>
  <si>
    <t>St_Control_3_Tip_R1.mzML Peak area</t>
  </si>
  <si>
    <t>St_Control_3_Tip_R2.mzML Peak area</t>
  </si>
  <si>
    <t>St_Control_3_Tip_R3.mzML Peak area</t>
  </si>
  <si>
    <t>St_Control_4_Tip_R1.mzML Peak area</t>
  </si>
  <si>
    <t>St_Control_4_Tip_R2.mzML Peak area</t>
  </si>
  <si>
    <t>St_Control_4_Tip_R3.mzML Peak area</t>
  </si>
  <si>
    <t>St_Control_5_Tip_R1.mzML Peak area</t>
  </si>
  <si>
    <t>St_Control_5_Tip_R2.mzML Peak area</t>
  </si>
  <si>
    <t>St_Control_5_Tip_R3.mzML Peak area</t>
  </si>
  <si>
    <t>St_Control_6_Tip_R1.mzML Peak area</t>
  </si>
  <si>
    <t>St_Control_6_Tip_R2.mzML Peak area</t>
  </si>
  <si>
    <t>St_Control_6_Tip_R3.mzML Peak area</t>
  </si>
  <si>
    <t>St_Control_7_Tip_R1.mzML Peak area</t>
  </si>
  <si>
    <t>St_Control_7_Tip_R2.mzML Peak area</t>
  </si>
  <si>
    <t>St_Control_7_Tip_R3.mzML Peak area</t>
  </si>
  <si>
    <t>St_Control_8_Tip_R1.mzML Peak area</t>
  </si>
  <si>
    <t>St_Control_8_Tip_R2.mzML Peak area</t>
  </si>
  <si>
    <t>St_Control_8_Tip_R3.mzML Peak area</t>
  </si>
  <si>
    <t>St_Control_9_Tip_R1.mzML Peak area</t>
  </si>
  <si>
    <t>St_Control_9_Tip_R2.mzML Peak area</t>
  </si>
  <si>
    <t>St_Control_9_Tip_R3.mzML Peak area</t>
  </si>
  <si>
    <t>St_WL_10_Tip_R1.mzML Peak area</t>
  </si>
  <si>
    <t>St_WL_10_Tip_R2.mzML Peak area</t>
  </si>
  <si>
    <t>St_WL_10_Tip_R3.mzML Peak area</t>
  </si>
  <si>
    <t>St_WL_11_Tip_R1.mzML Peak area</t>
  </si>
  <si>
    <t>St_WL_11_Tip_R2.mzML Peak area</t>
  </si>
  <si>
    <t>St_WL_11_Tip_R3.mzML Peak area</t>
  </si>
  <si>
    <t>St_WL_12_Tip_R1.mzML Peak area</t>
  </si>
  <si>
    <t>St_WL_12_Tip_R2.mzML Peak area</t>
  </si>
  <si>
    <t>St_WL_12_Tip_R3.mzML Peak area</t>
  </si>
  <si>
    <t>St_WL_13_Tip_R1.mzML Peak area</t>
  </si>
  <si>
    <t>St_WL_13_Tip_R2.mzML Peak area</t>
  </si>
  <si>
    <t>St_WL_13_Tip_R3.mzML Peak area</t>
  </si>
  <si>
    <t>St_WL_14_Tip_R1.mzML Peak area</t>
  </si>
  <si>
    <t>St_WL_14_Tip_R2.mzML Peak area</t>
  </si>
  <si>
    <t>St_WL_14_Tip_R3.mzML Peak area</t>
  </si>
  <si>
    <t>St_WL_15_Tip_R1.mzML Peak area</t>
  </si>
  <si>
    <t>St_WL_15_Tip_R2.mzML Peak area</t>
  </si>
  <si>
    <t>St_WL_15_Tip_R3.mzML Peak area</t>
  </si>
  <si>
    <t>St_WL_1_Tip_R1.mzML Peak area</t>
  </si>
  <si>
    <t>St_WL_1_Tip_R2.mzML Peak area</t>
  </si>
  <si>
    <t>St_WL_1_Tip_R3.mzML Peak area</t>
  </si>
  <si>
    <t>St_WL_2_Tip_R1.mzML Peak area</t>
  </si>
  <si>
    <t>St_WL_2_Tip_R2.mzML Peak area</t>
  </si>
  <si>
    <t>St_WL_2_Tip_R3.mzML Peak area</t>
  </si>
  <si>
    <t>St_WL_3_Tip_R1.mzML Peak area</t>
  </si>
  <si>
    <t>St_WL_3_Tip_R2.mzML Peak area</t>
  </si>
  <si>
    <t>St_WL_3_Tip_R3.mzML Peak area</t>
  </si>
  <si>
    <t>St_WL_4_Tip_R1.mzML Peak area</t>
  </si>
  <si>
    <t>St_WL_4_Tip_R2.mzML Peak area</t>
  </si>
  <si>
    <t>St_WL_4_Tip_R3.mzML Peak area</t>
  </si>
  <si>
    <t>St_WL_5_Tip_R1.mzML Peak area</t>
  </si>
  <si>
    <t>St_WL_5_Tip_R2.mzML Peak area</t>
  </si>
  <si>
    <t>St_WL_5_Tip_R3.mzML Peak area</t>
  </si>
  <si>
    <t>St_WL_6_Tip_R1.mzML Peak area</t>
  </si>
  <si>
    <t>St_WL_6_Tip_R2.mzML Peak area</t>
  </si>
  <si>
    <t>St_WL_6_Tip_R3.mzML Peak area</t>
  </si>
  <si>
    <t>St_WL_7_Tip_R1.mzML Peak area</t>
  </si>
  <si>
    <t>St_WL_7_Tip_R2.mzML Peak area</t>
  </si>
  <si>
    <t>St_WL_7_Tip_R3.mzML Peak area</t>
  </si>
  <si>
    <t>St_WL_8_Tip_R1.mzML Peak area</t>
  </si>
  <si>
    <t>St_WL_8_Tip_R2.mzML Peak area</t>
  </si>
  <si>
    <t>St_WL_8_Tip_R3.mzML Peak area</t>
  </si>
  <si>
    <t>St_WL_9_Tip_R1.mzML Peak area</t>
  </si>
  <si>
    <t>St_WL_9_Tip_R2.mzML Peak area</t>
  </si>
  <si>
    <t>St_WL_9_Tip_R3.mzML Peak area</t>
  </si>
  <si>
    <t>SIN 0.005</t>
  </si>
  <si>
    <t>GJV 0.005</t>
  </si>
  <si>
    <t>RA 0.005</t>
  </si>
  <si>
    <t>4ME Sm Peak 0.005</t>
  </si>
  <si>
    <t>4ME Sm 0.002</t>
  </si>
  <si>
    <t>SQ 0.005</t>
  </si>
  <si>
    <t>4OH Lg 0.005</t>
  </si>
  <si>
    <t>Sucrose 0.005</t>
  </si>
  <si>
    <t xml:space="preserve">IBE 0.005 </t>
  </si>
  <si>
    <t>NAP 0.005</t>
  </si>
  <si>
    <t>PRO 0.005</t>
  </si>
  <si>
    <t>NAS 0.005</t>
  </si>
  <si>
    <t>SQ 0.008</t>
  </si>
  <si>
    <t>Mu WW Norm</t>
  </si>
  <si>
    <t>Mu WL Norm</t>
  </si>
  <si>
    <t>St WW Norm</t>
  </si>
  <si>
    <t>St WL Norm</t>
  </si>
  <si>
    <t>Mu_Control_10_Tip_R1</t>
  </si>
  <si>
    <t>Mu_Control_10_Tip_R3</t>
  </si>
  <si>
    <t>Mu_Control_11_Tip_R1</t>
  </si>
  <si>
    <t>Mu_Control_11_Tip_R3</t>
  </si>
  <si>
    <t>Mu_Control_12_Tip_R1</t>
  </si>
  <si>
    <t>Mu_Control_12_Tip_R2</t>
  </si>
  <si>
    <t>Mu_Control_12_Tip_R3</t>
  </si>
  <si>
    <t>Mu_Control_13_Tip_R1</t>
  </si>
  <si>
    <t>Mu_Control_13_Tip_R2</t>
  </si>
  <si>
    <t>Mu_Control_13_Tip_R3</t>
  </si>
  <si>
    <t>Mu_Control_14_Tip_R1</t>
  </si>
  <si>
    <t>Mu_Control_14_Tip_R2</t>
  </si>
  <si>
    <t>Mu_Control_14_Tip_R3</t>
  </si>
  <si>
    <t>Mu_Control_15_Tip_R1</t>
  </si>
  <si>
    <t>Mu_Control_15_Tip_R2</t>
  </si>
  <si>
    <t>Mu_Control_15_Tip_R3</t>
  </si>
  <si>
    <t>Mu_Control_2_Tip_R1</t>
  </si>
  <si>
    <t>Mu_Control_2_Tip_R2</t>
  </si>
  <si>
    <t>Mu_Control_2_Tip_R3</t>
  </si>
  <si>
    <t>Mu_Control_3_Tip_R1</t>
  </si>
  <si>
    <t>Mu_Control_3_Tip_R2</t>
  </si>
  <si>
    <t>Mu_Control_3_Tip_R3</t>
  </si>
  <si>
    <t>Mu_Control_4_Tip_R1</t>
  </si>
  <si>
    <t>Mu_Control_4_Tip_R2</t>
  </si>
  <si>
    <t>Mu_Control_4_Tip_R3</t>
  </si>
  <si>
    <t>Mu_Control_5_Tip_R1</t>
  </si>
  <si>
    <t>Mu_Control_5_Tip_R2</t>
  </si>
  <si>
    <t>Mu_Control_5_Tip_R3</t>
  </si>
  <si>
    <t>Mu_Control_6_Tip_R1</t>
  </si>
  <si>
    <t>Mu_Control_6_Tip_R2</t>
  </si>
  <si>
    <t>Mu_Control_6_Tip_R3</t>
  </si>
  <si>
    <t>Mu_Control_7_Tip_R1</t>
  </si>
  <si>
    <t>Mu_Control_7_Tip_R2</t>
  </si>
  <si>
    <t>Mu_Control_7_Tip_R3</t>
  </si>
  <si>
    <t>Mu_Control_8_Tip_R1</t>
  </si>
  <si>
    <t>Mu_Control_8_Tip_R2</t>
  </si>
  <si>
    <t>Mu_Control_8_Tip_R3</t>
  </si>
  <si>
    <t>Mu_Control_9_Tip_R1</t>
  </si>
  <si>
    <t>Mu_Control_9_Tip_R2</t>
  </si>
  <si>
    <t>Mu_Control_9_Tip_R3</t>
  </si>
  <si>
    <t>Mu_WL_10_Tip_R2</t>
  </si>
  <si>
    <t>Mu_WL_10_Tip_R3</t>
  </si>
  <si>
    <t>Mu_WL_11_Tip_R1</t>
  </si>
  <si>
    <t>Mu_WL_11_Tip_R2</t>
  </si>
  <si>
    <t>Mu_WL_11_Tip_R3</t>
  </si>
  <si>
    <t>Mu_WL_12_Tip_R1</t>
  </si>
  <si>
    <t>Mu_WL_12_Tip_R2</t>
  </si>
  <si>
    <t>Mu_WL_12_Tip_R3</t>
  </si>
  <si>
    <t>Mu_WL_13_Tip_R1</t>
  </si>
  <si>
    <t>Mu_WL_13_Tip_R2</t>
  </si>
  <si>
    <t>Mu_WL_13_Tip_R3</t>
  </si>
  <si>
    <t>Mu_WL_14_Tip_R1</t>
  </si>
  <si>
    <t>Mu_WL_14_Tip_R2</t>
  </si>
  <si>
    <t>Mu_WL_14_Tip_R3</t>
  </si>
  <si>
    <t>Mu_WL_15_Tip_R1</t>
  </si>
  <si>
    <t>Mu_WL_15_Tip_R2</t>
  </si>
  <si>
    <t>Mu_WL_15_Tip_R3</t>
  </si>
  <si>
    <t>Mu_WL_1_Tip_R1</t>
  </si>
  <si>
    <t>Mu_WL_1_Tip_R2</t>
  </si>
  <si>
    <t>Mu_WL_1_Tip_R3</t>
  </si>
  <si>
    <t>Mu_WL_3_Tip_R1</t>
  </si>
  <si>
    <t>Mu_WL_3_Tip_R2</t>
  </si>
  <si>
    <t>Mu_WL_3_Tip_R3</t>
  </si>
  <si>
    <t>Mu_WL_4_Tip_R1</t>
  </si>
  <si>
    <t>Mu_WL_4_Tip_R3</t>
  </si>
  <si>
    <t>Mu_WL_5_Tip_R1</t>
  </si>
  <si>
    <t>Mu_WL_5_Tip_R2</t>
  </si>
  <si>
    <t>Mu_WL_5_Tip_R3</t>
  </si>
  <si>
    <t>Mu_WL_6_Tip_R1</t>
  </si>
  <si>
    <t>Mu_WL_6_Tip_R2</t>
  </si>
  <si>
    <t>Mu_WL_6_Tip_R3</t>
  </si>
  <si>
    <t>Mu_WL_7_Tip_R1</t>
  </si>
  <si>
    <t>Mu_WL_7_Tip_R2</t>
  </si>
  <si>
    <t>Mu_WL_7_Tip_R3</t>
  </si>
  <si>
    <t>Mu_WL_8_Tip_R1</t>
  </si>
  <si>
    <t>Mu_WL_8_Tip_R2</t>
  </si>
  <si>
    <t>Mu_WL_8_Tip_R3</t>
  </si>
  <si>
    <t>Mu_WL_9_Tip_R1</t>
  </si>
  <si>
    <t>Mu_WL_9_Tip_R2</t>
  </si>
  <si>
    <t>Mu_WL_9_Tip_R3</t>
  </si>
  <si>
    <t>Mu_WL_x4_Tip_R1</t>
  </si>
  <si>
    <t>Mu_WL_x4_Tip_R2</t>
  </si>
  <si>
    <t>Mu_WL_x4_Tip_R3</t>
  </si>
  <si>
    <t>Mu_WL_x5_Tip_R1</t>
  </si>
  <si>
    <t>Mu_WL_x5_Tip_R2</t>
  </si>
  <si>
    <t>Mu_WL_x5_Tip_R3</t>
  </si>
  <si>
    <t>St_Control_10_Tip_R1</t>
  </si>
  <si>
    <t>St_Control_10_Tip_R2</t>
  </si>
  <si>
    <t>St_Control_10_Tip_R3</t>
  </si>
  <si>
    <t>St_Control_11_Tip_R1</t>
  </si>
  <si>
    <t>St_Control_11_Tip_R2</t>
  </si>
  <si>
    <t>St_Control_11_Tip_R3</t>
  </si>
  <si>
    <t>St_Control_12_Tip_R1</t>
  </si>
  <si>
    <t>St_Control_12_Tip_R2</t>
  </si>
  <si>
    <t>St_Control_12_Tip_R3</t>
  </si>
  <si>
    <t>St_Control_13_Tip_R1</t>
  </si>
  <si>
    <t>St_Control_13_Tip_R2</t>
  </si>
  <si>
    <t>St_Control_13_Tip_R3</t>
  </si>
  <si>
    <t>St_Control_14_Tip_R1</t>
  </si>
  <si>
    <t>St_Control_14_Tip_R2</t>
  </si>
  <si>
    <t>St_Control_14_Tip_R3</t>
  </si>
  <si>
    <t>St_Control_15_Tip_R1</t>
  </si>
  <si>
    <t>St_Control_15_Tip_R2</t>
  </si>
  <si>
    <t>St_Control_15_Tip_R3</t>
  </si>
  <si>
    <t>St_Control_1_Tip_R1</t>
  </si>
  <si>
    <t>St_Control_1_Tip_R2</t>
  </si>
  <si>
    <t>St_Control_1_Tip_R3</t>
  </si>
  <si>
    <t>St_Control_2_Tip_R1</t>
  </si>
  <si>
    <t>St_Control_2_Tip_R3</t>
  </si>
  <si>
    <t>St_Control_3_Tip_R1</t>
  </si>
  <si>
    <t>St_Control_3_Tip_R2</t>
  </si>
  <si>
    <t>St_Control_3_Tip_R3</t>
  </si>
  <si>
    <t>St_Control_4_Tip_R1</t>
  </si>
  <si>
    <t>St_Control_4_Tip_R2</t>
  </si>
  <si>
    <t>St_Control_4_Tip_R3</t>
  </si>
  <si>
    <t>St_Control_5_Tip_R1</t>
  </si>
  <si>
    <t>St_Control_5_Tip_R2</t>
  </si>
  <si>
    <t>St_Control_5_Tip_R3</t>
  </si>
  <si>
    <t>St_Control_6_Tip_R1</t>
  </si>
  <si>
    <t>St_Control_6_Tip_R2</t>
  </si>
  <si>
    <t>St_Control_6_Tip_R3</t>
  </si>
  <si>
    <t>St_Control_7_Tip_R1</t>
  </si>
  <si>
    <t>St_Control_7_Tip_R2</t>
  </si>
  <si>
    <t>St_Control_7_Tip_R3</t>
  </si>
  <si>
    <t>St_Control_8_Tip_R1</t>
  </si>
  <si>
    <t>St_Control_8_Tip_R2</t>
  </si>
  <si>
    <t>St_Control_8_Tip_R3</t>
  </si>
  <si>
    <t>St_Control_9_Tip_R1</t>
  </si>
  <si>
    <t>St_Control_9_Tip_R2</t>
  </si>
  <si>
    <t>St_Control_9_Tip_R3</t>
  </si>
  <si>
    <t>St_WL_10_Tip_R1</t>
  </si>
  <si>
    <t>St_WL_10_Tip_R2</t>
  </si>
  <si>
    <t>St_WL_10_Tip_R3</t>
  </si>
  <si>
    <t>St_WL_11_Tip_R1</t>
  </si>
  <si>
    <t>St_WL_11_Tip_R2</t>
  </si>
  <si>
    <t>St_WL_11_Tip_R3</t>
  </si>
  <si>
    <t>St_WL_12_Tip_R1</t>
  </si>
  <si>
    <t>St_WL_12_Tip_R2</t>
  </si>
  <si>
    <t>St_WL_12_Tip_R3</t>
  </si>
  <si>
    <t>St_WL_13_Tip_R1</t>
  </si>
  <si>
    <t>St_WL_13_Tip_R2</t>
  </si>
  <si>
    <t>St_WL_13_Tip_R3</t>
  </si>
  <si>
    <t>St_WL_14_Tip_R1</t>
  </si>
  <si>
    <t>St_WL_14_Tip_R2</t>
  </si>
  <si>
    <t>St_WL_14_Tip_R3</t>
  </si>
  <si>
    <t>St_WL_15_Tip_R1</t>
  </si>
  <si>
    <t>St_WL_15_Tip_R2</t>
  </si>
  <si>
    <t>St_WL_15_Tip_R3</t>
  </si>
  <si>
    <t>St_WL_1_Tip_R1</t>
  </si>
  <si>
    <t>St_WL_1_Tip_R2</t>
  </si>
  <si>
    <t>St_WL_1_Tip_R3</t>
  </si>
  <si>
    <t>St_WL_2_Tip_R1</t>
  </si>
  <si>
    <t>St_WL_2_Tip_R2</t>
  </si>
  <si>
    <t>St_WL_2_Tip_R3</t>
  </si>
  <si>
    <t>St_WL_3_Tip_R1</t>
  </si>
  <si>
    <t>St_WL_3_Tip_R2</t>
  </si>
  <si>
    <t>St_WL_3_Tip_R3</t>
  </si>
  <si>
    <t>St_WL_4_Tip_R1</t>
  </si>
  <si>
    <t>St_WL_4_Tip_R2</t>
  </si>
  <si>
    <t>St_WL_4_Tip_R3</t>
  </si>
  <si>
    <t>St_WL_5_Tip_R1</t>
  </si>
  <si>
    <t>St_WL_5_Tip_R2</t>
  </si>
  <si>
    <t>St_WL_5_Tip_R3</t>
  </si>
  <si>
    <t>St_WL_6_Tip_R1</t>
  </si>
  <si>
    <t>St_WL_6_Tip_R2</t>
  </si>
  <si>
    <t>St_WL_6_Tip_R3</t>
  </si>
  <si>
    <t>St_WL_7_Tip_R1</t>
  </si>
  <si>
    <t>St_WL_7_Tip_R2</t>
  </si>
  <si>
    <t>St_WL_7_Tip_R3</t>
  </si>
  <si>
    <t>St_WL_8_Tip_R1</t>
  </si>
  <si>
    <t>St_WL_8_Tip_R2</t>
  </si>
  <si>
    <t>St_WL_8_Tip_R3</t>
  </si>
  <si>
    <t>St_WL_9_Tip_R1</t>
  </si>
  <si>
    <t>St_WL_9_Tip_R2</t>
  </si>
  <si>
    <t>St_WL_9_Tip_R3</t>
  </si>
  <si>
    <t>Mu</t>
  </si>
  <si>
    <t>Control</t>
  </si>
  <si>
    <t>Tip</t>
  </si>
  <si>
    <t>R1</t>
  </si>
  <si>
    <t>R3</t>
  </si>
  <si>
    <t>R2</t>
  </si>
  <si>
    <t>WL</t>
  </si>
  <si>
    <t>x4</t>
  </si>
  <si>
    <t>x5</t>
  </si>
  <si>
    <t>St</t>
  </si>
  <si>
    <t>Genotype</t>
  </si>
  <si>
    <t>Treatment</t>
  </si>
  <si>
    <t>BioRep</t>
  </si>
  <si>
    <t>Position</t>
  </si>
  <si>
    <t>TechRep</t>
  </si>
  <si>
    <t>ID1</t>
  </si>
  <si>
    <t>12_St_Control_1_Tip</t>
  </si>
  <si>
    <t>12_St_WL_1_Tip</t>
  </si>
  <si>
    <t>12_St_Control_2_Tip</t>
  </si>
  <si>
    <t>12_St_WL_3_Tip</t>
  </si>
  <si>
    <t>12_St_Control_4_Tip</t>
  </si>
  <si>
    <t>12_St_WL_4_Tip</t>
  </si>
  <si>
    <t>12_St_Control_5_Tip</t>
  </si>
  <si>
    <t>12_St_WL_5_Tip</t>
  </si>
  <si>
    <t>12_St_Control_7_Tip</t>
  </si>
  <si>
    <t>20_St_Control_10_Tip</t>
  </si>
  <si>
    <t>20_St_Control_11_Tip</t>
  </si>
  <si>
    <t>12_St_WL_6_Tip</t>
  </si>
  <si>
    <t>20_St_WL_8_Tip</t>
  </si>
  <si>
    <t>20_St_WL_9_Tip</t>
  </si>
  <si>
    <t>20_St_Control_12_Tip</t>
  </si>
  <si>
    <t>20_St_Control_13_Tip</t>
  </si>
  <si>
    <t>20_St_Control_15_Tip</t>
  </si>
  <si>
    <t>20_St_WL_10_Tip</t>
  </si>
  <si>
    <t>20_St_WL_12_Tip</t>
  </si>
  <si>
    <t>20_St_WL_15_Tip</t>
  </si>
  <si>
    <t>4_St_WL_14_Tip</t>
  </si>
  <si>
    <t>4_St_Control_14_Tip</t>
  </si>
  <si>
    <t>4_St_WL_13_Tip</t>
  </si>
  <si>
    <t>4_St_Control_6_Tip</t>
  </si>
  <si>
    <t>4_St_WL_11_Tip</t>
  </si>
  <si>
    <t>4_St_Control_9_Tip</t>
  </si>
  <si>
    <t>4_St_WL_7_Tip</t>
  </si>
  <si>
    <t>4_St_Control_8_Tip</t>
  </si>
  <si>
    <t>4_St_WL_2_Tip</t>
  </si>
  <si>
    <t>4_St_Control_3_Tip</t>
  </si>
  <si>
    <t>12_Mu_Control_13_Tip</t>
  </si>
  <si>
    <t>12_Mu_WL_15_Tip</t>
  </si>
  <si>
    <t>20_Mu_WL_x4_Tip</t>
  </si>
  <si>
    <t>12_Mu_Control_14_Tip</t>
  </si>
  <si>
    <t>12_Mu_WL_13_Tip</t>
  </si>
  <si>
    <t>12_Mu_Control_12_Tip</t>
  </si>
  <si>
    <t>12_Mu_WL_10_Tip</t>
  </si>
  <si>
    <t>20_Mu_WL_11_Tip</t>
  </si>
  <si>
    <t>20_Mu_WL_8_Tip</t>
  </si>
  <si>
    <t>12_Mu_Control_9_Tip</t>
  </si>
  <si>
    <t>12_Mu_WL_9_Tip</t>
  </si>
  <si>
    <t>12_Mu_Control_6_Tip</t>
  </si>
  <si>
    <t>12_Mu_WL_7_Tip</t>
  </si>
  <si>
    <t>20_Mu_Control_7_Tip</t>
  </si>
  <si>
    <t>20_Mu_WL_4_Tip</t>
  </si>
  <si>
    <t>20_Mu_Control_5_Tip</t>
  </si>
  <si>
    <t>20_Mu_WL_5_Tip</t>
  </si>
  <si>
    <t>20_Mu_Control_2_Tip</t>
  </si>
  <si>
    <t>20_Mu_WL_3_Tip</t>
  </si>
  <si>
    <t>20_Mu_Control_3_Tip</t>
  </si>
  <si>
    <t>4_Mu_WL_14_Tip</t>
  </si>
  <si>
    <t>4_Mu_Control_10_Tip</t>
  </si>
  <si>
    <t>4_Mu_WL_x5_Tip</t>
  </si>
  <si>
    <t>4_Mu_Control_15_Tip</t>
  </si>
  <si>
    <t>4_Mu_WL_6_Tip</t>
  </si>
  <si>
    <t>4_Mu_WL_12_Tip</t>
  </si>
  <si>
    <t>4_Mu_Control_11_Tip</t>
  </si>
  <si>
    <t>4_Mu_Control_4_Tip</t>
  </si>
  <si>
    <t>4_Mu_WL_1_Tip</t>
  </si>
  <si>
    <t>4_Mu_Control_8_Tip</t>
  </si>
  <si>
    <t>ZT</t>
  </si>
  <si>
    <t>FROM MZML OUTPUT</t>
  </si>
  <si>
    <t>ID</t>
  </si>
  <si>
    <t>FROM METADATA SHEET/INPUT</t>
  </si>
  <si>
    <t>COPIED AND PASTED FROM THE FAR LEFT (MZML OUTPUT) AND DUPLICATES REMOVED; SORTED BY GENO/TREAT/BIOREP</t>
  </si>
  <si>
    <t>ID2</t>
  </si>
  <si>
    <t>SIN</t>
  </si>
  <si>
    <t>GJV</t>
  </si>
  <si>
    <t>RA</t>
  </si>
  <si>
    <t>4ME (Sm)</t>
  </si>
  <si>
    <t>SQ</t>
  </si>
  <si>
    <t>4OH</t>
  </si>
  <si>
    <t>Sucrose</t>
  </si>
  <si>
    <t>IBE</t>
  </si>
  <si>
    <t>NAP</t>
  </si>
  <si>
    <t>PRO</t>
  </si>
  <si>
    <t>NAS</t>
  </si>
  <si>
    <t>4ME (Sm) 0.002</t>
  </si>
  <si>
    <t>Flagged</t>
  </si>
  <si>
    <t>Remove</t>
  </si>
  <si>
    <t>flag</t>
  </si>
  <si>
    <t>flagFromR</t>
  </si>
  <si>
    <t>flaggedFromR</t>
  </si>
  <si>
    <t>NA</t>
  </si>
  <si>
    <t>15.2-21.7</t>
  </si>
  <si>
    <t>LOD</t>
  </si>
  <si>
    <t>LOQ</t>
  </si>
  <si>
    <t>4ME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</si>
</sst>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20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178">
    <fill>
      <patternFill patternType="none"/>
    </fill>
    <fill>
      <patternFill patternType="gray125"/>
    </fill>
    <fill>
      <patternFill patternType="solid">
        <fgColor rgb="FFFCDF7D"/>
        <bgColor rgb="FF000000"/>
      </patternFill>
    </fill>
    <fill>
      <patternFill patternType="solid">
        <fgColor rgb="FFE38249"/>
        <bgColor rgb="FF000000"/>
      </patternFill>
    </fill>
    <fill>
      <patternFill patternType="solid">
        <fgColor rgb="FF73B540"/>
        <bgColor rgb="FF000000"/>
      </patternFill>
    </fill>
    <fill>
      <patternFill patternType="solid">
        <fgColor rgb="FFFEE581"/>
        <bgColor rgb="FF000000"/>
      </patternFill>
    </fill>
    <fill>
      <patternFill patternType="solid">
        <fgColor rgb="FF6AB23C"/>
        <bgColor rgb="FF000000"/>
      </patternFill>
    </fill>
    <fill>
      <patternFill patternType="solid">
        <fgColor rgb="FFFFE983"/>
        <bgColor rgb="FF000000"/>
      </patternFill>
    </fill>
    <fill>
      <patternFill patternType="solid">
        <fgColor rgb="FFFCDD7C"/>
        <bgColor rgb="FF000000"/>
      </patternFill>
    </fill>
    <fill>
      <patternFill patternType="solid">
        <fgColor rgb="FFE27E47"/>
        <bgColor rgb="FF000000"/>
      </patternFill>
    </fill>
    <fill>
      <patternFill patternType="solid">
        <fgColor rgb="FF63AF38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6DB33D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7E178"/>
        <bgColor rgb="FF000000"/>
      </patternFill>
    </fill>
    <fill>
      <patternFill patternType="solid">
        <fgColor rgb="FFF2B868"/>
        <bgColor rgb="FF000000"/>
      </patternFill>
    </fill>
    <fill>
      <patternFill patternType="solid">
        <fgColor rgb="FF60AE36"/>
        <bgColor rgb="FF000000"/>
      </patternFill>
    </fill>
    <fill>
      <patternFill patternType="solid">
        <fgColor rgb="FFDCDD73"/>
        <bgColor rgb="FF000000"/>
      </patternFill>
    </fill>
    <fill>
      <patternFill patternType="solid">
        <fgColor rgb="FFB5CE60"/>
        <bgColor rgb="FF000000"/>
      </patternFill>
    </fill>
    <fill>
      <patternFill patternType="solid">
        <fgColor rgb="FFF7CD73"/>
        <bgColor rgb="FF000000"/>
      </patternFill>
    </fill>
    <fill>
      <patternFill patternType="solid">
        <fgColor rgb="FF6AB13B"/>
        <bgColor rgb="FF000000"/>
      </patternFill>
    </fill>
    <fill>
      <patternFill patternType="solid">
        <fgColor rgb="FFFEE480"/>
        <bgColor rgb="FF000000"/>
      </patternFill>
    </fill>
    <fill>
      <patternFill patternType="solid">
        <fgColor rgb="FFFAD87A"/>
        <bgColor rgb="FF000000"/>
      </patternFill>
    </fill>
    <fill>
      <patternFill patternType="solid">
        <fgColor rgb="FFD24326"/>
        <bgColor rgb="FF000000"/>
      </patternFill>
    </fill>
    <fill>
      <patternFill patternType="solid">
        <fgColor rgb="FF6FB33E"/>
        <bgColor rgb="FF000000"/>
      </patternFill>
    </fill>
    <fill>
      <patternFill patternType="solid">
        <fgColor rgb="FFFCDE7D"/>
        <bgColor rgb="FF000000"/>
      </patternFill>
    </fill>
    <fill>
      <patternFill patternType="solid">
        <fgColor rgb="FF71B43F"/>
        <bgColor rgb="FF000000"/>
      </patternFill>
    </fill>
    <fill>
      <patternFill patternType="solid">
        <fgColor rgb="FFFDE27F"/>
        <bgColor rgb="FF000000"/>
      </patternFill>
    </fill>
    <fill>
      <patternFill patternType="solid">
        <fgColor rgb="FF99C452"/>
        <bgColor rgb="FF000000"/>
      </patternFill>
    </fill>
    <fill>
      <patternFill patternType="solid">
        <fgColor rgb="FFF9D377"/>
        <bgColor rgb="FF000000"/>
      </patternFill>
    </fill>
    <fill>
      <patternFill patternType="solid">
        <fgColor rgb="FF74B540"/>
        <bgColor rgb="FF000000"/>
      </patternFill>
    </fill>
    <fill>
      <patternFill patternType="solid">
        <fgColor rgb="FFFEE681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81BA47"/>
        <bgColor rgb="FF000000"/>
      </patternFill>
    </fill>
    <fill>
      <patternFill patternType="solid">
        <fgColor rgb="FFF5C36E"/>
        <bgColor rgb="FF000000"/>
      </patternFill>
    </fill>
    <fill>
      <patternFill patternType="solid">
        <fgColor rgb="FF82BB47"/>
        <bgColor rgb="FF000000"/>
      </patternFill>
    </fill>
    <fill>
      <patternFill patternType="solid">
        <fgColor rgb="FFF9D477"/>
        <bgColor rgb="FF000000"/>
      </patternFill>
    </fill>
    <fill>
      <patternFill patternType="solid">
        <fgColor rgb="FFFAD779"/>
        <bgColor rgb="FF000000"/>
      </patternFill>
    </fill>
    <fill>
      <patternFill patternType="solid">
        <fgColor rgb="FFD85932"/>
        <bgColor rgb="FF000000"/>
      </patternFill>
    </fill>
    <fill>
      <patternFill patternType="solid">
        <fgColor rgb="FF7AB843"/>
        <bgColor rgb="FF000000"/>
      </patternFill>
    </fill>
    <fill>
      <patternFill patternType="solid">
        <fgColor rgb="FFFDE480"/>
        <bgColor rgb="FF000000"/>
      </patternFill>
    </fill>
    <fill>
      <patternFill patternType="solid">
        <fgColor rgb="FF68B13A"/>
        <bgColor rgb="FF000000"/>
      </patternFill>
    </fill>
    <fill>
      <patternFill patternType="solid">
        <fgColor rgb="FFFFEA83"/>
        <bgColor rgb="FF000000"/>
      </patternFill>
    </fill>
    <fill>
      <patternFill patternType="solid">
        <fgColor rgb="FFFCDF7E"/>
        <bgColor rgb="FF000000"/>
      </patternFill>
    </fill>
    <fill>
      <patternFill patternType="solid">
        <fgColor rgb="FFFEE682"/>
        <bgColor rgb="FF000000"/>
      </patternFill>
    </fill>
    <fill>
      <patternFill patternType="solid">
        <fgColor rgb="FF5DAC35"/>
        <bgColor rgb="FF000000"/>
      </patternFill>
    </fill>
    <fill>
      <patternFill patternType="solid">
        <fgColor rgb="FFE3E076"/>
        <bgColor rgb="FF000000"/>
      </patternFill>
    </fill>
    <fill>
      <patternFill patternType="solid">
        <fgColor rgb="FFFDE17F"/>
        <bgColor rgb="FF000000"/>
      </patternFill>
    </fill>
    <fill>
      <patternFill patternType="solid">
        <fgColor rgb="FFE17A45"/>
        <bgColor rgb="FF000000"/>
      </patternFill>
    </fill>
    <fill>
      <patternFill patternType="solid">
        <fgColor rgb="FFFBD97A"/>
        <bgColor rgb="FF000000"/>
      </patternFill>
    </fill>
    <fill>
      <patternFill patternType="solid">
        <fgColor rgb="FF81BA46"/>
        <bgColor rgb="FF000000"/>
      </patternFill>
    </fill>
    <fill>
      <patternFill patternType="solid">
        <fgColor rgb="FFFBDA7B"/>
        <bgColor rgb="FF000000"/>
      </patternFill>
    </fill>
    <fill>
      <patternFill patternType="solid">
        <fgColor rgb="FFDA6137"/>
        <bgColor rgb="FF000000"/>
      </patternFill>
    </fill>
    <fill>
      <patternFill patternType="solid">
        <fgColor rgb="FF79B743"/>
        <bgColor rgb="FF000000"/>
      </patternFill>
    </fill>
    <fill>
      <patternFill patternType="solid">
        <fgColor rgb="FF6EB33D"/>
        <bgColor rgb="FF000000"/>
      </patternFill>
    </fill>
    <fill>
      <patternFill patternType="solid">
        <fgColor rgb="FFFDE07E"/>
        <bgColor rgb="FF000000"/>
      </patternFill>
    </fill>
    <fill>
      <patternFill patternType="solid">
        <fgColor rgb="FFE3834A"/>
        <bgColor rgb="FF000000"/>
      </patternFill>
    </fill>
    <fill>
      <patternFill patternType="solid">
        <fgColor rgb="FF65B039"/>
        <bgColor rgb="FF000000"/>
      </patternFill>
    </fill>
    <fill>
      <patternFill patternType="solid">
        <fgColor rgb="FF6BB23C"/>
        <bgColor rgb="FF000000"/>
      </patternFill>
    </fill>
    <fill>
      <patternFill patternType="solid">
        <fgColor rgb="FFFBDB7B"/>
        <bgColor rgb="FF000000"/>
      </patternFill>
    </fill>
    <fill>
      <patternFill patternType="solid">
        <fgColor rgb="FFDE6E3E"/>
        <bgColor rgb="FF000000"/>
      </patternFill>
    </fill>
    <fill>
      <patternFill patternType="solid">
        <fgColor rgb="FFFCE07E"/>
        <bgColor rgb="FF000000"/>
      </patternFill>
    </fill>
    <fill>
      <patternFill patternType="solid">
        <fgColor rgb="FFFBDC7C"/>
        <bgColor rgb="FF000000"/>
      </patternFill>
    </fill>
    <fill>
      <patternFill patternType="solid">
        <fgColor rgb="FFDF7240"/>
        <bgColor rgb="FF000000"/>
      </patternFill>
    </fill>
    <fill>
      <patternFill patternType="solid">
        <fgColor rgb="FF6CB23C"/>
        <bgColor rgb="FF000000"/>
      </patternFill>
    </fill>
    <fill>
      <patternFill patternType="solid">
        <fgColor rgb="FFFFE883"/>
        <bgColor rgb="FF000000"/>
      </patternFill>
    </fill>
    <fill>
      <patternFill patternType="solid">
        <fgColor rgb="FFDC673A"/>
        <bgColor rgb="FF000000"/>
      </patternFill>
    </fill>
    <fill>
      <patternFill patternType="solid">
        <fgColor rgb="FF78B742"/>
        <bgColor rgb="FF000000"/>
      </patternFill>
    </fill>
    <fill>
      <patternFill patternType="solid">
        <fgColor rgb="FFD7542F"/>
        <bgColor rgb="FF000000"/>
      </patternFill>
    </fill>
    <fill>
      <patternFill patternType="solid">
        <fgColor rgb="FF9CC554"/>
        <bgColor rgb="FF000000"/>
      </patternFill>
    </fill>
    <fill>
      <patternFill patternType="solid">
        <fgColor rgb="FF70B43E"/>
        <bgColor rgb="FF000000"/>
      </patternFill>
    </fill>
    <fill>
      <patternFill patternType="solid">
        <fgColor rgb="FFD75630"/>
        <bgColor rgb="FF000000"/>
      </patternFill>
    </fill>
    <fill>
      <patternFill patternType="solid">
        <fgColor rgb="FF67B03A"/>
        <bgColor rgb="FF000000"/>
      </patternFill>
    </fill>
    <fill>
      <patternFill patternType="solid">
        <fgColor rgb="FFFEE782"/>
        <bgColor rgb="FF000000"/>
      </patternFill>
    </fill>
    <fill>
      <patternFill patternType="solid">
        <fgColor rgb="FF65AF39"/>
        <bgColor rgb="FF000000"/>
      </patternFill>
    </fill>
    <fill>
      <patternFill patternType="solid">
        <fgColor rgb="FFD03A21"/>
        <bgColor rgb="FF000000"/>
      </patternFill>
    </fill>
    <fill>
      <patternFill patternType="solid">
        <fgColor rgb="FF80BA46"/>
        <bgColor rgb="FF000000"/>
      </patternFill>
    </fill>
    <fill>
      <patternFill patternType="solid">
        <fgColor rgb="FFFAD678"/>
        <bgColor rgb="FF000000"/>
      </patternFill>
    </fill>
    <fill>
      <patternFill patternType="solid">
        <fgColor rgb="FFFBDD7C"/>
        <bgColor rgb="FF000000"/>
      </patternFill>
    </fill>
    <fill>
      <patternFill patternType="solid">
        <fgColor rgb="FFC81C10"/>
        <bgColor rgb="FF000000"/>
      </patternFill>
    </fill>
    <fill>
      <patternFill patternType="solid">
        <fgColor rgb="FF73B53F"/>
        <bgColor rgb="FF000000"/>
      </patternFill>
    </fill>
    <fill>
      <patternFill patternType="solid">
        <fgColor rgb="FFF9D276"/>
        <bgColor rgb="FF000000"/>
      </patternFill>
    </fill>
    <fill>
      <patternFill patternType="solid">
        <fgColor rgb="FF76B641"/>
        <bgColor rgb="FF000000"/>
      </patternFill>
    </fill>
    <fill>
      <patternFill patternType="solid">
        <fgColor rgb="FF66B039"/>
        <bgColor rgb="FF000000"/>
      </patternFill>
    </fill>
    <fill>
      <patternFill patternType="solid">
        <fgColor rgb="FFD03C22"/>
        <bgColor rgb="FF000000"/>
      </patternFill>
    </fill>
    <fill>
      <patternFill patternType="solid">
        <fgColor rgb="FFE17944"/>
        <bgColor rgb="FF000000"/>
      </patternFill>
    </fill>
    <fill>
      <patternFill patternType="solid">
        <fgColor rgb="FF75B641"/>
        <bgColor rgb="FF000000"/>
      </patternFill>
    </fill>
    <fill>
      <patternFill patternType="solid">
        <fgColor rgb="FFFDE380"/>
        <bgColor rgb="FF000000"/>
      </patternFill>
    </fill>
    <fill>
      <patternFill patternType="solid">
        <fgColor rgb="FFDD693B"/>
        <bgColor rgb="FF000000"/>
      </patternFill>
    </fill>
    <fill>
      <patternFill patternType="solid">
        <fgColor rgb="FF5CAC34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D95D34"/>
        <bgColor rgb="FF000000"/>
      </patternFill>
    </fill>
    <fill>
      <patternFill patternType="solid">
        <fgColor rgb="FFCF371F"/>
        <bgColor rgb="FF000000"/>
      </patternFill>
    </fill>
    <fill>
      <patternFill patternType="solid">
        <fgColor rgb="FF77B642"/>
        <bgColor rgb="FF000000"/>
      </patternFill>
    </fill>
    <fill>
      <patternFill patternType="solid">
        <fgColor rgb="FFD34628"/>
        <bgColor rgb="FF000000"/>
      </patternFill>
    </fill>
    <fill>
      <patternFill patternType="solid">
        <fgColor rgb="FF8EBF4D"/>
        <bgColor rgb="FF000000"/>
      </patternFill>
    </fill>
    <fill>
      <patternFill patternType="solid">
        <fgColor rgb="FF85BC49"/>
        <bgColor rgb="FF000000"/>
      </patternFill>
    </fill>
    <fill>
      <patternFill patternType="solid">
        <fgColor rgb="FFFBDA7A"/>
        <bgColor rgb="FF000000"/>
      </patternFill>
    </fill>
    <fill>
      <patternFill patternType="solid">
        <fgColor rgb="FFFAE981"/>
        <bgColor rgb="FF000000"/>
      </patternFill>
    </fill>
    <fill>
      <patternFill patternType="solid">
        <fgColor rgb="FF50A72F"/>
        <bgColor rgb="FF000000"/>
      </patternFill>
    </fill>
    <fill>
      <patternFill patternType="solid">
        <fgColor rgb="FFAACA5B"/>
        <bgColor rgb="FF000000"/>
      </patternFill>
    </fill>
    <fill>
      <patternFill patternType="solid">
        <fgColor rgb="FF52A830"/>
        <bgColor rgb="FF000000"/>
      </patternFill>
    </fill>
    <fill>
      <patternFill patternType="solid">
        <fgColor rgb="FFE68D4F"/>
        <bgColor rgb="FF000000"/>
      </patternFill>
    </fill>
    <fill>
      <patternFill patternType="solid">
        <fgColor rgb="FF5EAD35"/>
        <bgColor rgb="FF000000"/>
      </patternFill>
    </fill>
    <fill>
      <patternFill patternType="solid">
        <fgColor rgb="FF61AE37"/>
        <bgColor rgb="FF000000"/>
      </patternFill>
    </fill>
    <fill>
      <patternFill patternType="solid">
        <fgColor rgb="FFDBDD72"/>
        <bgColor rgb="FF000000"/>
      </patternFill>
    </fill>
    <fill>
      <patternFill patternType="solid">
        <fgColor rgb="FFE27D46"/>
        <bgColor rgb="FF000000"/>
      </patternFill>
    </fill>
    <fill>
      <patternFill patternType="solid">
        <fgColor rgb="FF64AF38"/>
        <bgColor rgb="FF000000"/>
      </patternFill>
    </fill>
    <fill>
      <patternFill patternType="solid">
        <fgColor rgb="FF5BAC34"/>
        <bgColor rgb="FF000000"/>
      </patternFill>
    </fill>
    <fill>
      <patternFill patternType="solid">
        <fgColor rgb="FFEBE37A"/>
        <bgColor rgb="FF000000"/>
      </patternFill>
    </fill>
    <fill>
      <patternFill patternType="solid">
        <fgColor rgb="FFE38148"/>
        <bgColor rgb="FF000000"/>
      </patternFill>
    </fill>
    <fill>
      <patternFill patternType="solid">
        <fgColor rgb="FF60AE37"/>
        <bgColor rgb="FF000000"/>
      </patternFill>
    </fill>
    <fill>
      <patternFill patternType="solid">
        <fgColor rgb="FFF7E880"/>
        <bgColor rgb="FF000000"/>
      </patternFill>
    </fill>
    <fill>
      <patternFill patternType="solid">
        <fgColor rgb="FF5FAD36"/>
        <bgColor rgb="FF000000"/>
      </patternFill>
    </fill>
    <fill>
      <patternFill patternType="solid">
        <fgColor rgb="FFFBE982"/>
        <bgColor rgb="FF000000"/>
      </patternFill>
    </fill>
    <fill>
      <patternFill patternType="solid">
        <fgColor rgb="FFE38048"/>
        <bgColor rgb="FF000000"/>
      </patternFill>
    </fill>
    <fill>
      <patternFill patternType="solid">
        <fgColor rgb="FFE5E177"/>
        <bgColor rgb="FF000000"/>
      </patternFill>
    </fill>
    <fill>
      <patternFill patternType="solid">
        <fgColor rgb="FF55A931"/>
        <bgColor rgb="FF000000"/>
      </patternFill>
    </fill>
    <fill>
      <patternFill patternType="solid">
        <fgColor rgb="FF8CBF4C"/>
        <bgColor rgb="FF000000"/>
      </patternFill>
    </fill>
    <fill>
      <patternFill patternType="solid">
        <fgColor rgb="FF66B03A"/>
        <bgColor rgb="FF000000"/>
      </patternFill>
    </fill>
    <fill>
      <patternFill patternType="solid">
        <fgColor rgb="FFC1D365"/>
        <bgColor rgb="FF000000"/>
      </patternFill>
    </fill>
    <fill>
      <patternFill patternType="solid">
        <fgColor rgb="FFE99755"/>
        <bgColor rgb="FF000000"/>
      </patternFill>
    </fill>
    <fill>
      <patternFill patternType="solid">
        <fgColor rgb="FF4EA72E"/>
        <bgColor rgb="FF000000"/>
      </patternFill>
    </fill>
    <fill>
      <patternFill patternType="solid">
        <fgColor rgb="FFC9D66A"/>
        <bgColor rgb="FF000000"/>
      </patternFill>
    </fill>
    <fill>
      <patternFill patternType="solid">
        <fgColor rgb="FF4FA72E"/>
        <bgColor rgb="FF000000"/>
      </patternFill>
    </fill>
    <fill>
      <patternFill patternType="solid">
        <fgColor rgb="FFE1DF75"/>
        <bgColor rgb="FF000000"/>
      </patternFill>
    </fill>
    <fill>
      <patternFill patternType="solid">
        <fgColor rgb="FF99C352"/>
        <bgColor rgb="FF000000"/>
      </patternFill>
    </fill>
    <fill>
      <patternFill patternType="solid">
        <fgColor rgb="FF59AB33"/>
        <bgColor rgb="FF000000"/>
      </patternFill>
    </fill>
    <fill>
      <patternFill patternType="solid">
        <fgColor rgb="FFDADC72"/>
        <bgColor rgb="FF000000"/>
      </patternFill>
    </fill>
    <fill>
      <patternFill patternType="solid">
        <fgColor rgb="FFD75631"/>
        <bgColor rgb="FF000000"/>
      </patternFill>
    </fill>
    <fill>
      <patternFill patternType="solid">
        <fgColor rgb="FFE99856"/>
        <bgColor rgb="FF000000"/>
      </patternFill>
    </fill>
    <fill>
      <patternFill patternType="solid">
        <fgColor rgb="FFE2E076"/>
        <bgColor rgb="FF000000"/>
      </patternFill>
    </fill>
    <fill>
      <patternFill patternType="solid">
        <fgColor rgb="FFE9E279"/>
        <bgColor rgb="FF000000"/>
      </patternFill>
    </fill>
    <fill>
      <patternFill patternType="solid">
        <fgColor rgb="FFE4834A"/>
        <bgColor rgb="FF000000"/>
      </patternFill>
    </fill>
    <fill>
      <patternFill patternType="solid">
        <fgColor rgb="FFDDDE73"/>
        <bgColor rgb="FF000000"/>
      </patternFill>
    </fill>
    <fill>
      <patternFill patternType="solid">
        <fgColor rgb="FF5CAC35"/>
        <bgColor rgb="FF000000"/>
      </patternFill>
    </fill>
    <fill>
      <patternFill patternType="solid">
        <fgColor rgb="FFCAD66A"/>
        <bgColor rgb="FF000000"/>
      </patternFill>
    </fill>
    <fill>
      <patternFill patternType="solid">
        <fgColor rgb="FF58AA33"/>
        <bgColor rgb="FF000000"/>
      </patternFill>
    </fill>
    <fill>
      <patternFill patternType="solid">
        <fgColor rgb="FFECE47B"/>
        <bgColor rgb="FF000000"/>
      </patternFill>
    </fill>
    <fill>
      <patternFill patternType="solid">
        <fgColor rgb="FF50A82F"/>
        <bgColor rgb="FF000000"/>
      </patternFill>
    </fill>
    <fill>
      <patternFill patternType="solid">
        <fgColor rgb="FFF3E67E"/>
        <bgColor rgb="FF000000"/>
      </patternFill>
    </fill>
    <fill>
      <patternFill patternType="solid">
        <fgColor rgb="FFF3BE6B"/>
        <bgColor rgb="FF000000"/>
      </patternFill>
    </fill>
    <fill>
      <patternFill patternType="solid">
        <fgColor rgb="FF54A930"/>
        <bgColor rgb="FF000000"/>
      </patternFill>
    </fill>
    <fill>
      <patternFill patternType="solid">
        <fgColor rgb="FF9EC555"/>
        <bgColor rgb="FF000000"/>
      </patternFill>
    </fill>
    <fill>
      <patternFill patternType="solid">
        <fgColor rgb="FFF2E67E"/>
        <bgColor rgb="FF000000"/>
      </patternFill>
    </fill>
    <fill>
      <patternFill patternType="solid">
        <fgColor rgb="FFEDA75E"/>
        <bgColor rgb="FF000000"/>
      </patternFill>
    </fill>
    <fill>
      <patternFill patternType="solid">
        <fgColor rgb="FFEA9A57"/>
        <bgColor rgb="FF000000"/>
      </patternFill>
    </fill>
    <fill>
      <patternFill patternType="solid">
        <fgColor rgb="FFD4DA6F"/>
        <bgColor rgb="FF000000"/>
      </patternFill>
    </fill>
    <fill>
      <patternFill patternType="solid">
        <fgColor rgb="FF7BB844"/>
        <bgColor rgb="FF000000"/>
      </patternFill>
    </fill>
    <fill>
      <patternFill patternType="solid">
        <fgColor rgb="FF7CB844"/>
        <bgColor rgb="FF000000"/>
      </patternFill>
    </fill>
    <fill>
      <patternFill patternType="solid">
        <fgColor rgb="FFFAD879"/>
        <bgColor rgb="FF000000"/>
      </patternFill>
    </fill>
    <fill>
      <patternFill patternType="solid">
        <fgColor rgb="FF6EB33E"/>
        <bgColor rgb="FF000000"/>
      </patternFill>
    </fill>
    <fill>
      <patternFill patternType="solid">
        <fgColor rgb="FF7FB945"/>
        <bgColor rgb="FF000000"/>
      </patternFill>
    </fill>
    <fill>
      <patternFill patternType="solid">
        <fgColor rgb="FFE79152"/>
        <bgColor rgb="FF000000"/>
      </patternFill>
    </fill>
    <fill>
      <patternFill patternType="solid">
        <fgColor rgb="FFD6DB70"/>
        <bgColor rgb="FF000000"/>
      </patternFill>
    </fill>
    <fill>
      <patternFill patternType="solid">
        <fgColor rgb="FFD5DB6F"/>
        <bgColor rgb="FF000000"/>
      </patternFill>
    </fill>
    <fill>
      <patternFill patternType="solid">
        <fgColor rgb="FFE68B4E"/>
        <bgColor rgb="FF000000"/>
      </patternFill>
    </fill>
    <fill>
      <patternFill patternType="solid">
        <fgColor rgb="FFFEE882"/>
        <bgColor rgb="FF000000"/>
      </patternFill>
    </fill>
    <fill>
      <patternFill patternType="solid">
        <fgColor rgb="FF7EB945"/>
        <bgColor rgb="FF000000"/>
      </patternFill>
    </fill>
    <fill>
      <patternFill patternType="solid">
        <fgColor rgb="FF62AE37"/>
        <bgColor rgb="FF000000"/>
      </patternFill>
    </fill>
    <fill>
      <patternFill patternType="solid">
        <fgColor rgb="FFEEE47B"/>
        <bgColor rgb="FF000000"/>
      </patternFill>
    </fill>
    <fill>
      <patternFill patternType="solid">
        <fgColor rgb="FF5DAD35"/>
        <bgColor rgb="FF000000"/>
      </patternFill>
    </fill>
    <fill>
      <patternFill patternType="solid">
        <fgColor rgb="FFE4E076"/>
        <bgColor rgb="FF000000"/>
      </patternFill>
    </fill>
    <fill>
      <patternFill patternType="solid">
        <fgColor rgb="FFD34527"/>
        <bgColor rgb="FF000000"/>
      </patternFill>
    </fill>
    <fill>
      <patternFill patternType="solid">
        <fgColor rgb="FFFDE17E"/>
        <bgColor rgb="FF000000"/>
      </patternFill>
    </fill>
    <fill>
      <patternFill patternType="solid">
        <fgColor rgb="FFEDA55D"/>
        <bgColor rgb="FF000000"/>
      </patternFill>
    </fill>
    <fill>
      <patternFill patternType="solid">
        <fgColor rgb="FFF1E57D"/>
        <bgColor rgb="FF000000"/>
      </patternFill>
    </fill>
    <fill>
      <patternFill patternType="solid">
        <fgColor rgb="FF5AAB34"/>
        <bgColor rgb="FF000000"/>
      </patternFill>
    </fill>
    <fill>
      <patternFill patternType="solid">
        <fgColor rgb="FFC7D569"/>
        <bgColor rgb="FF000000"/>
      </patternFill>
    </fill>
    <fill>
      <patternFill patternType="solid">
        <fgColor rgb="FFF0E57D"/>
        <bgColor rgb="FF000000"/>
      </patternFill>
    </fill>
    <fill>
      <patternFill patternType="solid">
        <fgColor rgb="FFE99855"/>
        <bgColor rgb="FF000000"/>
      </patternFill>
    </fill>
    <fill>
      <patternFill patternType="solid">
        <fgColor rgb="FFF0E57C"/>
        <bgColor rgb="FF000000"/>
      </patternFill>
    </fill>
    <fill>
      <patternFill patternType="solid">
        <fgColor rgb="FFE68E50"/>
        <bgColor rgb="FF000000"/>
      </patternFill>
    </fill>
    <fill>
      <patternFill patternType="solid">
        <fgColor rgb="FFF5E77F"/>
        <bgColor rgb="FF000000"/>
      </patternFill>
    </fill>
    <fill>
      <patternFill patternType="solid">
        <fgColor rgb="FFE68C4F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E07542"/>
        <bgColor rgb="FF000000"/>
      </patternFill>
    </fill>
    <fill>
      <patternFill patternType="solid">
        <fgColor rgb="FFF6E77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2" fillId="2" borderId="0" xfId="0" applyNumberFormat="1" applyFont="1" applyFill="1"/>
    <xf numFmtId="11" fontId="2" fillId="3" borderId="0" xfId="0" applyNumberFormat="1" applyFont="1" applyFill="1"/>
    <xf numFmtId="11" fontId="2" fillId="4" borderId="0" xfId="0" applyNumberFormat="1" applyFont="1" applyFill="1"/>
    <xf numFmtId="11" fontId="2" fillId="5" borderId="0" xfId="0" applyNumberFormat="1" applyFont="1" applyFill="1"/>
    <xf numFmtId="11" fontId="2" fillId="6" borderId="0" xfId="0" applyNumberFormat="1" applyFont="1" applyFill="1"/>
    <xf numFmtId="11" fontId="2" fillId="7" borderId="0" xfId="0" applyNumberFormat="1" applyFont="1" applyFill="1"/>
    <xf numFmtId="11" fontId="2" fillId="8" borderId="0" xfId="0" applyNumberFormat="1" applyFont="1" applyFill="1"/>
    <xf numFmtId="11" fontId="2" fillId="9" borderId="0" xfId="0" applyNumberFormat="1" applyFont="1" applyFill="1"/>
    <xf numFmtId="0" fontId="2" fillId="10" borderId="0" xfId="0" applyFont="1" applyFill="1"/>
    <xf numFmtId="11" fontId="2" fillId="11" borderId="0" xfId="0" applyNumberFormat="1" applyFont="1" applyFill="1"/>
    <xf numFmtId="11" fontId="2" fillId="12" borderId="0" xfId="0" applyNumberFormat="1" applyFont="1" applyFill="1"/>
    <xf numFmtId="11" fontId="2" fillId="13" borderId="0" xfId="0" applyNumberFormat="1" applyFont="1" applyFill="1"/>
    <xf numFmtId="11" fontId="2" fillId="14" borderId="0" xfId="0" applyNumberFormat="1" applyFont="1" applyFill="1"/>
    <xf numFmtId="11" fontId="2" fillId="15" borderId="0" xfId="0" applyNumberFormat="1" applyFont="1" applyFill="1"/>
    <xf numFmtId="0" fontId="2" fillId="16" borderId="0" xfId="0" applyFont="1" applyFill="1"/>
    <xf numFmtId="11" fontId="2" fillId="17" borderId="0" xfId="0" applyNumberFormat="1" applyFont="1" applyFill="1"/>
    <xf numFmtId="11" fontId="2" fillId="18" borderId="0" xfId="0" applyNumberFormat="1" applyFont="1" applyFill="1"/>
    <xf numFmtId="11" fontId="2" fillId="19" borderId="0" xfId="0" applyNumberFormat="1" applyFont="1" applyFill="1"/>
    <xf numFmtId="11" fontId="2" fillId="20" borderId="0" xfId="0" applyNumberFormat="1" applyFont="1" applyFill="1"/>
    <xf numFmtId="11" fontId="2" fillId="21" borderId="0" xfId="0" applyNumberFormat="1" applyFont="1" applyFill="1"/>
    <xf numFmtId="11" fontId="2" fillId="22" borderId="0" xfId="0" applyNumberFormat="1" applyFont="1" applyFill="1"/>
    <xf numFmtId="11" fontId="2" fillId="23" borderId="0" xfId="0" applyNumberFormat="1" applyFont="1" applyFill="1"/>
    <xf numFmtId="11" fontId="2" fillId="24" borderId="0" xfId="0" applyNumberFormat="1" applyFont="1" applyFill="1"/>
    <xf numFmtId="11" fontId="2" fillId="25" borderId="0" xfId="0" applyNumberFormat="1" applyFont="1" applyFill="1"/>
    <xf numFmtId="11" fontId="2" fillId="26" borderId="0" xfId="0" applyNumberFormat="1" applyFont="1" applyFill="1"/>
    <xf numFmtId="11" fontId="2" fillId="27" borderId="0" xfId="0" applyNumberFormat="1" applyFont="1" applyFill="1"/>
    <xf numFmtId="11" fontId="2" fillId="28" borderId="0" xfId="0" applyNumberFormat="1" applyFont="1" applyFill="1"/>
    <xf numFmtId="11" fontId="2" fillId="29" borderId="0" xfId="0" applyNumberFormat="1" applyFont="1" applyFill="1"/>
    <xf numFmtId="11" fontId="2" fillId="30" borderId="0" xfId="0" applyNumberFormat="1" applyFont="1" applyFill="1"/>
    <xf numFmtId="11" fontId="2" fillId="31" borderId="0" xfId="0" applyNumberFormat="1" applyFont="1" applyFill="1"/>
    <xf numFmtId="11" fontId="2" fillId="32" borderId="0" xfId="0" applyNumberFormat="1" applyFont="1" applyFill="1"/>
    <xf numFmtId="11" fontId="2" fillId="33" borderId="0" xfId="0" applyNumberFormat="1" applyFont="1" applyFill="1"/>
    <xf numFmtId="11" fontId="2" fillId="34" borderId="0" xfId="0" applyNumberFormat="1" applyFont="1" applyFill="1"/>
    <xf numFmtId="11" fontId="2" fillId="35" borderId="0" xfId="0" applyNumberFormat="1" applyFont="1" applyFill="1"/>
    <xf numFmtId="11" fontId="2" fillId="36" borderId="0" xfId="0" applyNumberFormat="1" applyFont="1" applyFill="1"/>
    <xf numFmtId="11" fontId="2" fillId="37" borderId="0" xfId="0" applyNumberFormat="1" applyFont="1" applyFill="1"/>
    <xf numFmtId="11" fontId="2" fillId="38" borderId="0" xfId="0" applyNumberFormat="1" applyFont="1" applyFill="1"/>
    <xf numFmtId="11" fontId="2" fillId="39" borderId="0" xfId="0" applyNumberFormat="1" applyFont="1" applyFill="1"/>
    <xf numFmtId="11" fontId="2" fillId="40" borderId="0" xfId="0" applyNumberFormat="1" applyFont="1" applyFill="1"/>
    <xf numFmtId="11" fontId="2" fillId="41" borderId="0" xfId="0" applyNumberFormat="1" applyFont="1" applyFill="1"/>
    <xf numFmtId="11" fontId="2" fillId="42" borderId="0" xfId="0" applyNumberFormat="1" applyFont="1" applyFill="1"/>
    <xf numFmtId="11" fontId="2" fillId="43" borderId="0" xfId="0" applyNumberFormat="1" applyFont="1" applyFill="1"/>
    <xf numFmtId="11" fontId="2" fillId="44" borderId="0" xfId="0" applyNumberFormat="1" applyFont="1" applyFill="1"/>
    <xf numFmtId="0" fontId="2" fillId="45" borderId="0" xfId="0" applyFont="1" applyFill="1"/>
    <xf numFmtId="11" fontId="2" fillId="46" borderId="0" xfId="0" applyNumberFormat="1" applyFont="1" applyFill="1"/>
    <xf numFmtId="11" fontId="2" fillId="47" borderId="0" xfId="0" applyNumberFormat="1" applyFont="1" applyFill="1"/>
    <xf numFmtId="11" fontId="2" fillId="48" borderId="0" xfId="0" applyNumberFormat="1" applyFont="1" applyFill="1"/>
    <xf numFmtId="11" fontId="2" fillId="49" borderId="0" xfId="0" applyNumberFormat="1" applyFont="1" applyFill="1"/>
    <xf numFmtId="11" fontId="2" fillId="50" borderId="0" xfId="0" applyNumberFormat="1" applyFont="1" applyFill="1"/>
    <xf numFmtId="11" fontId="2" fillId="51" borderId="0" xfId="0" applyNumberFormat="1" applyFont="1" applyFill="1"/>
    <xf numFmtId="11" fontId="2" fillId="52" borderId="0" xfId="0" applyNumberFormat="1" applyFont="1" applyFill="1"/>
    <xf numFmtId="11" fontId="2" fillId="53" borderId="0" xfId="0" applyNumberFormat="1" applyFont="1" applyFill="1"/>
    <xf numFmtId="11" fontId="2" fillId="54" borderId="0" xfId="0" applyNumberFormat="1" applyFont="1" applyFill="1"/>
    <xf numFmtId="11" fontId="2" fillId="55" borderId="0" xfId="0" applyNumberFormat="1" applyFont="1" applyFill="1"/>
    <xf numFmtId="11" fontId="2" fillId="56" borderId="0" xfId="0" applyNumberFormat="1" applyFont="1" applyFill="1"/>
    <xf numFmtId="0" fontId="2" fillId="57" borderId="0" xfId="0" applyFont="1" applyFill="1"/>
    <xf numFmtId="11" fontId="2" fillId="58" borderId="0" xfId="0" applyNumberFormat="1" applyFont="1" applyFill="1"/>
    <xf numFmtId="11" fontId="2" fillId="59" borderId="0" xfId="0" applyNumberFormat="1" applyFont="1" applyFill="1"/>
    <xf numFmtId="11" fontId="2" fillId="60" borderId="0" xfId="0" applyNumberFormat="1" applyFont="1" applyFill="1"/>
    <xf numFmtId="11" fontId="2" fillId="61" borderId="0" xfId="0" applyNumberFormat="1" applyFont="1" applyFill="1"/>
    <xf numFmtId="11" fontId="2" fillId="62" borderId="0" xfId="0" applyNumberFormat="1" applyFont="1" applyFill="1"/>
    <xf numFmtId="11" fontId="2" fillId="63" borderId="0" xfId="0" applyNumberFormat="1" applyFont="1" applyFill="1"/>
    <xf numFmtId="11" fontId="2" fillId="64" borderId="0" xfId="0" applyNumberFormat="1" applyFont="1" applyFill="1"/>
    <xf numFmtId="11" fontId="2" fillId="65" borderId="0" xfId="0" applyNumberFormat="1" applyFont="1" applyFill="1"/>
    <xf numFmtId="11" fontId="2" fillId="66" borderId="0" xfId="0" applyNumberFormat="1" applyFont="1" applyFill="1"/>
    <xf numFmtId="11" fontId="2" fillId="67" borderId="0" xfId="0" applyNumberFormat="1" applyFont="1" applyFill="1"/>
    <xf numFmtId="11" fontId="2" fillId="68" borderId="0" xfId="0" applyNumberFormat="1" applyFont="1" applyFill="1"/>
    <xf numFmtId="11" fontId="2" fillId="69" borderId="0" xfId="0" applyNumberFormat="1" applyFont="1" applyFill="1"/>
    <xf numFmtId="11" fontId="2" fillId="70" borderId="0" xfId="0" applyNumberFormat="1" applyFont="1" applyFill="1"/>
    <xf numFmtId="11" fontId="2" fillId="71" borderId="0" xfId="0" applyNumberFormat="1" applyFont="1" applyFill="1"/>
    <xf numFmtId="0" fontId="2" fillId="72" borderId="0" xfId="0" applyFont="1" applyFill="1"/>
    <xf numFmtId="11" fontId="2" fillId="73" borderId="0" xfId="0" applyNumberFormat="1" applyFont="1" applyFill="1"/>
    <xf numFmtId="0" fontId="2" fillId="74" borderId="0" xfId="0" applyFont="1" applyFill="1"/>
    <xf numFmtId="11" fontId="2" fillId="75" borderId="0" xfId="0" applyNumberFormat="1" applyFont="1" applyFill="1"/>
    <xf numFmtId="11" fontId="2" fillId="76" borderId="0" xfId="0" applyNumberFormat="1" applyFont="1" applyFill="1"/>
    <xf numFmtId="11" fontId="2" fillId="77" borderId="0" xfId="0" applyNumberFormat="1" applyFont="1" applyFill="1"/>
    <xf numFmtId="11" fontId="2" fillId="78" borderId="0" xfId="0" applyNumberFormat="1" applyFont="1" applyFill="1"/>
    <xf numFmtId="11" fontId="2" fillId="79" borderId="0" xfId="0" applyNumberFormat="1" applyFont="1" applyFill="1"/>
    <xf numFmtId="11" fontId="2" fillId="80" borderId="0" xfId="0" applyNumberFormat="1" applyFont="1" applyFill="1"/>
    <xf numFmtId="11" fontId="2" fillId="81" borderId="0" xfId="0" applyNumberFormat="1" applyFont="1" applyFill="1"/>
    <xf numFmtId="11" fontId="2" fillId="82" borderId="0" xfId="0" applyNumberFormat="1" applyFont="1" applyFill="1"/>
    <xf numFmtId="0" fontId="2" fillId="83" borderId="0" xfId="0" applyFont="1" applyFill="1"/>
    <xf numFmtId="11" fontId="2" fillId="84" borderId="0" xfId="0" applyNumberFormat="1" applyFont="1" applyFill="1"/>
    <xf numFmtId="11" fontId="2" fillId="85" borderId="0" xfId="0" applyNumberFormat="1" applyFont="1" applyFill="1"/>
    <xf numFmtId="11" fontId="2" fillId="86" borderId="0" xfId="0" applyNumberFormat="1" applyFont="1" applyFill="1"/>
    <xf numFmtId="11" fontId="2" fillId="87" borderId="0" xfId="0" applyNumberFormat="1" applyFont="1" applyFill="1"/>
    <xf numFmtId="11" fontId="2" fillId="88" borderId="0" xfId="0" applyNumberFormat="1" applyFont="1" applyFill="1"/>
    <xf numFmtId="0" fontId="2" fillId="89" borderId="0" xfId="0" applyFont="1" applyFill="1"/>
    <xf numFmtId="11" fontId="2" fillId="90" borderId="0" xfId="0" applyNumberFormat="1" applyFont="1" applyFill="1"/>
    <xf numFmtId="11" fontId="2" fillId="91" borderId="0" xfId="0" applyNumberFormat="1" applyFont="1" applyFill="1"/>
    <xf numFmtId="11" fontId="2" fillId="92" borderId="0" xfId="0" applyNumberFormat="1" applyFont="1" applyFill="1"/>
    <xf numFmtId="11" fontId="2" fillId="93" borderId="0" xfId="0" applyNumberFormat="1" applyFont="1" applyFill="1"/>
    <xf numFmtId="11" fontId="2" fillId="94" borderId="0" xfId="0" applyNumberFormat="1" applyFont="1" applyFill="1"/>
    <xf numFmtId="11" fontId="2" fillId="95" borderId="0" xfId="0" applyNumberFormat="1" applyFont="1" applyFill="1"/>
    <xf numFmtId="11" fontId="2" fillId="96" borderId="0" xfId="0" applyNumberFormat="1" applyFont="1" applyFill="1"/>
    <xf numFmtId="11" fontId="2" fillId="97" borderId="0" xfId="0" applyNumberFormat="1" applyFont="1" applyFill="1"/>
    <xf numFmtId="11" fontId="2" fillId="98" borderId="0" xfId="0" applyNumberFormat="1" applyFont="1" applyFill="1"/>
    <xf numFmtId="0" fontId="2" fillId="99" borderId="0" xfId="0" applyFont="1" applyFill="1"/>
    <xf numFmtId="11" fontId="2" fillId="100" borderId="0" xfId="0" applyNumberFormat="1" applyFont="1" applyFill="1"/>
    <xf numFmtId="0" fontId="2" fillId="101" borderId="0" xfId="0" applyFont="1" applyFill="1"/>
    <xf numFmtId="0" fontId="2" fillId="103" borderId="0" xfId="0" applyFont="1" applyFill="1"/>
    <xf numFmtId="0" fontId="2" fillId="104" borderId="0" xfId="0" applyFont="1" applyFill="1"/>
    <xf numFmtId="11" fontId="2" fillId="105" borderId="0" xfId="0" applyNumberFormat="1" applyFont="1" applyFill="1"/>
    <xf numFmtId="11" fontId="2" fillId="106" borderId="0" xfId="0" applyNumberFormat="1" applyFont="1" applyFill="1"/>
    <xf numFmtId="0" fontId="2" fillId="107" borderId="0" xfId="0" applyFont="1" applyFill="1"/>
    <xf numFmtId="0" fontId="2" fillId="108" borderId="0" xfId="0" applyFont="1" applyFill="1"/>
    <xf numFmtId="11" fontId="2" fillId="109" borderId="0" xfId="0" applyNumberFormat="1" applyFont="1" applyFill="1"/>
    <xf numFmtId="11" fontId="2" fillId="110" borderId="0" xfId="0" applyNumberFormat="1" applyFont="1" applyFill="1"/>
    <xf numFmtId="0" fontId="2" fillId="111" borderId="0" xfId="0" applyFont="1" applyFill="1"/>
    <xf numFmtId="11" fontId="2" fillId="112" borderId="0" xfId="0" applyNumberFormat="1" applyFont="1" applyFill="1"/>
    <xf numFmtId="0" fontId="2" fillId="113" borderId="0" xfId="0" applyFont="1" applyFill="1"/>
    <xf numFmtId="11" fontId="2" fillId="114" borderId="0" xfId="0" applyNumberFormat="1" applyFont="1" applyFill="1"/>
    <xf numFmtId="11" fontId="2" fillId="115" borderId="0" xfId="0" applyNumberFormat="1" applyFont="1" applyFill="1"/>
    <xf numFmtId="11" fontId="2" fillId="116" borderId="0" xfId="0" applyNumberFormat="1" applyFont="1" applyFill="1"/>
    <xf numFmtId="0" fontId="2" fillId="117" borderId="0" xfId="0" applyFont="1" applyFill="1"/>
    <xf numFmtId="11" fontId="2" fillId="118" borderId="0" xfId="0" applyNumberFormat="1" applyFont="1" applyFill="1"/>
    <xf numFmtId="0" fontId="2" fillId="119" borderId="0" xfId="0" applyFont="1" applyFill="1"/>
    <xf numFmtId="11" fontId="2" fillId="120" borderId="0" xfId="0" applyNumberFormat="1" applyFont="1" applyFill="1"/>
    <xf numFmtId="11" fontId="2" fillId="121" borderId="0" xfId="0" applyNumberFormat="1" applyFont="1" applyFill="1"/>
    <xf numFmtId="0" fontId="2" fillId="122" borderId="0" xfId="0" applyFont="1" applyFill="1"/>
    <xf numFmtId="11" fontId="2" fillId="123" borderId="0" xfId="0" applyNumberFormat="1" applyFont="1" applyFill="1"/>
    <xf numFmtId="0" fontId="2" fillId="124" borderId="0" xfId="0" applyFont="1" applyFill="1"/>
    <xf numFmtId="11" fontId="2" fillId="125" borderId="0" xfId="0" applyNumberFormat="1" applyFont="1" applyFill="1"/>
    <xf numFmtId="11" fontId="2" fillId="126" borderId="0" xfId="0" applyNumberFormat="1" applyFont="1" applyFill="1"/>
    <xf numFmtId="0" fontId="2" fillId="127" borderId="0" xfId="0" applyFont="1" applyFill="1"/>
    <xf numFmtId="11" fontId="2" fillId="128" borderId="0" xfId="0" applyNumberFormat="1" applyFont="1" applyFill="1"/>
    <xf numFmtId="11" fontId="2" fillId="129" borderId="0" xfId="0" applyNumberFormat="1" applyFont="1" applyFill="1"/>
    <xf numFmtId="11" fontId="2" fillId="130" borderId="0" xfId="0" applyNumberFormat="1" applyFont="1" applyFill="1"/>
    <xf numFmtId="11" fontId="2" fillId="131" borderId="0" xfId="0" applyNumberFormat="1" applyFont="1" applyFill="1"/>
    <xf numFmtId="11" fontId="2" fillId="132" borderId="0" xfId="0" applyNumberFormat="1" applyFont="1" applyFill="1"/>
    <xf numFmtId="11" fontId="2" fillId="133" borderId="0" xfId="0" applyNumberFormat="1" applyFont="1" applyFill="1"/>
    <xf numFmtId="11" fontId="2" fillId="134" borderId="0" xfId="0" applyNumberFormat="1" applyFont="1" applyFill="1"/>
    <xf numFmtId="0" fontId="2" fillId="135" borderId="0" xfId="0" applyFont="1" applyFill="1"/>
    <xf numFmtId="11" fontId="2" fillId="136" borderId="0" xfId="0" applyNumberFormat="1" applyFont="1" applyFill="1"/>
    <xf numFmtId="0" fontId="2" fillId="137" borderId="0" xfId="0" applyFont="1" applyFill="1"/>
    <xf numFmtId="11" fontId="2" fillId="138" borderId="0" xfId="0" applyNumberFormat="1" applyFont="1" applyFill="1"/>
    <xf numFmtId="0" fontId="2" fillId="139" borderId="0" xfId="0" applyFont="1" applyFill="1"/>
    <xf numFmtId="11" fontId="2" fillId="140" borderId="0" xfId="0" applyNumberFormat="1" applyFont="1" applyFill="1"/>
    <xf numFmtId="11" fontId="2" fillId="141" borderId="0" xfId="0" applyNumberFormat="1" applyFont="1" applyFill="1"/>
    <xf numFmtId="0" fontId="2" fillId="142" borderId="0" xfId="0" applyFont="1" applyFill="1"/>
    <xf numFmtId="11" fontId="2" fillId="143" borderId="0" xfId="0" applyNumberFormat="1" applyFont="1" applyFill="1"/>
    <xf numFmtId="11" fontId="2" fillId="144" borderId="0" xfId="0" applyNumberFormat="1" applyFont="1" applyFill="1"/>
    <xf numFmtId="11" fontId="2" fillId="145" borderId="0" xfId="0" applyNumberFormat="1" applyFont="1" applyFill="1"/>
    <xf numFmtId="0" fontId="2" fillId="41" borderId="0" xfId="0" applyFont="1" applyFill="1"/>
    <xf numFmtId="11" fontId="2" fillId="146" borderId="0" xfId="0" applyNumberFormat="1" applyFont="1" applyFill="1"/>
    <xf numFmtId="11" fontId="2" fillId="147" borderId="0" xfId="0" applyNumberFormat="1" applyFont="1" applyFill="1"/>
    <xf numFmtId="11" fontId="2" fillId="148" borderId="0" xfId="0" applyNumberFormat="1" applyFont="1" applyFill="1"/>
    <xf numFmtId="11" fontId="2" fillId="149" borderId="0" xfId="0" applyNumberFormat="1" applyFont="1" applyFill="1"/>
    <xf numFmtId="11" fontId="2" fillId="150" borderId="0" xfId="0" applyNumberFormat="1" applyFont="1" applyFill="1"/>
    <xf numFmtId="11" fontId="2" fillId="151" borderId="0" xfId="0" applyNumberFormat="1" applyFont="1" applyFill="1"/>
    <xf numFmtId="11" fontId="2" fillId="152" borderId="0" xfId="0" applyNumberFormat="1" applyFont="1" applyFill="1"/>
    <xf numFmtId="11" fontId="2" fillId="153" borderId="0" xfId="0" applyNumberFormat="1" applyFont="1" applyFill="1"/>
    <xf numFmtId="11" fontId="2" fillId="154" borderId="0" xfId="0" applyNumberFormat="1" applyFont="1" applyFill="1"/>
    <xf numFmtId="11" fontId="2" fillId="155" borderId="0" xfId="0" applyNumberFormat="1" applyFont="1" applyFill="1"/>
    <xf numFmtId="11" fontId="2" fillId="156" borderId="0" xfId="0" applyNumberFormat="1" applyFont="1" applyFill="1"/>
    <xf numFmtId="11" fontId="2" fillId="157" borderId="0" xfId="0" applyNumberFormat="1" applyFont="1" applyFill="1"/>
    <xf numFmtId="11" fontId="2" fillId="158" borderId="0" xfId="0" applyNumberFormat="1" applyFont="1" applyFill="1"/>
    <xf numFmtId="0" fontId="2" fillId="159" borderId="0" xfId="0" applyFont="1" applyFill="1"/>
    <xf numFmtId="11" fontId="2" fillId="160" borderId="0" xfId="0" applyNumberFormat="1" applyFont="1" applyFill="1"/>
    <xf numFmtId="0" fontId="2" fillId="161" borderId="0" xfId="0" applyFont="1" applyFill="1"/>
    <xf numFmtId="11" fontId="2" fillId="162" borderId="0" xfId="0" applyNumberFormat="1" applyFont="1" applyFill="1"/>
    <xf numFmtId="11" fontId="2" fillId="163" borderId="0" xfId="0" applyNumberFormat="1" applyFont="1" applyFill="1"/>
    <xf numFmtId="11" fontId="2" fillId="164" borderId="0" xfId="0" applyNumberFormat="1" applyFont="1" applyFill="1"/>
    <xf numFmtId="11" fontId="2" fillId="165" borderId="0" xfId="0" applyNumberFormat="1" applyFont="1" applyFill="1"/>
    <xf numFmtId="11" fontId="2" fillId="166" borderId="0" xfId="0" applyNumberFormat="1" applyFont="1" applyFill="1"/>
    <xf numFmtId="0" fontId="2" fillId="167" borderId="0" xfId="0" applyFont="1" applyFill="1"/>
    <xf numFmtId="11" fontId="2" fillId="168" borderId="0" xfId="0" applyNumberFormat="1" applyFont="1" applyFill="1"/>
    <xf numFmtId="11" fontId="2" fillId="169" borderId="0" xfId="0" applyNumberFormat="1" applyFont="1" applyFill="1"/>
    <xf numFmtId="11" fontId="2" fillId="170" borderId="0" xfId="0" applyNumberFormat="1" applyFont="1" applyFill="1"/>
    <xf numFmtId="11" fontId="2" fillId="171" borderId="0" xfId="0" applyNumberFormat="1" applyFont="1" applyFill="1"/>
    <xf numFmtId="11" fontId="2" fillId="172" borderId="0" xfId="0" applyNumberFormat="1" applyFont="1" applyFill="1"/>
    <xf numFmtId="11" fontId="2" fillId="173" borderId="0" xfId="0" applyNumberFormat="1" applyFont="1" applyFill="1"/>
    <xf numFmtId="11" fontId="2" fillId="174" borderId="0" xfId="0" applyNumberFormat="1" applyFont="1" applyFill="1"/>
    <xf numFmtId="11" fontId="2" fillId="175" borderId="0" xfId="0" applyNumberFormat="1" applyFont="1" applyFill="1"/>
    <xf numFmtId="11" fontId="2" fillId="176" borderId="0" xfId="0" applyNumberFormat="1" applyFont="1" applyFill="1"/>
    <xf numFmtId="11" fontId="2" fillId="177" borderId="0" xfId="0" applyNumberFormat="1" applyFont="1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11" fontId="4" fillId="61" borderId="0" xfId="0" applyNumberFormat="1" applyFont="1" applyFill="1"/>
    <xf numFmtId="11" fontId="4" fillId="102" borderId="0" xfId="0" applyNumberFormat="1" applyFont="1" applyFill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EA9D-099D-8E40-AE91-88736A227E64}">
  <dimension ref="A1:IT20"/>
  <sheetViews>
    <sheetView workbookViewId="0">
      <selection activeCell="E1" sqref="E1"/>
    </sheetView>
  </sheetViews>
  <sheetFormatPr baseColWidth="10" defaultRowHeight="16" x14ac:dyDescent="0.2"/>
  <sheetData>
    <row r="1" spans="1:2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</row>
    <row r="2" spans="1:254" x14ac:dyDescent="0.2">
      <c r="A2" t="s">
        <v>176</v>
      </c>
      <c r="B2">
        <v>84984.813153684794</v>
      </c>
      <c r="C2">
        <v>77841.496419412404</v>
      </c>
      <c r="D2">
        <v>92234.988955601802</v>
      </c>
      <c r="E2">
        <v>143440.50268678699</v>
      </c>
      <c r="F2">
        <v>431781.58448636002</v>
      </c>
      <c r="G2">
        <v>361031.97513557901</v>
      </c>
      <c r="H2">
        <v>284371.983034882</v>
      </c>
      <c r="I2">
        <v>50079.954636721399</v>
      </c>
      <c r="J2">
        <v>12211.700671582001</v>
      </c>
      <c r="K2">
        <v>45527.128022875702</v>
      </c>
      <c r="L2">
        <v>1673870.3161291999</v>
      </c>
      <c r="M2">
        <v>1143181.18954228</v>
      </c>
      <c r="N2">
        <v>1562690.92581785</v>
      </c>
      <c r="O2">
        <v>267214.06607844599</v>
      </c>
      <c r="P2">
        <v>226466.91534753999</v>
      </c>
      <c r="Q2">
        <v>202827.116879993</v>
      </c>
      <c r="R2">
        <v>583103.51939210598</v>
      </c>
      <c r="S2">
        <v>366415.57740562101</v>
      </c>
      <c r="T2">
        <v>421253.227274807</v>
      </c>
      <c r="U2">
        <v>345399.79684915999</v>
      </c>
      <c r="V2">
        <v>221302.994961936</v>
      </c>
      <c r="W2">
        <v>267057.27147227502</v>
      </c>
      <c r="X2">
        <v>91001.662797806901</v>
      </c>
      <c r="Y2">
        <v>91804.901037907897</v>
      </c>
      <c r="Z2">
        <v>90094.028514266698</v>
      </c>
      <c r="AA2">
        <v>143380.891381619</v>
      </c>
      <c r="AB2">
        <v>167097.68138401801</v>
      </c>
      <c r="AC2">
        <v>98247.1255311774</v>
      </c>
      <c r="AD2">
        <v>259030.296369538</v>
      </c>
      <c r="AE2">
        <v>139881.049050225</v>
      </c>
      <c r="AF2">
        <v>251320.93308356</v>
      </c>
      <c r="AG2">
        <v>177064.34653084099</v>
      </c>
      <c r="AH2">
        <v>152809.630613396</v>
      </c>
      <c r="AI2">
        <v>81577.1471806021</v>
      </c>
      <c r="AJ2">
        <v>106166.47277960699</v>
      </c>
      <c r="AK2">
        <v>42764.246770546197</v>
      </c>
      <c r="AL2">
        <v>67448.224975639503</v>
      </c>
      <c r="AM2">
        <v>380199.271284046</v>
      </c>
      <c r="AN2">
        <v>384914.25675081898</v>
      </c>
      <c r="AO2">
        <v>415894.92875934602</v>
      </c>
      <c r="AP2">
        <v>341227.41441677097</v>
      </c>
      <c r="AQ2">
        <v>178101.43164510099</v>
      </c>
      <c r="AR2">
        <v>209959.13026362701</v>
      </c>
      <c r="AS2">
        <v>169081.84541231699</v>
      </c>
      <c r="AT2">
        <v>206654.90744570101</v>
      </c>
      <c r="AU2">
        <v>416781.81411513197</v>
      </c>
      <c r="AV2">
        <v>377855.193985702</v>
      </c>
      <c r="AW2">
        <v>355123.74501136597</v>
      </c>
      <c r="AX2">
        <v>211541.411462355</v>
      </c>
      <c r="AY2">
        <v>85915.757684178898</v>
      </c>
      <c r="AZ2">
        <v>253335.94291757201</v>
      </c>
      <c r="BA2">
        <v>131442.69917598</v>
      </c>
      <c r="BB2">
        <v>46459.739637323903</v>
      </c>
      <c r="BC2">
        <v>119137.87417496</v>
      </c>
      <c r="BD2">
        <v>260267.94855994199</v>
      </c>
      <c r="BE2">
        <v>97241.262609330501</v>
      </c>
      <c r="BF2">
        <v>186685.509711616</v>
      </c>
      <c r="BG2">
        <v>183563.43404639099</v>
      </c>
      <c r="BH2">
        <v>81153.144431534995</v>
      </c>
      <c r="BI2">
        <v>138834.03884281201</v>
      </c>
      <c r="BJ2">
        <v>0</v>
      </c>
      <c r="BK2">
        <v>21664.447540154699</v>
      </c>
      <c r="BL2">
        <v>14165.083974917099</v>
      </c>
      <c r="BM2">
        <v>543585.21844392701</v>
      </c>
      <c r="BN2">
        <v>383510.41168242902</v>
      </c>
      <c r="BO2">
        <v>385067.06492378301</v>
      </c>
      <c r="BP2">
        <v>211094.39813005799</v>
      </c>
      <c r="BQ2">
        <v>194978.542956102</v>
      </c>
      <c r="BR2">
        <v>23226.9499276186</v>
      </c>
      <c r="BS2">
        <v>40153.376674723302</v>
      </c>
      <c r="BT2">
        <v>32126.5969888078</v>
      </c>
      <c r="BU2">
        <v>242054.012182115</v>
      </c>
      <c r="BV2">
        <v>166146.77736939699</v>
      </c>
      <c r="BW2">
        <v>111837.17315267499</v>
      </c>
      <c r="BX2">
        <v>612946.22126266605</v>
      </c>
      <c r="BY2">
        <v>359981.23367584997</v>
      </c>
      <c r="BZ2">
        <v>351015.630122623</v>
      </c>
      <c r="CA2">
        <v>609895.35734093701</v>
      </c>
      <c r="CB2">
        <v>345024.68611074099</v>
      </c>
      <c r="CC2">
        <v>278148.94012588297</v>
      </c>
      <c r="CD2">
        <v>117571.00729120801</v>
      </c>
      <c r="CE2">
        <v>115620.81197322599</v>
      </c>
      <c r="CF2">
        <v>34885.402496941402</v>
      </c>
      <c r="CG2">
        <v>329986.63666523999</v>
      </c>
      <c r="CH2">
        <v>142427.76880892599</v>
      </c>
      <c r="CI2">
        <v>168358.180707263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19277.261836436599</v>
      </c>
      <c r="DT2">
        <v>19800.158431640499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10223.657956195901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241461.89864025699</v>
      </c>
      <c r="FJ2">
        <v>216465.080686895</v>
      </c>
      <c r="FK2">
        <v>168530.97353567599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T2" s="1"/>
      <c r="GU2" s="1"/>
      <c r="GW2" s="1"/>
      <c r="GX2" s="1"/>
      <c r="GY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4" x14ac:dyDescent="0.2">
      <c r="A3" t="s">
        <v>177</v>
      </c>
      <c r="B3">
        <v>0</v>
      </c>
      <c r="C3">
        <v>0</v>
      </c>
      <c r="D3">
        <v>0</v>
      </c>
      <c r="E3">
        <v>0</v>
      </c>
      <c r="F3">
        <v>17205.820369745899</v>
      </c>
      <c r="G3">
        <v>11635.804383205401</v>
      </c>
      <c r="H3">
        <v>0</v>
      </c>
      <c r="I3">
        <v>13433.719131445099</v>
      </c>
      <c r="J3">
        <v>0</v>
      </c>
      <c r="K3">
        <v>0</v>
      </c>
      <c r="L3">
        <v>0</v>
      </c>
      <c r="M3">
        <v>0</v>
      </c>
      <c r="N3">
        <v>0</v>
      </c>
      <c r="O3">
        <v>20252.389495095598</v>
      </c>
      <c r="P3">
        <v>0</v>
      </c>
      <c r="Q3">
        <v>0</v>
      </c>
      <c r="R3">
        <v>14870.2102796251</v>
      </c>
      <c r="S3">
        <v>9978.46820479692</v>
      </c>
      <c r="T3">
        <v>0</v>
      </c>
      <c r="U3">
        <v>0</v>
      </c>
      <c r="V3">
        <v>0</v>
      </c>
      <c r="W3">
        <v>0</v>
      </c>
      <c r="X3">
        <v>19972.0540233051</v>
      </c>
      <c r="Y3">
        <v>0</v>
      </c>
      <c r="Z3">
        <v>0</v>
      </c>
      <c r="AA3">
        <v>12287.7669516679</v>
      </c>
      <c r="AB3">
        <v>0</v>
      </c>
      <c r="AC3">
        <v>0</v>
      </c>
      <c r="AD3">
        <v>0</v>
      </c>
      <c r="AE3">
        <v>12370.382237472701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6318.4732762207104</v>
      </c>
      <c r="AP3">
        <v>0</v>
      </c>
      <c r="AQ3">
        <v>0</v>
      </c>
      <c r="AR3">
        <v>31620.446925030199</v>
      </c>
      <c r="AS3">
        <v>0</v>
      </c>
      <c r="AT3">
        <v>11634.120648756099</v>
      </c>
      <c r="AU3">
        <v>0</v>
      </c>
      <c r="AV3">
        <v>0</v>
      </c>
      <c r="AW3">
        <v>0</v>
      </c>
      <c r="AX3">
        <v>44336.092815750402</v>
      </c>
      <c r="AY3">
        <v>32930.820036029298</v>
      </c>
      <c r="AZ3">
        <v>0</v>
      </c>
      <c r="BA3">
        <v>21359.4359172308</v>
      </c>
      <c r="BB3">
        <v>19898.341716797098</v>
      </c>
      <c r="BC3">
        <v>0</v>
      </c>
      <c r="BD3">
        <v>18385.628016737599</v>
      </c>
      <c r="BE3">
        <v>10870.956265189299</v>
      </c>
      <c r="BF3">
        <v>15709.040825472999</v>
      </c>
      <c r="BG3">
        <v>29308.496185546101</v>
      </c>
      <c r="BH3">
        <v>0</v>
      </c>
      <c r="BI3">
        <v>0</v>
      </c>
      <c r="BJ3">
        <v>0</v>
      </c>
      <c r="BK3">
        <v>0</v>
      </c>
      <c r="BL3">
        <v>0</v>
      </c>
      <c r="BM3">
        <v>34734.422932365997</v>
      </c>
      <c r="BN3">
        <v>0</v>
      </c>
      <c r="BO3">
        <v>0</v>
      </c>
      <c r="BP3">
        <v>26469.506288791799</v>
      </c>
      <c r="BQ3">
        <v>0</v>
      </c>
      <c r="BR3">
        <v>0</v>
      </c>
      <c r="BS3">
        <v>16365.853698422399</v>
      </c>
      <c r="BT3">
        <v>0</v>
      </c>
      <c r="BU3">
        <v>36729.958075592702</v>
      </c>
      <c r="BV3">
        <v>30925.5652299834</v>
      </c>
      <c r="BW3">
        <v>0</v>
      </c>
      <c r="BX3">
        <v>66673.700252530994</v>
      </c>
      <c r="BY3">
        <v>23644.624687605199</v>
      </c>
      <c r="BZ3">
        <v>15264.0187256805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18504.996840820299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11634.9407179391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IP3" s="1"/>
      <c r="IQ3" s="1"/>
      <c r="IR3" s="1"/>
      <c r="IS3" s="1"/>
      <c r="IT3" s="1"/>
    </row>
    <row r="4" spans="1:254" x14ac:dyDescent="0.2">
      <c r="A4" t="s">
        <v>178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9188.7640203544197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7159.9165546860604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8925.3823381773109</v>
      </c>
      <c r="AM4">
        <v>0</v>
      </c>
      <c r="AN4">
        <v>12340.9275449941</v>
      </c>
      <c r="AO4">
        <v>13285.8433472781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</row>
    <row r="5" spans="1:254" x14ac:dyDescent="0.2">
      <c r="A5" t="s">
        <v>179</v>
      </c>
      <c r="B5">
        <v>791348.32101665798</v>
      </c>
      <c r="C5">
        <v>414965.08045424998</v>
      </c>
      <c r="D5">
        <v>909422.14423965197</v>
      </c>
      <c r="E5">
        <v>734465.09950931906</v>
      </c>
      <c r="F5">
        <v>1861909.6949260901</v>
      </c>
      <c r="G5">
        <v>777807.47071311902</v>
      </c>
      <c r="H5">
        <v>598248.97209384397</v>
      </c>
      <c r="I5">
        <v>1151279.77945927</v>
      </c>
      <c r="J5">
        <v>462491.51574569597</v>
      </c>
      <c r="K5">
        <v>387571.796503335</v>
      </c>
      <c r="L5">
        <v>5476961.3595331004</v>
      </c>
      <c r="M5">
        <v>2928601.02021277</v>
      </c>
      <c r="N5">
        <v>2867800.6333995601</v>
      </c>
      <c r="O5">
        <v>1925436.93004274</v>
      </c>
      <c r="P5">
        <v>794000.321301135</v>
      </c>
      <c r="Q5">
        <v>882053.18062713498</v>
      </c>
      <c r="R5">
        <v>5287252.3912312798</v>
      </c>
      <c r="S5">
        <v>2734966.9094550801</v>
      </c>
      <c r="T5">
        <v>2237394.7973675099</v>
      </c>
      <c r="U5">
        <v>1948096.36955405</v>
      </c>
      <c r="V5">
        <v>786150.87671703403</v>
      </c>
      <c r="W5">
        <v>877626.83050203801</v>
      </c>
      <c r="X5">
        <v>1193663.4834978399</v>
      </c>
      <c r="Y5">
        <v>582527.54885966901</v>
      </c>
      <c r="Z5">
        <v>482619.74045572098</v>
      </c>
      <c r="AA5">
        <v>1513962.39770051</v>
      </c>
      <c r="AB5">
        <v>778598.27009905898</v>
      </c>
      <c r="AC5">
        <v>728954.31602277898</v>
      </c>
      <c r="AD5">
        <v>821162.41647926206</v>
      </c>
      <c r="AE5">
        <v>795352.55369857105</v>
      </c>
      <c r="AF5">
        <v>691890.29321682302</v>
      </c>
      <c r="AG5">
        <v>2062154.65718329</v>
      </c>
      <c r="AH5">
        <v>716716.77381968696</v>
      </c>
      <c r="AI5">
        <v>784976.59435864305</v>
      </c>
      <c r="AJ5">
        <v>793452.64789976098</v>
      </c>
      <c r="AK5">
        <v>330913.42631654802</v>
      </c>
      <c r="AL5">
        <v>309397.05305486202</v>
      </c>
      <c r="AM5">
        <v>2764700.44397703</v>
      </c>
      <c r="AN5">
        <v>1769284.59687016</v>
      </c>
      <c r="AO5">
        <v>2022402.3954763799</v>
      </c>
      <c r="AP5">
        <v>1154863.3147676999</v>
      </c>
      <c r="AQ5">
        <v>1161882.11151801</v>
      </c>
      <c r="AR5">
        <v>2015996.6369349901</v>
      </c>
      <c r="AS5">
        <v>2045229.9572580501</v>
      </c>
      <c r="AT5">
        <v>1605354.4912244901</v>
      </c>
      <c r="AU5">
        <v>2044049.48387251</v>
      </c>
      <c r="AV5">
        <v>1572969.5285763401</v>
      </c>
      <c r="AW5">
        <v>1401429.0954746499</v>
      </c>
      <c r="AX5">
        <v>2292615.7589450199</v>
      </c>
      <c r="AY5">
        <v>1001368.10081075</v>
      </c>
      <c r="AZ5">
        <v>904403.13694925199</v>
      </c>
      <c r="BA5">
        <v>3744846.9251331501</v>
      </c>
      <c r="BB5">
        <v>1345569.0414599699</v>
      </c>
      <c r="BC5">
        <v>1259970.03010747</v>
      </c>
      <c r="BD5">
        <v>2819360.6723078899</v>
      </c>
      <c r="BE5">
        <v>1520932.6960070599</v>
      </c>
      <c r="BF5">
        <v>1302189.5216630299</v>
      </c>
      <c r="BG5">
        <v>2207727.85345671</v>
      </c>
      <c r="BH5">
        <v>1121408.5371288301</v>
      </c>
      <c r="BI5">
        <v>1029971.60749448</v>
      </c>
      <c r="BJ5">
        <v>671130.08080270397</v>
      </c>
      <c r="BK5">
        <v>304061.41950524598</v>
      </c>
      <c r="BL5">
        <v>268446.46201768902</v>
      </c>
      <c r="BM5">
        <v>5810838.2898836099</v>
      </c>
      <c r="BN5">
        <v>2731351.93923978</v>
      </c>
      <c r="BO5">
        <v>1878885.5899838</v>
      </c>
      <c r="BP5">
        <v>786279.44380596303</v>
      </c>
      <c r="BQ5">
        <v>847893.46539074404</v>
      </c>
      <c r="BR5">
        <v>1374086.21574842</v>
      </c>
      <c r="BS5">
        <v>575425.150389713</v>
      </c>
      <c r="BT5">
        <v>641865.21424888005</v>
      </c>
      <c r="BU5">
        <v>1937831.29065149</v>
      </c>
      <c r="BV5">
        <v>1025654.33456303</v>
      </c>
      <c r="BW5">
        <v>873070.98678930697</v>
      </c>
      <c r="BX5">
        <v>3782021.8868557801</v>
      </c>
      <c r="BY5">
        <v>1834891.4386136499</v>
      </c>
      <c r="BZ5">
        <v>1498210.7868473399</v>
      </c>
      <c r="CA5">
        <v>2420905.9050887302</v>
      </c>
      <c r="CB5">
        <v>1046243.8284090901</v>
      </c>
      <c r="CC5">
        <v>953411.114043204</v>
      </c>
      <c r="CD5">
        <v>456147.094754847</v>
      </c>
      <c r="CE5">
        <v>313528.33573778899</v>
      </c>
      <c r="CF5">
        <v>369454.584380824</v>
      </c>
      <c r="CG5">
        <v>3405401.08917375</v>
      </c>
      <c r="CH5">
        <v>1374031.4418844399</v>
      </c>
      <c r="CI5">
        <v>1255030.16459361</v>
      </c>
      <c r="CJ5">
        <v>113217.95818471799</v>
      </c>
      <c r="CK5">
        <v>17734.964606314599</v>
      </c>
      <c r="CL5">
        <v>0</v>
      </c>
      <c r="CM5">
        <v>0</v>
      </c>
      <c r="CN5">
        <v>0</v>
      </c>
      <c r="CO5">
        <v>0</v>
      </c>
      <c r="CP5">
        <v>135067.79040537999</v>
      </c>
      <c r="CQ5">
        <v>77220.292337691702</v>
      </c>
      <c r="CR5">
        <v>51691.235405273197</v>
      </c>
      <c r="CS5">
        <v>81784.696955814405</v>
      </c>
      <c r="CT5">
        <v>0</v>
      </c>
      <c r="CU5">
        <v>41867.4883489692</v>
      </c>
      <c r="CV5">
        <v>174144.35649015801</v>
      </c>
      <c r="CW5">
        <v>183576.12495650401</v>
      </c>
      <c r="CX5">
        <v>164929.22326225101</v>
      </c>
      <c r="CY5">
        <v>151743.742603733</v>
      </c>
      <c r="CZ5">
        <v>61552.5785104077</v>
      </c>
      <c r="DA5">
        <v>56781.617602922299</v>
      </c>
      <c r="DB5">
        <v>91871.901452601698</v>
      </c>
      <c r="DC5">
        <v>44291.944860457101</v>
      </c>
      <c r="DD5">
        <v>40104.943605061402</v>
      </c>
      <c r="DE5">
        <v>327167.64029653202</v>
      </c>
      <c r="DF5">
        <v>184154.98900001499</v>
      </c>
      <c r="DG5">
        <v>320550.13450772798</v>
      </c>
      <c r="DH5">
        <v>89469.152397509504</v>
      </c>
      <c r="DI5">
        <v>107014.16382025099</v>
      </c>
      <c r="DJ5">
        <v>228942.292489093</v>
      </c>
      <c r="DK5">
        <v>106769.71074871</v>
      </c>
      <c r="DL5">
        <v>58786.655890165901</v>
      </c>
      <c r="DM5">
        <v>996818.081656283</v>
      </c>
      <c r="DN5">
        <v>441475.43685909302</v>
      </c>
      <c r="DO5">
        <v>478773.66389004298</v>
      </c>
      <c r="DP5">
        <v>517005.34547650901</v>
      </c>
      <c r="DQ5">
        <v>179278.07431831901</v>
      </c>
      <c r="DR5">
        <v>155469.120615636</v>
      </c>
      <c r="DS5">
        <v>541440.61507285701</v>
      </c>
      <c r="DT5">
        <v>236116.695372054</v>
      </c>
      <c r="DU5">
        <v>238865.44559083</v>
      </c>
      <c r="DV5">
        <v>617709.24832774</v>
      </c>
      <c r="DW5">
        <v>285789.10657704301</v>
      </c>
      <c r="DX5">
        <v>243170.81961501</v>
      </c>
      <c r="DY5">
        <v>182244.703558715</v>
      </c>
      <c r="DZ5">
        <v>33538.831120184397</v>
      </c>
      <c r="EA5">
        <v>48020.696164376597</v>
      </c>
      <c r="EB5">
        <v>157412.47656337501</v>
      </c>
      <c r="EC5">
        <v>92623.985186034901</v>
      </c>
      <c r="ED5">
        <v>89680.884189803197</v>
      </c>
      <c r="EE5">
        <v>61694.920388003899</v>
      </c>
      <c r="EF5">
        <v>27081.040613308502</v>
      </c>
      <c r="EG5">
        <v>42324.985886012502</v>
      </c>
      <c r="EH5">
        <v>282141.66433740302</v>
      </c>
      <c r="EI5">
        <v>54988.394382076498</v>
      </c>
      <c r="EJ5">
        <v>80713.310940029798</v>
      </c>
      <c r="EK5">
        <v>70086.366555837507</v>
      </c>
      <c r="EL5">
        <v>53283.620459312398</v>
      </c>
      <c r="EM5">
        <v>45349.726076197701</v>
      </c>
      <c r="EN5">
        <v>32239.399921435601</v>
      </c>
      <c r="EO5">
        <v>57730.295543015302</v>
      </c>
      <c r="EP5">
        <v>65800.081778472493</v>
      </c>
      <c r="EQ5">
        <v>512820.06222639902</v>
      </c>
      <c r="ER5">
        <v>198389.83165724401</v>
      </c>
      <c r="ES5">
        <v>162000.38828789501</v>
      </c>
      <c r="ET5">
        <v>545136.58449157595</v>
      </c>
      <c r="EU5">
        <v>182343.11087646199</v>
      </c>
      <c r="EV5">
        <v>167200.75255284301</v>
      </c>
      <c r="EW5">
        <v>44440.044356853301</v>
      </c>
      <c r="EX5">
        <v>51489.428411465997</v>
      </c>
      <c r="EY5">
        <v>68165.778974074303</v>
      </c>
      <c r="EZ5">
        <v>125312.825708548</v>
      </c>
      <c r="FA5">
        <v>34886.295612650501</v>
      </c>
      <c r="FB5">
        <v>44756.752636572797</v>
      </c>
      <c r="FC5">
        <v>61119.270904594399</v>
      </c>
      <c r="FD5">
        <v>56105.004186773003</v>
      </c>
      <c r="FE5">
        <v>45816.719463761598</v>
      </c>
      <c r="FF5">
        <v>332743.18774789001</v>
      </c>
      <c r="FG5">
        <v>139239.67135142701</v>
      </c>
      <c r="FH5">
        <v>125459.63465160799</v>
      </c>
      <c r="FI5">
        <v>793760.43709753396</v>
      </c>
      <c r="FJ5">
        <v>380246.16334420402</v>
      </c>
      <c r="FK5">
        <v>523665.49997185898</v>
      </c>
      <c r="FL5">
        <v>113944.99834951101</v>
      </c>
      <c r="FM5">
        <v>101493.13910249399</v>
      </c>
      <c r="FN5">
        <v>59637.697486176701</v>
      </c>
      <c r="FO5">
        <v>34338.036792469298</v>
      </c>
      <c r="FP5">
        <v>0</v>
      </c>
      <c r="FQ5">
        <v>28862.7422211374</v>
      </c>
      <c r="FR5">
        <v>316048.006650422</v>
      </c>
      <c r="FS5">
        <v>107436.864247406</v>
      </c>
      <c r="FT5">
        <v>82490.561338670799</v>
      </c>
    </row>
    <row r="6" spans="1:254" x14ac:dyDescent="0.2">
      <c r="A6" t="s">
        <v>180</v>
      </c>
      <c r="B6">
        <v>791348.32101665798</v>
      </c>
      <c r="C6">
        <v>350831.74835009797</v>
      </c>
      <c r="D6">
        <v>909422.14423965197</v>
      </c>
      <c r="E6">
        <v>734465.09950931906</v>
      </c>
      <c r="F6">
        <v>1861909.6949260901</v>
      </c>
      <c r="G6">
        <v>747672.42992416397</v>
      </c>
      <c r="H6">
        <v>526097.36621582997</v>
      </c>
      <c r="I6">
        <v>1151279.77945927</v>
      </c>
      <c r="J6">
        <v>462491.51574569597</v>
      </c>
      <c r="K6">
        <v>273871.582055251</v>
      </c>
      <c r="L6">
        <v>5476961.3595331004</v>
      </c>
      <c r="M6">
        <v>2928601.02021277</v>
      </c>
      <c r="N6">
        <v>2867800.6333995601</v>
      </c>
      <c r="O6">
        <v>1827810.52281772</v>
      </c>
      <c r="P6">
        <v>794000.321301135</v>
      </c>
      <c r="Q6">
        <v>140711.781205601</v>
      </c>
      <c r="R6">
        <v>5287252.3912312798</v>
      </c>
      <c r="S6">
        <v>2703794.1353456602</v>
      </c>
      <c r="T6">
        <v>917021.54976929701</v>
      </c>
      <c r="U6">
        <v>1948096.36955405</v>
      </c>
      <c r="V6">
        <v>786150.87671703403</v>
      </c>
      <c r="W6">
        <v>760929.75476999197</v>
      </c>
      <c r="X6">
        <v>1193663.4834978399</v>
      </c>
      <c r="Y6">
        <v>582527.54885966901</v>
      </c>
      <c r="Z6">
        <v>345971.17973206402</v>
      </c>
      <c r="AA6">
        <v>1513962.39770051</v>
      </c>
      <c r="AB6">
        <v>778598.27009905898</v>
      </c>
      <c r="AC6">
        <v>728954.31602277898</v>
      </c>
      <c r="AD6">
        <v>821162.41647926206</v>
      </c>
      <c r="AE6">
        <v>795352.55369857105</v>
      </c>
      <c r="AF6">
        <v>691890.29321682302</v>
      </c>
      <c r="AG6">
        <v>2062154.65718329</v>
      </c>
      <c r="AH6">
        <v>716716.77381968696</v>
      </c>
      <c r="AI6">
        <v>738261.41601339704</v>
      </c>
      <c r="AJ6">
        <v>793452.64789976098</v>
      </c>
      <c r="AK6">
        <v>330913.42631654802</v>
      </c>
      <c r="AL6">
        <v>150707.409205356</v>
      </c>
      <c r="AM6">
        <v>2764700.44397703</v>
      </c>
      <c r="AN6">
        <v>1769284.59687016</v>
      </c>
      <c r="AO6">
        <v>1490229.8575532499</v>
      </c>
      <c r="AP6">
        <v>1154863.3147676999</v>
      </c>
      <c r="AQ6">
        <v>1161882.11151801</v>
      </c>
      <c r="AR6">
        <v>2015996.6369349901</v>
      </c>
      <c r="AS6">
        <v>1927992.36880674</v>
      </c>
      <c r="AT6">
        <v>1605354.4912244901</v>
      </c>
      <c r="AU6">
        <v>2044049.48387251</v>
      </c>
      <c r="AV6">
        <v>1572969.5285763401</v>
      </c>
      <c r="AW6">
        <v>1401429.0954746499</v>
      </c>
      <c r="AX6">
        <v>2292615.7589450199</v>
      </c>
      <c r="AY6">
        <v>1001368.10081075</v>
      </c>
      <c r="AZ6">
        <v>596469.73256579298</v>
      </c>
      <c r="BA6">
        <v>3744846.9251331501</v>
      </c>
      <c r="BB6">
        <v>1345569.0414599699</v>
      </c>
      <c r="BC6">
        <v>1165576.07067416</v>
      </c>
      <c r="BD6">
        <v>2719874.6505467002</v>
      </c>
      <c r="BE6">
        <v>1459281.5676758599</v>
      </c>
      <c r="BF6">
        <v>1212411.27434255</v>
      </c>
      <c r="BG6">
        <v>2207727.85345671</v>
      </c>
      <c r="BH6">
        <v>1121408.5371288301</v>
      </c>
      <c r="BI6">
        <v>1029971.60749448</v>
      </c>
      <c r="BJ6">
        <v>671130.08080270397</v>
      </c>
      <c r="BK6">
        <v>304061.41950524598</v>
      </c>
      <c r="BL6">
        <v>268446.46201768902</v>
      </c>
      <c r="BM6">
        <v>5810838.2898836099</v>
      </c>
      <c r="BN6">
        <v>2681470.6549707102</v>
      </c>
      <c r="BO6">
        <v>1878885.5899838</v>
      </c>
      <c r="BP6">
        <v>747755.18082923396</v>
      </c>
      <c r="BQ6">
        <v>847893.46539074404</v>
      </c>
      <c r="BR6">
        <v>1374086.21574842</v>
      </c>
      <c r="BS6">
        <v>575425.150389713</v>
      </c>
      <c r="BT6">
        <v>641865.21424888005</v>
      </c>
      <c r="BU6">
        <v>1937831.29065149</v>
      </c>
      <c r="BV6">
        <v>1025654.33456303</v>
      </c>
      <c r="BW6">
        <v>873070.98678930697</v>
      </c>
      <c r="BX6">
        <v>3782021.8868557801</v>
      </c>
      <c r="BY6">
        <v>1834891.4386136499</v>
      </c>
      <c r="BZ6">
        <v>1498210.7868473399</v>
      </c>
      <c r="CA6">
        <v>2420905.9050887302</v>
      </c>
      <c r="CB6">
        <v>1046243.8284090901</v>
      </c>
      <c r="CC6">
        <v>731997.22744975495</v>
      </c>
      <c r="CD6">
        <v>456147.094754847</v>
      </c>
      <c r="CE6">
        <v>313528.33573778899</v>
      </c>
      <c r="CF6">
        <v>318797.40068392898</v>
      </c>
      <c r="CG6">
        <v>3405401.08917375</v>
      </c>
      <c r="CH6">
        <v>1374031.4418844399</v>
      </c>
      <c r="CI6">
        <v>1048191.91350317</v>
      </c>
      <c r="CJ6">
        <v>85018.708428421698</v>
      </c>
      <c r="CK6">
        <v>0</v>
      </c>
      <c r="CL6">
        <v>0</v>
      </c>
      <c r="CM6">
        <v>0</v>
      </c>
      <c r="CN6">
        <v>0</v>
      </c>
      <c r="CO6">
        <v>0</v>
      </c>
      <c r="CP6">
        <v>135067.79040537999</v>
      </c>
      <c r="CQ6">
        <v>77220.292337691702</v>
      </c>
      <c r="CR6">
        <v>0</v>
      </c>
      <c r="CS6">
        <v>81784.696955814405</v>
      </c>
      <c r="CT6">
        <v>0</v>
      </c>
      <c r="CU6">
        <v>16837.521500836101</v>
      </c>
      <c r="CV6">
        <v>174144.35649015801</v>
      </c>
      <c r="CW6">
        <v>183576.12495650401</v>
      </c>
      <c r="CX6">
        <v>104148.42281912699</v>
      </c>
      <c r="CY6">
        <v>151743.742603733</v>
      </c>
      <c r="CZ6">
        <v>45825.932804163298</v>
      </c>
      <c r="DA6">
        <v>25816.206083941099</v>
      </c>
      <c r="DB6">
        <v>91871.901452601698</v>
      </c>
      <c r="DC6">
        <v>44291.944860457101</v>
      </c>
      <c r="DD6">
        <v>23467.418918789299</v>
      </c>
      <c r="DE6">
        <v>327167.64029653202</v>
      </c>
      <c r="DF6">
        <v>184154.98900001499</v>
      </c>
      <c r="DG6">
        <v>320550.13450772798</v>
      </c>
      <c r="DH6">
        <v>89469.152397509504</v>
      </c>
      <c r="DI6">
        <v>107014.16382025099</v>
      </c>
      <c r="DJ6">
        <v>228942.292489093</v>
      </c>
      <c r="DK6">
        <v>106769.71074871</v>
      </c>
      <c r="DL6">
        <v>58786.655890165901</v>
      </c>
      <c r="DM6">
        <v>996818.081656283</v>
      </c>
      <c r="DN6">
        <v>441475.43685909302</v>
      </c>
      <c r="DO6">
        <v>357961.312121247</v>
      </c>
      <c r="DP6">
        <v>444864.08737450698</v>
      </c>
      <c r="DQ6">
        <v>179278.07431831901</v>
      </c>
      <c r="DR6">
        <v>155469.120615636</v>
      </c>
      <c r="DS6">
        <v>541440.61507285701</v>
      </c>
      <c r="DT6">
        <v>236116.695372054</v>
      </c>
      <c r="DU6">
        <v>20294.849494505201</v>
      </c>
      <c r="DV6">
        <v>617709.24832774</v>
      </c>
      <c r="DW6">
        <v>251910.733379821</v>
      </c>
      <c r="DX6">
        <v>103766.620094415</v>
      </c>
      <c r="DY6">
        <v>182244.703558715</v>
      </c>
      <c r="DZ6">
        <v>33538.831120184397</v>
      </c>
      <c r="EA6">
        <v>13422.1897483183</v>
      </c>
      <c r="EB6">
        <v>157412.47656337501</v>
      </c>
      <c r="EC6">
        <v>92623.985186034901</v>
      </c>
      <c r="ED6">
        <v>89680.884189803197</v>
      </c>
      <c r="EE6">
        <v>61694.920388003899</v>
      </c>
      <c r="EF6">
        <v>27081.040613308502</v>
      </c>
      <c r="EG6">
        <v>42324.985886012502</v>
      </c>
      <c r="EH6">
        <v>282141.66433740302</v>
      </c>
      <c r="EI6">
        <v>54988.394382076498</v>
      </c>
      <c r="EJ6">
        <v>80713.310940029798</v>
      </c>
      <c r="EK6">
        <v>70086.366555837507</v>
      </c>
      <c r="EL6">
        <v>53283.620459312398</v>
      </c>
      <c r="EM6">
        <v>45349.726076197701</v>
      </c>
      <c r="EN6">
        <v>32239.399921435601</v>
      </c>
      <c r="EO6">
        <v>57730.295543015302</v>
      </c>
      <c r="EP6">
        <v>65800.081778472493</v>
      </c>
      <c r="EQ6">
        <v>512820.06222639902</v>
      </c>
      <c r="ER6">
        <v>198389.83165724401</v>
      </c>
      <c r="ES6">
        <v>146354.887378527</v>
      </c>
      <c r="ET6">
        <v>545136.58449157595</v>
      </c>
      <c r="EU6">
        <v>182343.11087646199</v>
      </c>
      <c r="EV6">
        <v>107221.38520012501</v>
      </c>
      <c r="EW6">
        <v>44440.044356853301</v>
      </c>
      <c r="EX6">
        <v>51489.428411465997</v>
      </c>
      <c r="EY6">
        <v>68165.778974074303</v>
      </c>
      <c r="EZ6">
        <v>125312.825708548</v>
      </c>
      <c r="FA6">
        <v>15440.1410301332</v>
      </c>
      <c r="FB6">
        <v>0</v>
      </c>
      <c r="FC6">
        <v>61119.270904594399</v>
      </c>
      <c r="FD6">
        <v>56105.004186773003</v>
      </c>
      <c r="FE6">
        <v>0</v>
      </c>
      <c r="FF6">
        <v>194831.216122457</v>
      </c>
      <c r="FG6">
        <v>139239.67135142701</v>
      </c>
      <c r="FH6">
        <v>65634.140676784096</v>
      </c>
      <c r="FI6">
        <v>793760.43709753396</v>
      </c>
      <c r="FJ6">
        <v>380246.16334420402</v>
      </c>
      <c r="FK6">
        <v>374736.862207703</v>
      </c>
      <c r="FL6">
        <v>113944.99834951101</v>
      </c>
      <c r="FM6">
        <v>46280.916897491501</v>
      </c>
      <c r="FN6">
        <v>46374.331818737301</v>
      </c>
      <c r="FO6">
        <v>34338.036792469298</v>
      </c>
      <c r="FP6">
        <v>0</v>
      </c>
      <c r="FQ6">
        <v>10297.993043394999</v>
      </c>
      <c r="FR6">
        <v>316048.006650422</v>
      </c>
      <c r="FS6">
        <v>107436.864247406</v>
      </c>
      <c r="FT6">
        <v>82490.561338670799</v>
      </c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r="7" spans="1:254" x14ac:dyDescent="0.2">
      <c r="A7" t="s">
        <v>181</v>
      </c>
      <c r="B7">
        <v>0</v>
      </c>
      <c r="C7">
        <v>0</v>
      </c>
      <c r="D7">
        <v>0</v>
      </c>
      <c r="E7">
        <v>616498.33266585297</v>
      </c>
      <c r="F7">
        <v>384863.24165834702</v>
      </c>
      <c r="G7">
        <v>172859.580306444</v>
      </c>
      <c r="H7">
        <v>187169.28087375499</v>
      </c>
      <c r="I7">
        <v>0</v>
      </c>
      <c r="J7">
        <v>0</v>
      </c>
      <c r="K7">
        <v>70580.777048902106</v>
      </c>
      <c r="L7">
        <v>128986.326693268</v>
      </c>
      <c r="M7">
        <v>245752.785582668</v>
      </c>
      <c r="N7">
        <v>637700.81453156401</v>
      </c>
      <c r="O7">
        <v>322192.12917702901</v>
      </c>
      <c r="P7">
        <v>417269.169054489</v>
      </c>
      <c r="Q7">
        <v>395739.63348574197</v>
      </c>
      <c r="R7">
        <v>208661.54215452701</v>
      </c>
      <c r="S7">
        <v>363160.161089645</v>
      </c>
      <c r="T7">
        <v>347381.19930855202</v>
      </c>
      <c r="U7">
        <v>199327.061393432</v>
      </c>
      <c r="V7">
        <v>79614.231155859496</v>
      </c>
      <c r="W7">
        <v>350154.04552242003</v>
      </c>
      <c r="X7">
        <v>274327.23726704199</v>
      </c>
      <c r="Y7">
        <v>489815.08687711001</v>
      </c>
      <c r="Z7">
        <v>372183.10406366503</v>
      </c>
      <c r="AA7">
        <v>0</v>
      </c>
      <c r="AB7">
        <v>293056.568690149</v>
      </c>
      <c r="AC7">
        <v>405153.31944562797</v>
      </c>
      <c r="AD7">
        <v>206144.63037445501</v>
      </c>
      <c r="AE7">
        <v>661569.27459457598</v>
      </c>
      <c r="AF7">
        <v>803874.250142809</v>
      </c>
      <c r="AG7">
        <v>121770.718655148</v>
      </c>
      <c r="AH7">
        <v>230011.57158609299</v>
      </c>
      <c r="AI7">
        <v>171837.32402976099</v>
      </c>
      <c r="AJ7">
        <v>213849.62502515601</v>
      </c>
      <c r="AK7">
        <v>0</v>
      </c>
      <c r="AL7">
        <v>339360.26610409998</v>
      </c>
      <c r="AM7">
        <v>942132.02959359798</v>
      </c>
      <c r="AN7">
        <v>1033744.99664204</v>
      </c>
      <c r="AO7">
        <v>1309460.8410271599</v>
      </c>
      <c r="AP7">
        <v>935022.36991793697</v>
      </c>
      <c r="AQ7">
        <v>884658.48640206701</v>
      </c>
      <c r="AR7">
        <v>320890.54135547398</v>
      </c>
      <c r="AS7">
        <v>643876.40679843002</v>
      </c>
      <c r="AT7">
        <v>556731.31887210999</v>
      </c>
      <c r="AU7">
        <v>0</v>
      </c>
      <c r="AV7">
        <v>500679.84895687201</v>
      </c>
      <c r="AW7">
        <v>623950.88828038506</v>
      </c>
      <c r="AX7">
        <v>535527.36982734001</v>
      </c>
      <c r="AY7">
        <v>440834.91355617199</v>
      </c>
      <c r="AZ7">
        <v>872011.254506242</v>
      </c>
      <c r="BA7">
        <v>212736.836735855</v>
      </c>
      <c r="BB7">
        <v>75847.133930383497</v>
      </c>
      <c r="BC7">
        <v>78098.223083432997</v>
      </c>
      <c r="BD7">
        <v>0</v>
      </c>
      <c r="BE7">
        <v>75626.526982498704</v>
      </c>
      <c r="BF7">
        <v>235064.36942624001</v>
      </c>
      <c r="BG7">
        <v>620331.17890664795</v>
      </c>
      <c r="BH7">
        <v>410414.13260155701</v>
      </c>
      <c r="BI7">
        <v>773219.334500378</v>
      </c>
      <c r="BJ7">
        <v>250909.747273582</v>
      </c>
      <c r="BK7">
        <v>392939.969034612</v>
      </c>
      <c r="BL7">
        <v>543165.98138977995</v>
      </c>
      <c r="BM7">
        <v>372962.15368125198</v>
      </c>
      <c r="BN7">
        <v>718238.82734975906</v>
      </c>
      <c r="BO7">
        <v>973343.20267429401</v>
      </c>
      <c r="BP7">
        <v>633055.58620336303</v>
      </c>
      <c r="BQ7">
        <v>1069056.66285761</v>
      </c>
      <c r="BR7">
        <v>212125.516289992</v>
      </c>
      <c r="BS7">
        <v>293323.218659067</v>
      </c>
      <c r="BT7">
        <v>547278.47226164001</v>
      </c>
      <c r="BU7">
        <v>736493.17128891102</v>
      </c>
      <c r="BV7">
        <v>507468.97533701902</v>
      </c>
      <c r="BW7">
        <v>916576.38482999394</v>
      </c>
      <c r="BX7">
        <v>803079.96534491796</v>
      </c>
      <c r="BY7">
        <v>455618.12264132401</v>
      </c>
      <c r="BZ7">
        <v>846390.56473908795</v>
      </c>
      <c r="CA7">
        <v>1111407.88405336</v>
      </c>
      <c r="CB7">
        <v>1007693.62954172</v>
      </c>
      <c r="CC7">
        <v>1016972.81344289</v>
      </c>
      <c r="CD7">
        <v>0</v>
      </c>
      <c r="CE7">
        <v>0</v>
      </c>
      <c r="CF7">
        <v>0</v>
      </c>
      <c r="CG7">
        <v>576248.55117915105</v>
      </c>
      <c r="CH7">
        <v>664777.99649601104</v>
      </c>
      <c r="CI7">
        <v>695512.87264147098</v>
      </c>
      <c r="CJ7">
        <v>100729.276792262</v>
      </c>
      <c r="CK7">
        <v>63506.383543477699</v>
      </c>
      <c r="CL7">
        <v>233066.73069164</v>
      </c>
      <c r="CM7">
        <v>942680.04640030302</v>
      </c>
      <c r="CN7">
        <v>772736.06894391496</v>
      </c>
      <c r="CO7">
        <v>1265057.0925998299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227856.716877428</v>
      </c>
      <c r="DC7">
        <v>268762.486799762</v>
      </c>
      <c r="DD7">
        <v>92139.125102813807</v>
      </c>
      <c r="DE7">
        <v>0</v>
      </c>
      <c r="DF7">
        <v>0</v>
      </c>
      <c r="DG7">
        <v>0</v>
      </c>
      <c r="DH7">
        <v>0</v>
      </c>
      <c r="DI7">
        <v>188198.59106296799</v>
      </c>
      <c r="DJ7">
        <v>435867.08515710098</v>
      </c>
      <c r="DK7">
        <v>430949.18232163001</v>
      </c>
      <c r="DL7">
        <v>704684.43821882596</v>
      </c>
      <c r="DM7">
        <v>0</v>
      </c>
      <c r="DN7">
        <v>0</v>
      </c>
      <c r="DO7">
        <v>162025.14582937799</v>
      </c>
      <c r="DP7">
        <v>98736.805075777898</v>
      </c>
      <c r="DQ7">
        <v>0</v>
      </c>
      <c r="DR7">
        <v>78558.887752735594</v>
      </c>
      <c r="DS7">
        <v>0</v>
      </c>
      <c r="DT7">
        <v>0</v>
      </c>
      <c r="DU7">
        <v>0</v>
      </c>
      <c r="DV7">
        <v>0</v>
      </c>
      <c r="DW7">
        <v>0</v>
      </c>
      <c r="DX7">
        <v>152122.25766844</v>
      </c>
      <c r="DY7">
        <v>98425.507007802502</v>
      </c>
      <c r="DZ7">
        <v>85680.940564682998</v>
      </c>
      <c r="EA7">
        <v>0</v>
      </c>
      <c r="EB7">
        <v>178803.71343516299</v>
      </c>
      <c r="EC7">
        <v>176898.82830282001</v>
      </c>
      <c r="ED7">
        <v>383525.06433538802</v>
      </c>
      <c r="EE7">
        <v>0</v>
      </c>
      <c r="EF7">
        <v>708012.06147680001</v>
      </c>
      <c r="EG7">
        <v>550935.83434171404</v>
      </c>
      <c r="EH7">
        <v>200975.056768838</v>
      </c>
      <c r="EI7">
        <v>0</v>
      </c>
      <c r="EJ7">
        <v>0</v>
      </c>
      <c r="EK7">
        <v>101994.00957702599</v>
      </c>
      <c r="EL7">
        <v>334450.93461117102</v>
      </c>
      <c r="EM7">
        <v>340246.13483097299</v>
      </c>
      <c r="EN7">
        <v>0</v>
      </c>
      <c r="EO7">
        <v>490384.836645704</v>
      </c>
      <c r="EP7">
        <v>501491.06876425602</v>
      </c>
      <c r="EQ7">
        <v>0</v>
      </c>
      <c r="ER7">
        <v>0</v>
      </c>
      <c r="ES7">
        <v>82652.355255592396</v>
      </c>
      <c r="ET7">
        <v>0</v>
      </c>
      <c r="EU7">
        <v>0</v>
      </c>
      <c r="EV7">
        <v>0</v>
      </c>
      <c r="EW7">
        <v>0</v>
      </c>
      <c r="EX7">
        <v>567985.36789945804</v>
      </c>
      <c r="EY7">
        <v>259347.13425374599</v>
      </c>
      <c r="EZ7">
        <v>0</v>
      </c>
      <c r="FA7">
        <v>81857.927024763398</v>
      </c>
      <c r="FB7">
        <v>143390.32214484501</v>
      </c>
      <c r="FC7">
        <v>0</v>
      </c>
      <c r="FD7">
        <v>70530.469279803598</v>
      </c>
      <c r="FE7">
        <v>0</v>
      </c>
      <c r="FF7">
        <v>630547.71978328796</v>
      </c>
      <c r="FG7">
        <v>583993.37879741995</v>
      </c>
      <c r="FH7">
        <v>644804.74963781203</v>
      </c>
      <c r="FI7">
        <v>0</v>
      </c>
      <c r="FJ7">
        <v>0</v>
      </c>
      <c r="FK7">
        <v>0</v>
      </c>
      <c r="FL7">
        <v>747707.53344656003</v>
      </c>
      <c r="FM7">
        <v>987817.25089898997</v>
      </c>
      <c r="FN7">
        <v>677856.38240532205</v>
      </c>
      <c r="FO7">
        <v>184805.100396558</v>
      </c>
      <c r="FP7">
        <v>88620.658377180007</v>
      </c>
      <c r="FQ7">
        <v>160873.4837864</v>
      </c>
      <c r="FR7">
        <v>0</v>
      </c>
      <c r="FS7">
        <v>0</v>
      </c>
      <c r="FT7">
        <v>0</v>
      </c>
    </row>
    <row r="8" spans="1:254" x14ac:dyDescent="0.2">
      <c r="A8" t="s">
        <v>182</v>
      </c>
      <c r="B8">
        <v>6389416.4456986804</v>
      </c>
      <c r="C8">
        <v>4518450.65736653</v>
      </c>
      <c r="D8" s="1">
        <v>16864676.374117602</v>
      </c>
      <c r="E8" s="1">
        <v>14247324.982044401</v>
      </c>
      <c r="F8" s="1">
        <v>19421479.980456401</v>
      </c>
      <c r="G8" s="1">
        <v>10932243.386871399</v>
      </c>
      <c r="H8">
        <v>9604199.7405010592</v>
      </c>
      <c r="I8" s="1">
        <v>12377248.9104909</v>
      </c>
      <c r="J8">
        <v>6454386.2754416801</v>
      </c>
      <c r="K8">
        <v>5633333.1312634004</v>
      </c>
      <c r="L8" s="1">
        <v>11294218.885507399</v>
      </c>
      <c r="M8">
        <v>8091937.3614175003</v>
      </c>
      <c r="N8">
        <v>8733039.3392231502</v>
      </c>
      <c r="O8" s="1">
        <v>15025333.9459302</v>
      </c>
      <c r="P8">
        <v>8273679.0604777699</v>
      </c>
      <c r="Q8">
        <v>7796095.9026892101</v>
      </c>
      <c r="R8" s="1">
        <v>20931632.659935798</v>
      </c>
      <c r="S8" s="1">
        <v>11816058.5176514</v>
      </c>
      <c r="T8" s="1">
        <v>11034917.5166228</v>
      </c>
      <c r="U8" s="1">
        <v>13590624.4566701</v>
      </c>
      <c r="V8">
        <v>7815725.4262991603</v>
      </c>
      <c r="W8">
        <v>8295495.0189917497</v>
      </c>
      <c r="X8" s="1">
        <v>11312862.620838299</v>
      </c>
      <c r="Y8">
        <v>6843872.2049704697</v>
      </c>
      <c r="Z8">
        <v>6375602.9689010698</v>
      </c>
      <c r="AA8" s="1">
        <v>12315973.127064699</v>
      </c>
      <c r="AB8">
        <v>7876819.4063593103</v>
      </c>
      <c r="AC8">
        <v>8032081.4195754798</v>
      </c>
      <c r="AD8">
        <v>8987357.2906136699</v>
      </c>
      <c r="AE8">
        <v>7872574.78000955</v>
      </c>
      <c r="AF8">
        <v>7131243.1255938904</v>
      </c>
      <c r="AG8" s="1">
        <v>11111373.9388803</v>
      </c>
      <c r="AH8">
        <v>5742969.6459361603</v>
      </c>
      <c r="AI8">
        <v>5591981.2894707602</v>
      </c>
      <c r="AJ8" s="1">
        <v>11834954.0314177</v>
      </c>
      <c r="AK8">
        <v>5848758.6209260197</v>
      </c>
      <c r="AL8">
        <v>6562886.20244449</v>
      </c>
      <c r="AM8" s="1">
        <v>16287511.3064138</v>
      </c>
      <c r="AN8" s="1">
        <v>14286787.829622701</v>
      </c>
      <c r="AO8" s="1">
        <v>13905785.2336591</v>
      </c>
      <c r="AP8" s="1">
        <v>10608276.856811101</v>
      </c>
      <c r="AQ8" s="1">
        <v>10254672.428734699</v>
      </c>
      <c r="AR8">
        <v>5088157.4984047702</v>
      </c>
      <c r="AS8">
        <v>5290693.9889403097</v>
      </c>
      <c r="AT8">
        <v>4458535.13540651</v>
      </c>
      <c r="AU8" s="1">
        <v>12787407.344416101</v>
      </c>
      <c r="AV8" s="1">
        <v>12616222.689389</v>
      </c>
      <c r="AW8" s="1">
        <v>11071779.6327856</v>
      </c>
      <c r="AX8" s="1">
        <v>18627763.266295001</v>
      </c>
      <c r="AY8">
        <v>9560346.4997198991</v>
      </c>
      <c r="AZ8">
        <v>8784325.5554659106</v>
      </c>
      <c r="BA8" s="1">
        <v>18013263.328686699</v>
      </c>
      <c r="BB8">
        <v>8496834.0847413298</v>
      </c>
      <c r="BC8">
        <v>8496369.5319591202</v>
      </c>
      <c r="BD8" s="1">
        <v>16104536.4913445</v>
      </c>
      <c r="BE8" s="1">
        <v>10232700.570971601</v>
      </c>
      <c r="BF8" s="1">
        <v>10561403.8806838</v>
      </c>
      <c r="BG8" s="1">
        <v>15227920.2679442</v>
      </c>
      <c r="BH8" s="1">
        <v>10088558.358799599</v>
      </c>
      <c r="BI8">
        <v>9859776.8551516999</v>
      </c>
      <c r="BJ8">
        <v>9832660.1411879305</v>
      </c>
      <c r="BK8">
        <v>5605227.66915859</v>
      </c>
      <c r="BL8">
        <v>5933310.6160121402</v>
      </c>
      <c r="BM8" s="1">
        <v>15269788.751716999</v>
      </c>
      <c r="BN8" s="1">
        <v>11262252.264126901</v>
      </c>
      <c r="BO8" s="1">
        <v>17199418.2914657</v>
      </c>
      <c r="BP8">
        <v>9270345.1177780591</v>
      </c>
      <c r="BQ8">
        <v>9678532.2947065402</v>
      </c>
      <c r="BR8" s="1">
        <v>13973133.9758581</v>
      </c>
      <c r="BS8">
        <v>7805703.8251688201</v>
      </c>
      <c r="BT8">
        <v>7853078.2014883095</v>
      </c>
      <c r="BU8" s="1">
        <v>10894859.1332877</v>
      </c>
      <c r="BV8">
        <v>7171071.3183064098</v>
      </c>
      <c r="BW8">
        <v>6760922.9776990497</v>
      </c>
      <c r="BX8" s="1">
        <v>10709163.8117855</v>
      </c>
      <c r="BY8">
        <v>6242817.9800322996</v>
      </c>
      <c r="BZ8">
        <v>6401333.9049835596</v>
      </c>
      <c r="CA8" s="1">
        <v>20816212.4692684</v>
      </c>
      <c r="CB8" s="1">
        <v>12095177.800492</v>
      </c>
      <c r="CC8" s="1">
        <v>11258042.264203001</v>
      </c>
      <c r="CD8">
        <v>5459545.5089242198</v>
      </c>
      <c r="CE8">
        <v>4546347.5468444899</v>
      </c>
      <c r="CF8">
        <v>4295152.0551203303</v>
      </c>
      <c r="CG8" s="1">
        <v>20652511.568487</v>
      </c>
      <c r="CH8" s="1">
        <v>10768045.522200299</v>
      </c>
      <c r="CI8" s="1">
        <v>10121564.376215201</v>
      </c>
      <c r="CJ8">
        <v>7465647.0162958801</v>
      </c>
      <c r="CK8">
        <v>4280077.9098499296</v>
      </c>
      <c r="CL8">
        <v>4235610.60196211</v>
      </c>
      <c r="CM8">
        <v>1710323.6361305199</v>
      </c>
      <c r="CN8">
        <v>1141534.5353099599</v>
      </c>
      <c r="CO8">
        <v>1120336.0786281701</v>
      </c>
      <c r="CP8" s="1">
        <v>19641113.8253428</v>
      </c>
      <c r="CQ8" s="1">
        <v>12192883.784891101</v>
      </c>
      <c r="CR8" s="1">
        <v>11135961.853407901</v>
      </c>
      <c r="CS8">
        <v>9862959.74355058</v>
      </c>
      <c r="CT8">
        <v>6094189.6656246996</v>
      </c>
      <c r="CU8">
        <v>6232983.8584471904</v>
      </c>
      <c r="CV8" s="1">
        <v>15604247.1645122</v>
      </c>
      <c r="CW8" s="1">
        <v>14713811.4903148</v>
      </c>
      <c r="CX8" s="1">
        <v>12938736.007120101</v>
      </c>
      <c r="CY8" s="1">
        <v>20357299.508096799</v>
      </c>
      <c r="CZ8" s="1">
        <v>11145178.2775052</v>
      </c>
      <c r="DA8" s="1">
        <v>11859788.151629999</v>
      </c>
      <c r="DB8">
        <v>5045301.0673335399</v>
      </c>
      <c r="DC8">
        <v>2951948.54472967</v>
      </c>
      <c r="DD8">
        <v>2908398.14736277</v>
      </c>
      <c r="DE8" s="1">
        <v>20547266.065723401</v>
      </c>
      <c r="DF8" s="1">
        <v>15791284.399746099</v>
      </c>
      <c r="DG8" s="1">
        <v>29611053.217026401</v>
      </c>
      <c r="DH8" s="1">
        <v>16590314.9713379</v>
      </c>
      <c r="DI8" s="1">
        <v>17359047.3312224</v>
      </c>
      <c r="DJ8" s="1">
        <v>22460995.882467698</v>
      </c>
      <c r="DK8" s="1">
        <v>11141228.5770588</v>
      </c>
      <c r="DL8" s="1">
        <v>11022155.4181893</v>
      </c>
      <c r="DM8" s="1">
        <v>26439318.120603301</v>
      </c>
      <c r="DN8" s="1">
        <v>13659340.898369299</v>
      </c>
      <c r="DO8" s="1">
        <v>13522790.311376501</v>
      </c>
      <c r="DP8" s="1">
        <v>27964125.585941199</v>
      </c>
      <c r="DQ8" s="1">
        <v>14773392.7571736</v>
      </c>
      <c r="DR8" s="1">
        <v>12403637.635427</v>
      </c>
      <c r="DS8" s="1">
        <v>33700370.819539301</v>
      </c>
      <c r="DT8" s="1">
        <v>16878358.1696085</v>
      </c>
      <c r="DU8" s="1">
        <v>16639165.0963408</v>
      </c>
      <c r="DV8" s="1">
        <v>26966630.601154398</v>
      </c>
      <c r="DW8" s="1">
        <v>13885186.2032713</v>
      </c>
      <c r="DX8" s="1">
        <v>13021654.4428569</v>
      </c>
      <c r="DY8" s="1">
        <v>20854765.796983801</v>
      </c>
      <c r="DZ8" s="1">
        <v>10264451.9994365</v>
      </c>
      <c r="EA8" s="1">
        <v>10650252.177458299</v>
      </c>
      <c r="EB8" s="1">
        <v>13860900.1571493</v>
      </c>
      <c r="EC8">
        <v>8691991.7098447196</v>
      </c>
      <c r="ED8">
        <v>8653894.0716029108</v>
      </c>
      <c r="EE8">
        <v>7217412.5789633598</v>
      </c>
      <c r="EF8">
        <v>6398697.1401338903</v>
      </c>
      <c r="EG8">
        <v>5690978.7680291403</v>
      </c>
      <c r="EH8" s="1">
        <v>18986804.9372316</v>
      </c>
      <c r="EI8">
        <v>9544951.3369297609</v>
      </c>
      <c r="EJ8">
        <v>9888594.92219886</v>
      </c>
      <c r="EK8">
        <v>8362347.4489412298</v>
      </c>
      <c r="EL8">
        <v>7364500.0276909098</v>
      </c>
      <c r="EM8">
        <v>6614194.1907331804</v>
      </c>
      <c r="EN8" s="1">
        <v>12701468.604405399</v>
      </c>
      <c r="EO8" s="1">
        <v>14283764.5451278</v>
      </c>
      <c r="EP8" s="1">
        <v>15071298.4524597</v>
      </c>
      <c r="EQ8" s="1">
        <v>18181321.191242602</v>
      </c>
      <c r="ER8">
        <v>9836495.9697622191</v>
      </c>
      <c r="ES8" s="1">
        <v>10113790.4598132</v>
      </c>
      <c r="ET8" s="1">
        <v>28647015.880807299</v>
      </c>
      <c r="EU8" s="1">
        <v>15683506.327565501</v>
      </c>
      <c r="EV8" s="1">
        <v>15584691.1855324</v>
      </c>
      <c r="EW8" s="1">
        <v>13191892.830333199</v>
      </c>
      <c r="EX8" s="1">
        <v>14171947.5830153</v>
      </c>
      <c r="EY8" s="1">
        <v>13515786.116494</v>
      </c>
      <c r="EZ8">
        <v>4267939.7301972704</v>
      </c>
      <c r="FA8">
        <v>2888513.75287101</v>
      </c>
      <c r="FB8">
        <v>3130073.7237370298</v>
      </c>
      <c r="FC8" s="1">
        <v>12178357.603019901</v>
      </c>
      <c r="FD8">
        <v>9009749.2495000493</v>
      </c>
      <c r="FE8">
        <v>8919833.0064090509</v>
      </c>
      <c r="FF8" s="1">
        <v>38056675.745163597</v>
      </c>
      <c r="FG8" s="1">
        <v>20733458.779339399</v>
      </c>
      <c r="FH8" s="1">
        <v>20152944.6479057</v>
      </c>
      <c r="FI8" s="1">
        <v>29041015.731232099</v>
      </c>
      <c r="FJ8" s="1">
        <v>18429046.938117798</v>
      </c>
      <c r="FK8" s="1">
        <v>16975843.7716561</v>
      </c>
      <c r="FL8" s="1">
        <v>19160561.810715299</v>
      </c>
      <c r="FM8" s="1">
        <v>19195119.036724601</v>
      </c>
      <c r="FN8" s="1">
        <v>16595441.382504901</v>
      </c>
      <c r="FO8">
        <v>3868203.4327584002</v>
      </c>
      <c r="FP8">
        <v>2105143.5119382599</v>
      </c>
      <c r="FQ8">
        <v>2250273.1205482101</v>
      </c>
      <c r="FR8" s="1">
        <v>10941684.094894201</v>
      </c>
      <c r="FS8">
        <v>6094870.00240687</v>
      </c>
      <c r="FT8">
        <v>6051335.9686936997</v>
      </c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</row>
    <row r="9" spans="1:254" x14ac:dyDescent="0.2">
      <c r="A9" t="s">
        <v>183</v>
      </c>
      <c r="B9" s="1">
        <v>592801665.98492301</v>
      </c>
      <c r="C9" s="1">
        <v>463259150.58092898</v>
      </c>
      <c r="D9" s="1">
        <v>864612109.07468402</v>
      </c>
      <c r="E9" s="1">
        <v>713012170.071383</v>
      </c>
      <c r="F9" s="1">
        <v>1194315137.7487099</v>
      </c>
      <c r="G9" s="1">
        <v>728882469.16774094</v>
      </c>
      <c r="H9" s="1">
        <v>582719426.30313694</v>
      </c>
      <c r="I9" s="1">
        <v>1378355519.1811099</v>
      </c>
      <c r="J9" s="1">
        <v>798667602.01693797</v>
      </c>
      <c r="K9" s="1">
        <v>725106644.85895097</v>
      </c>
      <c r="L9" s="1">
        <v>937874162.70345104</v>
      </c>
      <c r="M9" s="1">
        <v>604549126.02580798</v>
      </c>
      <c r="N9" s="1">
        <v>720507373.65119803</v>
      </c>
      <c r="O9" s="1">
        <v>1080326278.17593</v>
      </c>
      <c r="P9" s="1">
        <v>738586139.35524797</v>
      </c>
      <c r="Q9" s="1">
        <v>747481296.814098</v>
      </c>
      <c r="R9" s="1">
        <v>660588777.77127898</v>
      </c>
      <c r="S9" s="1">
        <v>470683700.33829802</v>
      </c>
      <c r="T9" s="1">
        <v>387693998.64328098</v>
      </c>
      <c r="U9" s="1">
        <v>801457228.45322096</v>
      </c>
      <c r="V9" s="1">
        <v>501380638.147695</v>
      </c>
      <c r="W9" s="1">
        <v>523494483.45833802</v>
      </c>
      <c r="X9" s="1">
        <v>1032648431.80531</v>
      </c>
      <c r="Y9" s="1">
        <v>659834254.17877603</v>
      </c>
      <c r="Z9" s="1">
        <v>664585092.610286</v>
      </c>
      <c r="AA9" s="1">
        <v>733137278.11360395</v>
      </c>
      <c r="AB9" s="1">
        <v>491526636.093234</v>
      </c>
      <c r="AC9" s="1">
        <v>531998798.42936599</v>
      </c>
      <c r="AD9" s="1">
        <v>810456223.623155</v>
      </c>
      <c r="AE9" s="1">
        <v>698498253.45409095</v>
      </c>
      <c r="AF9" s="1">
        <v>606195602.09699297</v>
      </c>
      <c r="AG9" s="1">
        <v>707538742.21474695</v>
      </c>
      <c r="AH9" s="1">
        <v>459287507.32924002</v>
      </c>
      <c r="AI9" s="1">
        <v>465831732.23688298</v>
      </c>
      <c r="AJ9" s="1">
        <v>1131188914.4723001</v>
      </c>
      <c r="AK9" s="1">
        <v>629169097.01905406</v>
      </c>
      <c r="AL9" s="1">
        <v>666776641.80432403</v>
      </c>
      <c r="AM9" s="1">
        <v>1393449524.1881299</v>
      </c>
      <c r="AN9" s="1">
        <v>1109990881.58412</v>
      </c>
      <c r="AO9" s="1">
        <v>902678405.29196298</v>
      </c>
      <c r="AP9" s="1">
        <v>541719778.87196302</v>
      </c>
      <c r="AQ9" s="1">
        <v>470116499.33038503</v>
      </c>
      <c r="AR9" s="1">
        <v>614844589.50548601</v>
      </c>
      <c r="AS9" s="1">
        <v>621032606.53387594</v>
      </c>
      <c r="AT9" s="1">
        <v>484730511.11792499</v>
      </c>
      <c r="AU9" s="1">
        <v>1042772256.6664799</v>
      </c>
      <c r="AV9" s="1">
        <v>780175859.19148695</v>
      </c>
      <c r="AW9" s="1">
        <v>735493413.36861706</v>
      </c>
      <c r="AX9" s="1">
        <v>1152379206.20632</v>
      </c>
      <c r="AY9" s="1">
        <v>746359440.65064502</v>
      </c>
      <c r="AZ9" s="1">
        <v>713145940.06349301</v>
      </c>
      <c r="BA9" s="1">
        <v>1010263766.86086</v>
      </c>
      <c r="BB9" s="1">
        <v>530164698.250112</v>
      </c>
      <c r="BC9" s="1">
        <v>554969103.27672601</v>
      </c>
      <c r="BD9" s="1">
        <v>1672965715.0624599</v>
      </c>
      <c r="BE9" s="1">
        <v>1019566090.88792</v>
      </c>
      <c r="BF9" s="1">
        <v>976546154.93570495</v>
      </c>
      <c r="BG9" s="1">
        <v>1070698031.8557301</v>
      </c>
      <c r="BH9" s="1">
        <v>747728060.74072599</v>
      </c>
      <c r="BI9" s="1">
        <v>732278402.79819906</v>
      </c>
      <c r="BJ9" s="1">
        <v>753108092.46045399</v>
      </c>
      <c r="BK9" s="1">
        <v>470225597.64424998</v>
      </c>
      <c r="BL9" s="1">
        <v>467106218.82453603</v>
      </c>
      <c r="BM9" s="1">
        <v>1072384964.11761</v>
      </c>
      <c r="BN9" s="1">
        <v>707137733.16129601</v>
      </c>
      <c r="BO9" s="1">
        <v>709400854.17583096</v>
      </c>
      <c r="BP9" s="1">
        <v>496236403.45522201</v>
      </c>
      <c r="BQ9" s="1">
        <v>455347432.99192101</v>
      </c>
      <c r="BR9" s="1">
        <v>1689203690.4861701</v>
      </c>
      <c r="BS9" s="1">
        <v>903790961.98172903</v>
      </c>
      <c r="BT9" s="1">
        <v>883890588.90578401</v>
      </c>
      <c r="BU9" s="1">
        <v>1265520548.4741499</v>
      </c>
      <c r="BV9" s="1">
        <v>859740480.41881394</v>
      </c>
      <c r="BW9" s="1">
        <v>743381939.54894996</v>
      </c>
      <c r="BX9" s="1">
        <v>904910037.16324902</v>
      </c>
      <c r="BY9" s="1">
        <v>605688511.307392</v>
      </c>
      <c r="BZ9" s="1">
        <v>554721972.31476104</v>
      </c>
      <c r="CA9" s="1">
        <v>1318016464.7556701</v>
      </c>
      <c r="CB9" s="1">
        <v>706517602.58648205</v>
      </c>
      <c r="CC9" s="1">
        <v>672081598.09510601</v>
      </c>
      <c r="CD9" s="1">
        <v>308515463.53314501</v>
      </c>
      <c r="CE9" s="1">
        <v>234479190.47784299</v>
      </c>
      <c r="CF9" s="1">
        <v>226944519.814558</v>
      </c>
      <c r="CG9" s="1">
        <v>1535528383.4276299</v>
      </c>
      <c r="CH9" s="1">
        <v>842008624.65242004</v>
      </c>
      <c r="CI9" s="1">
        <v>806563127.239622</v>
      </c>
      <c r="CJ9" s="1">
        <v>1373227715.38185</v>
      </c>
      <c r="CK9" s="1">
        <v>835193786.05639899</v>
      </c>
      <c r="CL9" s="1">
        <v>814084393.13509202</v>
      </c>
      <c r="CM9" s="1">
        <v>1362449826.7913001</v>
      </c>
      <c r="CN9" s="1">
        <v>784295223.38281906</v>
      </c>
      <c r="CO9" s="1">
        <v>894523334.359653</v>
      </c>
      <c r="CP9" s="1">
        <v>1165812883.0668499</v>
      </c>
      <c r="CQ9" s="1">
        <v>846348092.74751604</v>
      </c>
      <c r="CR9" s="1">
        <v>741006489.14890206</v>
      </c>
      <c r="CS9" s="1">
        <v>1175049677.9542501</v>
      </c>
      <c r="CT9" s="1">
        <v>776367975.58426094</v>
      </c>
      <c r="CU9" s="1">
        <v>820492220.41459799</v>
      </c>
      <c r="CV9" s="1">
        <v>999478608.451859</v>
      </c>
      <c r="CW9" s="1">
        <v>789560566.52874196</v>
      </c>
      <c r="CX9" s="1">
        <v>721085228.31770098</v>
      </c>
      <c r="CY9" s="1">
        <v>1309699877.7757199</v>
      </c>
      <c r="CZ9" s="1">
        <v>753996462.74040902</v>
      </c>
      <c r="DA9" s="1">
        <v>887951008.664487</v>
      </c>
      <c r="DB9" s="1">
        <v>996705327.90320599</v>
      </c>
      <c r="DC9" s="1">
        <v>603815147.55350006</v>
      </c>
      <c r="DD9" s="1">
        <v>684905285.26229405</v>
      </c>
      <c r="DE9" s="1">
        <v>824352924.40070605</v>
      </c>
      <c r="DF9" s="1">
        <v>583750975.30928397</v>
      </c>
      <c r="DG9" s="1">
        <v>1191558566.2764201</v>
      </c>
      <c r="DH9" s="1">
        <v>729250420.75252903</v>
      </c>
      <c r="DI9" s="1">
        <v>649435398.48398995</v>
      </c>
      <c r="DJ9" s="1">
        <v>1738008150.06249</v>
      </c>
      <c r="DK9" s="1">
        <v>963942057.69304597</v>
      </c>
      <c r="DL9" s="1">
        <v>899920688.07898998</v>
      </c>
      <c r="DM9" s="1">
        <v>2021076876.98524</v>
      </c>
      <c r="DN9" s="1">
        <v>976648778.08696604</v>
      </c>
      <c r="DO9" s="1">
        <v>1017481773.27626</v>
      </c>
      <c r="DP9" s="1">
        <v>1189394484.2042899</v>
      </c>
      <c r="DQ9" s="1">
        <v>766229775.82600796</v>
      </c>
      <c r="DR9" s="1">
        <v>644470731.47933197</v>
      </c>
      <c r="DS9" s="1">
        <v>1533468487.7837999</v>
      </c>
      <c r="DT9" s="1">
        <v>784977860.32430899</v>
      </c>
      <c r="DU9" s="1">
        <v>729081495.68975699</v>
      </c>
      <c r="DV9" s="1">
        <v>988243846.79125297</v>
      </c>
      <c r="DW9" s="1">
        <v>552237384.30326796</v>
      </c>
      <c r="DX9" s="1">
        <v>526527983.71886498</v>
      </c>
      <c r="DY9" s="1">
        <v>1451183285.45327</v>
      </c>
      <c r="DZ9" s="1">
        <v>769893093.214329</v>
      </c>
      <c r="EA9" s="1">
        <v>712158535.51873899</v>
      </c>
      <c r="EB9" s="1">
        <v>805640722.39192998</v>
      </c>
      <c r="EC9" s="1">
        <v>564774276.14250803</v>
      </c>
      <c r="ED9" s="1">
        <v>589615455.648821</v>
      </c>
      <c r="EE9" s="1">
        <v>862097574.59680104</v>
      </c>
      <c r="EF9" s="1">
        <v>707670822.60032499</v>
      </c>
      <c r="EG9" s="1">
        <v>693843846.08329594</v>
      </c>
      <c r="EH9" s="1">
        <v>1118580393.1254799</v>
      </c>
      <c r="EI9" s="1">
        <v>645023706.42117906</v>
      </c>
      <c r="EJ9" s="1">
        <v>690820416.43838203</v>
      </c>
      <c r="EK9" s="1">
        <v>940395633.30443501</v>
      </c>
      <c r="EL9" s="1">
        <v>779833594.17184198</v>
      </c>
      <c r="EM9" s="1">
        <v>724073695.97591102</v>
      </c>
      <c r="EN9" s="1">
        <v>888461115.93142295</v>
      </c>
      <c r="EO9" s="1">
        <v>820434029.68138003</v>
      </c>
      <c r="EP9" s="1">
        <v>741198822.93304503</v>
      </c>
      <c r="EQ9" s="1">
        <v>1153639125.5109501</v>
      </c>
      <c r="ER9" s="1">
        <v>646509439.16464996</v>
      </c>
      <c r="ES9" s="1">
        <v>705619818.38305402</v>
      </c>
      <c r="ET9" s="1">
        <v>1139184923.77121</v>
      </c>
      <c r="EU9" s="1">
        <v>827664507.10435998</v>
      </c>
      <c r="EV9" s="1">
        <v>647970180.69280696</v>
      </c>
      <c r="EW9" s="1">
        <v>751777620.26234102</v>
      </c>
      <c r="EX9" s="1">
        <v>681597980.92506194</v>
      </c>
      <c r="EY9" s="1">
        <v>580298577.32513499</v>
      </c>
      <c r="EZ9" s="1">
        <v>1220614545.29792</v>
      </c>
      <c r="FA9" s="1">
        <v>867503334.93421495</v>
      </c>
      <c r="FB9" s="1">
        <v>766093876.08806205</v>
      </c>
      <c r="FC9" s="1">
        <v>1256729373.9270899</v>
      </c>
      <c r="FD9" s="1">
        <v>939989919.77826798</v>
      </c>
      <c r="FE9" s="1">
        <v>774134578.85334897</v>
      </c>
      <c r="FF9" s="1">
        <v>2250344535.52034</v>
      </c>
      <c r="FG9" s="1">
        <v>1252482740.60287</v>
      </c>
      <c r="FH9" s="1">
        <v>1040607239.95408</v>
      </c>
      <c r="FI9" s="1">
        <v>1075847117.5035501</v>
      </c>
      <c r="FJ9" s="1">
        <v>659139997.908095</v>
      </c>
      <c r="FK9" s="1">
        <v>621007168.31962097</v>
      </c>
      <c r="FL9" s="1">
        <v>1049031773.16826</v>
      </c>
      <c r="FM9" s="1">
        <v>1003783688.0112</v>
      </c>
      <c r="FN9" s="1">
        <v>750294698.29077101</v>
      </c>
      <c r="FO9" s="1">
        <v>1234065212.6883199</v>
      </c>
      <c r="FP9" s="1">
        <v>678045817.11785495</v>
      </c>
      <c r="FQ9" s="1">
        <v>842743682.25642097</v>
      </c>
      <c r="FR9" s="1">
        <v>603755752.53304505</v>
      </c>
      <c r="FS9" s="1">
        <v>378109272.20586598</v>
      </c>
      <c r="FT9" s="1">
        <v>405862196.43258101</v>
      </c>
      <c r="GD9" s="1"/>
      <c r="GH9" s="1"/>
      <c r="GI9" s="1"/>
      <c r="GK9" s="1"/>
      <c r="IC9" s="1"/>
      <c r="ID9" s="1"/>
      <c r="IE9" s="1"/>
      <c r="IF9" s="1"/>
      <c r="IG9" s="1"/>
      <c r="II9" s="1"/>
      <c r="IJ9" s="1"/>
      <c r="IO9" s="1"/>
      <c r="IP9" s="1"/>
      <c r="IQ9" s="1"/>
      <c r="IR9" s="1"/>
      <c r="IS9" s="1"/>
      <c r="IT9" s="1"/>
    </row>
    <row r="10" spans="1:254" x14ac:dyDescent="0.2">
      <c r="A10" t="s">
        <v>184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15609.6824974807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78680.494985273093</v>
      </c>
      <c r="DT10">
        <v>42663.286795502601</v>
      </c>
      <c r="DU10">
        <v>53142.6101888966</v>
      </c>
      <c r="DV10">
        <v>14877.860005898699</v>
      </c>
      <c r="DW10">
        <v>0</v>
      </c>
      <c r="DX10">
        <v>16203.8666162552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27827.241842826199</v>
      </c>
      <c r="EV10">
        <v>32463.1543634029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15468.225272579401</v>
      </c>
      <c r="FG10">
        <v>0</v>
      </c>
      <c r="FH10">
        <v>22894.960728779399</v>
      </c>
      <c r="FI10">
        <v>185224.31784468601</v>
      </c>
      <c r="FJ10">
        <v>155132.60983344601</v>
      </c>
      <c r="FK10">
        <v>149456.15398609801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</row>
    <row r="11" spans="1:254" x14ac:dyDescent="0.2">
      <c r="A11" t="s">
        <v>185</v>
      </c>
      <c r="B11" s="1">
        <v>56076279.806064598</v>
      </c>
      <c r="C11" s="1">
        <v>44450928.184437402</v>
      </c>
      <c r="D11" s="1">
        <v>93992151.284863994</v>
      </c>
      <c r="E11" s="1">
        <v>78874814.482675001</v>
      </c>
      <c r="F11" s="1">
        <v>253700363.52463099</v>
      </c>
      <c r="G11" s="1">
        <v>151068115.070952</v>
      </c>
      <c r="H11" s="1">
        <v>155763312.95892501</v>
      </c>
      <c r="I11" s="1">
        <v>50540740.377833404</v>
      </c>
      <c r="J11" s="1">
        <v>30236008.759683002</v>
      </c>
      <c r="K11" s="1">
        <v>30937847.5653456</v>
      </c>
      <c r="L11" s="1">
        <v>528784005.48187</v>
      </c>
      <c r="M11" s="1">
        <v>404932168.79379499</v>
      </c>
      <c r="N11" s="1">
        <v>453886735.11800402</v>
      </c>
      <c r="O11" s="1">
        <v>199039396.40636599</v>
      </c>
      <c r="P11" s="1">
        <v>118751066.02134199</v>
      </c>
      <c r="Q11" s="1">
        <v>137267284.237147</v>
      </c>
      <c r="R11" s="1">
        <v>248583288.293883</v>
      </c>
      <c r="S11" s="1">
        <v>150323244.40809199</v>
      </c>
      <c r="T11" s="1">
        <v>160074255.842035</v>
      </c>
      <c r="U11" s="1">
        <v>216194740.99191999</v>
      </c>
      <c r="V11" s="1">
        <v>126216235.713102</v>
      </c>
      <c r="W11" s="1">
        <v>149992730.29033801</v>
      </c>
      <c r="X11" s="1">
        <v>64930841.716669701</v>
      </c>
      <c r="Y11" s="1">
        <v>42369674.130480103</v>
      </c>
      <c r="Z11" s="1">
        <v>39461852.344708502</v>
      </c>
      <c r="AA11" s="1">
        <v>137880768.27693501</v>
      </c>
      <c r="AB11" s="1">
        <v>97804863.620159999</v>
      </c>
      <c r="AC11" s="1">
        <v>103834144.51241601</v>
      </c>
      <c r="AD11" s="1">
        <v>110915706.251825</v>
      </c>
      <c r="AE11" s="1">
        <v>108601117.40073501</v>
      </c>
      <c r="AF11" s="1">
        <v>106050792.343642</v>
      </c>
      <c r="AG11" s="1">
        <v>140087548.72557101</v>
      </c>
      <c r="AH11" s="1">
        <v>81987679.176822007</v>
      </c>
      <c r="AI11" s="1">
        <v>88263846.687456399</v>
      </c>
      <c r="AJ11" s="1">
        <v>68833262.320921704</v>
      </c>
      <c r="AK11" s="1">
        <v>38217622.764577404</v>
      </c>
      <c r="AL11" s="1">
        <v>41765789.054816201</v>
      </c>
      <c r="AM11" s="1">
        <v>169248692.80554101</v>
      </c>
      <c r="AN11" s="1">
        <v>135597541.763796</v>
      </c>
      <c r="AO11" s="1">
        <v>152290464.941605</v>
      </c>
      <c r="AP11" s="1">
        <v>144028025.021797</v>
      </c>
      <c r="AQ11" s="1">
        <v>150214023.65299901</v>
      </c>
      <c r="AR11" s="1">
        <v>123724900.733252</v>
      </c>
      <c r="AS11" s="1">
        <v>136102126.236258</v>
      </c>
      <c r="AT11" s="1">
        <v>118173628.30075499</v>
      </c>
      <c r="AU11" s="1">
        <v>174318018.10532299</v>
      </c>
      <c r="AV11" s="1">
        <v>181301647.108594</v>
      </c>
      <c r="AW11" s="1">
        <v>184275742.61214</v>
      </c>
      <c r="AX11" s="1">
        <v>177422807.434668</v>
      </c>
      <c r="AY11" s="1">
        <v>98285886.818230793</v>
      </c>
      <c r="AZ11" s="1">
        <v>121803194.85328799</v>
      </c>
      <c r="BA11" s="1">
        <v>65249059.7447294</v>
      </c>
      <c r="BB11" s="1">
        <v>30241748.583153799</v>
      </c>
      <c r="BC11" s="1">
        <v>29838347.932887498</v>
      </c>
      <c r="BD11" s="1">
        <v>135011055.72830299</v>
      </c>
      <c r="BE11" s="1">
        <v>82305732.626239896</v>
      </c>
      <c r="BF11" s="1">
        <v>92021189.410126597</v>
      </c>
      <c r="BG11" s="1">
        <v>86800894.673849598</v>
      </c>
      <c r="BH11" s="1">
        <v>58673510.779067799</v>
      </c>
      <c r="BI11" s="1">
        <v>63702128.3566925</v>
      </c>
      <c r="BJ11" s="1">
        <v>15391976.7981323</v>
      </c>
      <c r="BK11">
        <v>9542372.3692763597</v>
      </c>
      <c r="BL11" s="1">
        <v>10240469.3187069</v>
      </c>
      <c r="BM11" s="1">
        <v>319368268.88893998</v>
      </c>
      <c r="BN11" s="1">
        <v>239562825.145722</v>
      </c>
      <c r="BO11" s="1">
        <v>175186437.24838701</v>
      </c>
      <c r="BP11" s="1">
        <v>95865757.735888898</v>
      </c>
      <c r="BQ11" s="1">
        <v>112483467.341776</v>
      </c>
      <c r="BR11" s="1">
        <v>21861688.8087884</v>
      </c>
      <c r="BS11" s="1">
        <v>10629422.751576001</v>
      </c>
      <c r="BT11" s="1">
        <v>14226306.1147523</v>
      </c>
      <c r="BU11" s="1">
        <v>183933057.995608</v>
      </c>
      <c r="BV11" s="1">
        <v>116577700.504568</v>
      </c>
      <c r="BW11" s="1">
        <v>129350666.433755</v>
      </c>
      <c r="BX11" s="1">
        <v>285456816.49542499</v>
      </c>
      <c r="BY11" s="1">
        <v>185570539.09588799</v>
      </c>
      <c r="BZ11" s="1">
        <v>211672491.81514299</v>
      </c>
      <c r="CA11" s="1">
        <v>228621240.873079</v>
      </c>
      <c r="CB11" s="1">
        <v>136046862.14439699</v>
      </c>
      <c r="CC11" s="1">
        <v>151889611.927035</v>
      </c>
      <c r="CD11" s="1">
        <v>37686124.803571999</v>
      </c>
      <c r="CE11" s="1">
        <v>36441360.3598658</v>
      </c>
      <c r="CF11" s="1">
        <v>38556657.541808099</v>
      </c>
      <c r="CG11" s="1">
        <v>179898396.05190399</v>
      </c>
      <c r="CH11" s="1">
        <v>97923562.812381297</v>
      </c>
      <c r="CI11" s="1">
        <v>99963403.012847394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43580.567177129597</v>
      </c>
      <c r="DC11">
        <v>0</v>
      </c>
      <c r="DD11">
        <v>0</v>
      </c>
      <c r="DE11">
        <v>134406.49614927801</v>
      </c>
      <c r="DF11">
        <v>62811.235406083499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12242.7484171298</v>
      </c>
      <c r="DP11">
        <v>0</v>
      </c>
      <c r="DQ11">
        <v>23887.193239781602</v>
      </c>
      <c r="DR11">
        <v>0</v>
      </c>
      <c r="DS11">
        <v>27358.2024206071</v>
      </c>
      <c r="DT11">
        <v>53279.976276736401</v>
      </c>
      <c r="DU11">
        <v>0</v>
      </c>
      <c r="DV11">
        <v>34366.677332814303</v>
      </c>
      <c r="DW11">
        <v>44728.073344780903</v>
      </c>
      <c r="DX11">
        <v>13755.978639213899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16905.517181413899</v>
      </c>
      <c r="EM11">
        <v>0</v>
      </c>
      <c r="EN11">
        <v>0</v>
      </c>
      <c r="EO11">
        <v>0</v>
      </c>
      <c r="EP11">
        <v>48068.030144788499</v>
      </c>
      <c r="EQ11">
        <v>0</v>
      </c>
      <c r="ER11">
        <v>0</v>
      </c>
      <c r="ES11">
        <v>0</v>
      </c>
      <c r="ET11">
        <v>126898.85002487199</v>
      </c>
      <c r="EU11">
        <v>25649.3822955701</v>
      </c>
      <c r="EV11">
        <v>23981.012392788201</v>
      </c>
      <c r="EW11">
        <v>129328.662123039</v>
      </c>
      <c r="EX11">
        <v>104667.423380698</v>
      </c>
      <c r="EY11">
        <v>72263.556301283796</v>
      </c>
      <c r="EZ11">
        <v>0</v>
      </c>
      <c r="FA11">
        <v>54817.730755307501</v>
      </c>
      <c r="FB11">
        <v>64568.313860626899</v>
      </c>
      <c r="FC11">
        <v>0</v>
      </c>
      <c r="FD11">
        <v>0</v>
      </c>
      <c r="FE11">
        <v>0</v>
      </c>
      <c r="FF11">
        <v>94976.936260416798</v>
      </c>
      <c r="FG11">
        <v>27561.001615548801</v>
      </c>
      <c r="FH11">
        <v>72435.963194674303</v>
      </c>
      <c r="FI11">
        <v>1797599.1566177099</v>
      </c>
      <c r="FJ11">
        <v>1324818.94545638</v>
      </c>
      <c r="FK11">
        <v>1427646.0801377001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</row>
    <row r="12" spans="1:254" x14ac:dyDescent="0.2">
      <c r="A12" t="s">
        <v>186</v>
      </c>
      <c r="B12">
        <v>9509283.4813544098</v>
      </c>
      <c r="C12">
        <v>7964942.7634026697</v>
      </c>
      <c r="D12" s="1">
        <v>17207462.034577802</v>
      </c>
      <c r="E12" s="1">
        <v>14249256.3220255</v>
      </c>
      <c r="F12" s="1">
        <v>75981885.691830501</v>
      </c>
      <c r="G12" s="1">
        <v>50212969.310659401</v>
      </c>
      <c r="H12" s="1">
        <v>46433349.640810803</v>
      </c>
      <c r="I12" s="1">
        <v>11996200.0951047</v>
      </c>
      <c r="J12">
        <v>7484992.9754713103</v>
      </c>
      <c r="K12">
        <v>6646808.3176318603</v>
      </c>
      <c r="L12" s="1">
        <v>346778687.01567</v>
      </c>
      <c r="M12" s="1">
        <v>279995994.86305302</v>
      </c>
      <c r="N12" s="1">
        <v>294648996.98371297</v>
      </c>
      <c r="O12" s="1">
        <v>50190758.361028597</v>
      </c>
      <c r="P12" s="1">
        <v>34188459.696392603</v>
      </c>
      <c r="Q12" s="1">
        <v>34995075.380638704</v>
      </c>
      <c r="R12" s="1">
        <v>54738806.614714801</v>
      </c>
      <c r="S12" s="1">
        <v>38206549.311951697</v>
      </c>
      <c r="T12" s="1">
        <v>39180300.681491703</v>
      </c>
      <c r="U12" s="1">
        <v>99971228.783184901</v>
      </c>
      <c r="V12" s="1">
        <v>68567219.925431401</v>
      </c>
      <c r="W12" s="1">
        <v>77686745.674054503</v>
      </c>
      <c r="X12" s="1">
        <v>17960766.540410601</v>
      </c>
      <c r="Y12" s="1">
        <v>12828325.176472001</v>
      </c>
      <c r="Z12" s="1">
        <v>11003544.3964522</v>
      </c>
      <c r="AA12" s="1">
        <v>25324932.261932701</v>
      </c>
      <c r="AB12" s="1">
        <v>19541996.973709799</v>
      </c>
      <c r="AC12" s="1">
        <v>19714487.371410899</v>
      </c>
      <c r="AD12" s="1">
        <v>32359744.060549799</v>
      </c>
      <c r="AE12" s="1">
        <v>30437057.968881901</v>
      </c>
      <c r="AF12" s="1">
        <v>28002022.221648298</v>
      </c>
      <c r="AG12" s="1">
        <v>51158877.882347897</v>
      </c>
      <c r="AH12" s="1">
        <v>31440808.444748599</v>
      </c>
      <c r="AI12" s="1">
        <v>31537495.074308101</v>
      </c>
      <c r="AJ12" s="1">
        <v>11731312.1060551</v>
      </c>
      <c r="AK12">
        <v>6914603.2536793603</v>
      </c>
      <c r="AL12">
        <v>7561130.1748633701</v>
      </c>
      <c r="AM12" s="1">
        <v>35792105.504512496</v>
      </c>
      <c r="AN12" s="1">
        <v>32667508.480055299</v>
      </c>
      <c r="AO12" s="1">
        <v>35261649.95369</v>
      </c>
      <c r="AP12" s="1">
        <v>34374791.502782203</v>
      </c>
      <c r="AQ12" s="1">
        <v>34257447.062529601</v>
      </c>
      <c r="AR12" s="1">
        <v>24057642.282535601</v>
      </c>
      <c r="AS12" s="1">
        <v>24418212.670812201</v>
      </c>
      <c r="AT12" s="1">
        <v>22906400.255764499</v>
      </c>
      <c r="AU12" s="1">
        <v>46172310.383039698</v>
      </c>
      <c r="AV12" s="1">
        <v>42074109.381935902</v>
      </c>
      <c r="AW12" s="1">
        <v>40285395.288843602</v>
      </c>
      <c r="AX12" s="1">
        <v>34982969.581322201</v>
      </c>
      <c r="AY12" s="1">
        <v>20548626.409766302</v>
      </c>
      <c r="AZ12" s="1">
        <v>21300236.378103301</v>
      </c>
      <c r="BA12" s="1">
        <v>12675178.0408924</v>
      </c>
      <c r="BB12">
        <v>6853001.6853937097</v>
      </c>
      <c r="BC12">
        <v>6626257.6417481899</v>
      </c>
      <c r="BD12" s="1">
        <v>36751060.354210898</v>
      </c>
      <c r="BE12" s="1">
        <v>26085303.154584698</v>
      </c>
      <c r="BF12" s="1">
        <v>27720666.666476201</v>
      </c>
      <c r="BG12" s="1">
        <v>16112011.9000855</v>
      </c>
      <c r="BH12" s="1">
        <v>10882780.979666701</v>
      </c>
      <c r="BI12" s="1">
        <v>10933177.183831699</v>
      </c>
      <c r="BJ12">
        <v>3183500.80118162</v>
      </c>
      <c r="BK12">
        <v>2167561.97557949</v>
      </c>
      <c r="BL12">
        <v>2125353.6820076802</v>
      </c>
      <c r="BM12" s="1">
        <v>83305134.952635705</v>
      </c>
      <c r="BN12" s="1">
        <v>59659677.662458897</v>
      </c>
      <c r="BO12" s="1">
        <v>24527620.330279902</v>
      </c>
      <c r="BP12" s="1">
        <v>14647204.1166311</v>
      </c>
      <c r="BQ12" s="1">
        <v>14544572.1709047</v>
      </c>
      <c r="BR12">
        <v>683307.00281517697</v>
      </c>
      <c r="BS12">
        <v>370812.67968756799</v>
      </c>
      <c r="BT12">
        <v>385220.20053574903</v>
      </c>
      <c r="BU12" s="1">
        <v>35035453.1679767</v>
      </c>
      <c r="BV12" s="1">
        <v>24691851.375492401</v>
      </c>
      <c r="BW12" s="1">
        <v>21806098.418882102</v>
      </c>
      <c r="BX12" s="1">
        <v>53312016.1185854</v>
      </c>
      <c r="BY12" s="1">
        <v>35977481.063981302</v>
      </c>
      <c r="BZ12" s="1">
        <v>32997961.858791798</v>
      </c>
      <c r="CA12" s="1">
        <v>44649948.651074499</v>
      </c>
      <c r="CB12" s="1">
        <v>27948087.887468498</v>
      </c>
      <c r="CC12" s="1">
        <v>28585705.571471099</v>
      </c>
      <c r="CD12">
        <v>8191693.6773812696</v>
      </c>
      <c r="CE12">
        <v>7504618.40127848</v>
      </c>
      <c r="CF12">
        <v>7318543.49440106</v>
      </c>
      <c r="CG12" s="1">
        <v>42631910.686267599</v>
      </c>
      <c r="CH12" s="1">
        <v>26826601.187761899</v>
      </c>
      <c r="CI12" s="1">
        <v>25159304.6576076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141005.75747693499</v>
      </c>
      <c r="DC12">
        <v>111220.39036483099</v>
      </c>
      <c r="DD12">
        <v>62278.7129129924</v>
      </c>
      <c r="DE12">
        <v>515798.03598764801</v>
      </c>
      <c r="DF12">
        <v>421448.080138347</v>
      </c>
      <c r="DG12">
        <v>0</v>
      </c>
      <c r="DH12">
        <v>0</v>
      </c>
      <c r="DI12">
        <v>13605.3060457506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282247.71152257099</v>
      </c>
      <c r="DQ12">
        <v>180199.78529651399</v>
      </c>
      <c r="DR12">
        <v>134291.96920755901</v>
      </c>
      <c r="DS12">
        <v>5119617.1000505704</v>
      </c>
      <c r="DT12">
        <v>2938404.2019803599</v>
      </c>
      <c r="DU12">
        <v>2854373.6485983999</v>
      </c>
      <c r="DV12">
        <v>139523.83052092601</v>
      </c>
      <c r="DW12">
        <v>73509.862556130203</v>
      </c>
      <c r="DX12">
        <v>67292.649560191101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8545.7576700137197</v>
      </c>
      <c r="EJ12">
        <v>37046.036237687404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10542.0156881484</v>
      </c>
      <c r="ET12">
        <v>3080956.5253003002</v>
      </c>
      <c r="EU12">
        <v>1818711.4049773901</v>
      </c>
      <c r="EV12">
        <v>1906769.4882995801</v>
      </c>
      <c r="EW12">
        <v>42015.246694691799</v>
      </c>
      <c r="EX12">
        <v>43189.479585046603</v>
      </c>
      <c r="EY12">
        <v>62271.345905379101</v>
      </c>
      <c r="EZ12">
        <v>0</v>
      </c>
      <c r="FA12">
        <v>12893.028607124799</v>
      </c>
      <c r="FB12">
        <v>33547.090268906002</v>
      </c>
      <c r="FC12">
        <v>49288.459410354597</v>
      </c>
      <c r="FD12">
        <v>67671.267009541902</v>
      </c>
      <c r="FE12">
        <v>68137.023903465801</v>
      </c>
      <c r="FF12">
        <v>732974.35358455998</v>
      </c>
      <c r="FG12">
        <v>365425.648048773</v>
      </c>
      <c r="FH12">
        <v>349229.006630547</v>
      </c>
      <c r="FI12" s="1">
        <v>62480132.572199501</v>
      </c>
      <c r="FJ12" s="1">
        <v>48882782.4293295</v>
      </c>
      <c r="FK12" s="1">
        <v>42699967.542293899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147739.98765134299</v>
      </c>
      <c r="FS12">
        <v>83391.845912942299</v>
      </c>
      <c r="FT12">
        <v>68589.2433284164</v>
      </c>
    </row>
    <row r="13" spans="1:254" x14ac:dyDescent="0.2">
      <c r="A13" t="s">
        <v>187</v>
      </c>
      <c r="B13">
        <v>3912638.1639273101</v>
      </c>
      <c r="C13">
        <v>2672701.4695751602</v>
      </c>
      <c r="D13">
        <v>6686263.8888043296</v>
      </c>
      <c r="E13">
        <v>5585303.2259135004</v>
      </c>
      <c r="F13" s="1">
        <v>10037522.927501701</v>
      </c>
      <c r="G13">
        <v>4498819.5273825303</v>
      </c>
      <c r="H13">
        <v>4315289.0026457803</v>
      </c>
      <c r="I13">
        <v>5418543.6639751596</v>
      </c>
      <c r="J13">
        <v>3049798.5661627501</v>
      </c>
      <c r="K13">
        <v>2229684.7780860998</v>
      </c>
      <c r="L13" s="1">
        <v>16674080.861732701</v>
      </c>
      <c r="M13" s="1">
        <v>11760635.0605652</v>
      </c>
      <c r="N13" s="1">
        <v>11496860.906702301</v>
      </c>
      <c r="O13">
        <v>8308499.9338371297</v>
      </c>
      <c r="P13">
        <v>4641266.7204619898</v>
      </c>
      <c r="Q13">
        <v>4238885.5965745896</v>
      </c>
      <c r="R13" s="1">
        <v>10988853.9375493</v>
      </c>
      <c r="S13">
        <v>5723714.0281098103</v>
      </c>
      <c r="T13">
        <v>5115923.2570510805</v>
      </c>
      <c r="U13" s="1">
        <v>10044100.5568601</v>
      </c>
      <c r="V13">
        <v>5333540.1359068202</v>
      </c>
      <c r="W13">
        <v>6375288.1047682697</v>
      </c>
      <c r="X13">
        <v>7260551.0106613999</v>
      </c>
      <c r="Y13">
        <v>4174735.4003452901</v>
      </c>
      <c r="Z13">
        <v>3322091.8029821101</v>
      </c>
      <c r="AA13">
        <v>5842469.8531194497</v>
      </c>
      <c r="AB13">
        <v>3295740.1154191499</v>
      </c>
      <c r="AC13">
        <v>3359670.0676723602</v>
      </c>
      <c r="AD13">
        <v>5354632.42171642</v>
      </c>
      <c r="AE13">
        <v>5104404.6790935704</v>
      </c>
      <c r="AF13">
        <v>4115492.9709362998</v>
      </c>
      <c r="AG13">
        <v>7911099.03978041</v>
      </c>
      <c r="AH13">
        <v>3734894.2316790698</v>
      </c>
      <c r="AI13">
        <v>4030979.6649587299</v>
      </c>
      <c r="AJ13">
        <v>5491255.7755965302</v>
      </c>
      <c r="AK13">
        <v>2664677.0111849899</v>
      </c>
      <c r="AL13">
        <v>2548287.85906243</v>
      </c>
      <c r="AM13">
        <v>9164277.6991854794</v>
      </c>
      <c r="AN13">
        <v>7367219.6294188602</v>
      </c>
      <c r="AO13">
        <v>6703876.49163209</v>
      </c>
      <c r="AP13">
        <v>5913170.7909325296</v>
      </c>
      <c r="AQ13">
        <v>7106544.2253968399</v>
      </c>
      <c r="AR13">
        <v>5428164.6433790103</v>
      </c>
      <c r="AS13">
        <v>5728018.8748601796</v>
      </c>
      <c r="AT13">
        <v>4690053.7797680004</v>
      </c>
      <c r="AU13">
        <v>7804650.42491295</v>
      </c>
      <c r="AV13">
        <v>6447096.3490991704</v>
      </c>
      <c r="AW13">
        <v>7120642.2859027302</v>
      </c>
      <c r="AX13">
        <v>9899490.3284251001</v>
      </c>
      <c r="AY13">
        <v>4694061.2298703603</v>
      </c>
      <c r="AZ13">
        <v>4627982.9246592103</v>
      </c>
      <c r="BA13">
        <v>9506104.7136743199</v>
      </c>
      <c r="BB13">
        <v>4086070.0812707301</v>
      </c>
      <c r="BC13">
        <v>4280670.0375107303</v>
      </c>
      <c r="BD13">
        <v>8437543.73910705</v>
      </c>
      <c r="BE13">
        <v>4750506.3133201003</v>
      </c>
      <c r="BF13">
        <v>4880156.7761933301</v>
      </c>
      <c r="BG13" s="1">
        <v>10251338.070640899</v>
      </c>
      <c r="BH13">
        <v>6099875.2830435503</v>
      </c>
      <c r="BI13">
        <v>5494994.5389572503</v>
      </c>
      <c r="BJ13">
        <v>4981446.9443421504</v>
      </c>
      <c r="BK13">
        <v>2406716.4210778899</v>
      </c>
      <c r="BL13">
        <v>2540899.4590076199</v>
      </c>
      <c r="BM13" s="1">
        <v>12266939.816319801</v>
      </c>
      <c r="BN13">
        <v>6632762.11612585</v>
      </c>
      <c r="BO13">
        <v>9367731.2975245006</v>
      </c>
      <c r="BP13">
        <v>4292722.8405710403</v>
      </c>
      <c r="BQ13">
        <v>4081883.5194663201</v>
      </c>
      <c r="BR13">
        <v>5420908.9939657599</v>
      </c>
      <c r="BS13">
        <v>2863984.1679532798</v>
      </c>
      <c r="BT13">
        <v>2695121.7878492302</v>
      </c>
      <c r="BU13">
        <v>9226015.9316971097</v>
      </c>
      <c r="BV13">
        <v>5172214.2956831502</v>
      </c>
      <c r="BW13">
        <v>4356024.1245104801</v>
      </c>
      <c r="BX13" s="1">
        <v>11789864.9796982</v>
      </c>
      <c r="BY13">
        <v>6976179.3394590002</v>
      </c>
      <c r="BZ13">
        <v>6550429.5852933098</v>
      </c>
      <c r="CA13" s="1">
        <v>11218677.749473199</v>
      </c>
      <c r="CB13">
        <v>5599762.32907343</v>
      </c>
      <c r="CC13">
        <v>5861020.1110650599</v>
      </c>
      <c r="CD13">
        <v>2310568.1851361599</v>
      </c>
      <c r="CE13">
        <v>2354301.7722591301</v>
      </c>
      <c r="CF13">
        <v>2163970.7052192902</v>
      </c>
      <c r="CG13" s="1">
        <v>13327616.4810596</v>
      </c>
      <c r="CH13">
        <v>5947120.0500011696</v>
      </c>
      <c r="CI13">
        <v>6540175.2506575799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19996.105460448802</v>
      </c>
      <c r="CU13">
        <v>31120.739234472101</v>
      </c>
      <c r="CV13">
        <v>795683.39198414399</v>
      </c>
      <c r="CW13">
        <v>559446.69271267799</v>
      </c>
      <c r="CX13">
        <v>520800.19694235601</v>
      </c>
      <c r="CY13">
        <v>0</v>
      </c>
      <c r="CZ13">
        <v>0</v>
      </c>
      <c r="DA13">
        <v>0</v>
      </c>
      <c r="DB13">
        <v>109802.380305864</v>
      </c>
      <c r="DC13">
        <v>70226.072501451505</v>
      </c>
      <c r="DD13">
        <v>39217.2963293348</v>
      </c>
      <c r="DE13">
        <v>2403653.5980870598</v>
      </c>
      <c r="DF13">
        <v>2080309.77814052</v>
      </c>
      <c r="DG13">
        <v>2112469.5673990599</v>
      </c>
      <c r="DH13">
        <v>1093112.16214186</v>
      </c>
      <c r="DI13">
        <v>1097714.67335971</v>
      </c>
      <c r="DJ13">
        <v>0</v>
      </c>
      <c r="DK13">
        <v>0</v>
      </c>
      <c r="DL13">
        <v>0</v>
      </c>
      <c r="DM13">
        <v>169379.21815303</v>
      </c>
      <c r="DN13">
        <v>50712.419514963003</v>
      </c>
      <c r="DO13">
        <v>72355.412934983993</v>
      </c>
      <c r="DP13">
        <v>1491190.7416077</v>
      </c>
      <c r="DQ13">
        <v>594415.35206688603</v>
      </c>
      <c r="DR13">
        <v>549164.193274335</v>
      </c>
      <c r="DS13">
        <v>4738314.3584987298</v>
      </c>
      <c r="DT13">
        <v>2118559.2043499402</v>
      </c>
      <c r="DU13">
        <v>2050977.7452970999</v>
      </c>
      <c r="DV13">
        <v>1646737.8069915101</v>
      </c>
      <c r="DW13">
        <v>673666.99985098105</v>
      </c>
      <c r="DX13">
        <v>850251.11343890603</v>
      </c>
      <c r="DY13">
        <v>270879.30119021703</v>
      </c>
      <c r="DZ13">
        <v>129812.38943813799</v>
      </c>
      <c r="EA13">
        <v>125011.678987714</v>
      </c>
      <c r="EB13">
        <v>1194499.3456322099</v>
      </c>
      <c r="EC13">
        <v>629586.05664389103</v>
      </c>
      <c r="ED13">
        <v>638359.36611904297</v>
      </c>
      <c r="EE13">
        <v>781213.65095768403</v>
      </c>
      <c r="EF13">
        <v>608800.11442256195</v>
      </c>
      <c r="EG13">
        <v>602249.20951573795</v>
      </c>
      <c r="EH13">
        <v>586507.16498973302</v>
      </c>
      <c r="EI13">
        <v>289977.06610619801</v>
      </c>
      <c r="EJ13">
        <v>342307.61626456497</v>
      </c>
      <c r="EK13">
        <v>1076173.0041447501</v>
      </c>
      <c r="EL13">
        <v>804709.494705986</v>
      </c>
      <c r="EM13">
        <v>708003.33900599903</v>
      </c>
      <c r="EN13">
        <v>922382.88324444799</v>
      </c>
      <c r="EO13">
        <v>871187.88349264394</v>
      </c>
      <c r="EP13">
        <v>1081318.5701192101</v>
      </c>
      <c r="EQ13">
        <v>448529.41085972701</v>
      </c>
      <c r="ER13">
        <v>341270.63565561699</v>
      </c>
      <c r="ES13">
        <v>297998.73114434298</v>
      </c>
      <c r="ET13">
        <v>4039201.2356458399</v>
      </c>
      <c r="EU13">
        <v>1640221.33470157</v>
      </c>
      <c r="EV13">
        <v>1690239.0401038399</v>
      </c>
      <c r="EW13">
        <v>2996042.6933433102</v>
      </c>
      <c r="EX13">
        <v>3021072.2518771598</v>
      </c>
      <c r="EY13">
        <v>2398218.0605306998</v>
      </c>
      <c r="EZ13">
        <v>25021.533314787801</v>
      </c>
      <c r="FA13">
        <v>0</v>
      </c>
      <c r="FB13">
        <v>52303.921882169299</v>
      </c>
      <c r="FC13">
        <v>762370.02046670101</v>
      </c>
      <c r="FD13">
        <v>739760.49601234996</v>
      </c>
      <c r="FE13">
        <v>628362.75383030996</v>
      </c>
      <c r="FF13">
        <v>4354707.5542230597</v>
      </c>
      <c r="FG13">
        <v>2037689.98623661</v>
      </c>
      <c r="FH13">
        <v>2114025.71864944</v>
      </c>
      <c r="FI13">
        <v>4340241.04799987</v>
      </c>
      <c r="FJ13">
        <v>2919956.8241721299</v>
      </c>
      <c r="FK13">
        <v>2310856.04895915</v>
      </c>
      <c r="FL13">
        <v>671274.66617258196</v>
      </c>
      <c r="FM13">
        <v>648347.04746673396</v>
      </c>
      <c r="FN13">
        <v>602593.65567421902</v>
      </c>
      <c r="FO13">
        <v>0</v>
      </c>
      <c r="FP13">
        <v>0</v>
      </c>
      <c r="FQ13">
        <v>0</v>
      </c>
      <c r="FR13">
        <v>1722702.20973857</v>
      </c>
      <c r="FS13">
        <v>822253.257382771</v>
      </c>
      <c r="FT13">
        <v>1034189.56569989</v>
      </c>
    </row>
    <row r="14" spans="1:254" x14ac:dyDescent="0.2">
      <c r="A14" t="s">
        <v>188</v>
      </c>
      <c r="B14">
        <v>0</v>
      </c>
      <c r="C14">
        <v>0</v>
      </c>
      <c r="D14">
        <v>0</v>
      </c>
      <c r="E14">
        <v>616498.33266585297</v>
      </c>
      <c r="F14">
        <v>384863.24165834702</v>
      </c>
      <c r="G14">
        <v>172859.580306444</v>
      </c>
      <c r="H14">
        <v>187169.28087375499</v>
      </c>
      <c r="I14">
        <v>0</v>
      </c>
      <c r="J14">
        <v>0</v>
      </c>
      <c r="K14">
        <v>70580.777048902106</v>
      </c>
      <c r="L14">
        <v>128986.326693268</v>
      </c>
      <c r="M14">
        <v>245752.785582668</v>
      </c>
      <c r="N14">
        <v>637700.81453156401</v>
      </c>
      <c r="O14">
        <v>322192.12917702901</v>
      </c>
      <c r="P14">
        <v>417269.169054489</v>
      </c>
      <c r="Q14">
        <v>395739.63348574197</v>
      </c>
      <c r="R14">
        <v>208661.54215452701</v>
      </c>
      <c r="S14">
        <v>363160.161089645</v>
      </c>
      <c r="T14">
        <v>347381.19930855202</v>
      </c>
      <c r="U14">
        <v>199327.061393432</v>
      </c>
      <c r="V14">
        <v>79614.231155859496</v>
      </c>
      <c r="W14">
        <v>350154.04552242003</v>
      </c>
      <c r="X14">
        <v>274327.23726704199</v>
      </c>
      <c r="Y14">
        <v>489815.08687711001</v>
      </c>
      <c r="Z14">
        <v>372183.10406366503</v>
      </c>
      <c r="AA14">
        <v>0</v>
      </c>
      <c r="AB14">
        <v>293056.568690149</v>
      </c>
      <c r="AC14">
        <v>405153.31944562797</v>
      </c>
      <c r="AD14">
        <v>206144.63037445501</v>
      </c>
      <c r="AE14">
        <v>661569.27459457598</v>
      </c>
      <c r="AF14">
        <v>803874.250142809</v>
      </c>
      <c r="AG14">
        <v>121770.718655148</v>
      </c>
      <c r="AH14">
        <v>230011.57158609299</v>
      </c>
      <c r="AI14">
        <v>171837.32402976099</v>
      </c>
      <c r="AJ14">
        <v>213849.62502515601</v>
      </c>
      <c r="AK14">
        <v>0</v>
      </c>
      <c r="AL14">
        <v>339360.26610409998</v>
      </c>
      <c r="AM14">
        <v>942132.02959359798</v>
      </c>
      <c r="AN14">
        <v>1033744.99664204</v>
      </c>
      <c r="AO14">
        <v>1309460.8410271599</v>
      </c>
      <c r="AP14">
        <v>935022.36991793697</v>
      </c>
      <c r="AQ14">
        <v>884658.48640206701</v>
      </c>
      <c r="AR14">
        <v>320890.54135547398</v>
      </c>
      <c r="AS14">
        <v>643876.40679843002</v>
      </c>
      <c r="AT14">
        <v>556731.31887210999</v>
      </c>
      <c r="AU14">
        <v>0</v>
      </c>
      <c r="AV14">
        <v>500679.84895687201</v>
      </c>
      <c r="AW14">
        <v>623950.88828038506</v>
      </c>
      <c r="AX14">
        <v>535527.36982734001</v>
      </c>
      <c r="AY14">
        <v>440834.91355617199</v>
      </c>
      <c r="AZ14">
        <v>872011.254506242</v>
      </c>
      <c r="BA14">
        <v>212736.836735855</v>
      </c>
      <c r="BB14">
        <v>75847.133930383497</v>
      </c>
      <c r="BC14">
        <v>78098.223083432997</v>
      </c>
      <c r="BD14">
        <v>0</v>
      </c>
      <c r="BE14">
        <v>75626.526982498704</v>
      </c>
      <c r="BF14">
        <v>235064.36942624001</v>
      </c>
      <c r="BG14">
        <v>620331.17890664795</v>
      </c>
      <c r="BH14">
        <v>410414.13260155701</v>
      </c>
      <c r="BI14">
        <v>773219.334500378</v>
      </c>
      <c r="BJ14">
        <v>250909.747273582</v>
      </c>
      <c r="BK14">
        <v>392939.969034612</v>
      </c>
      <c r="BL14">
        <v>543165.98138977995</v>
      </c>
      <c r="BM14">
        <v>372962.15368125198</v>
      </c>
      <c r="BN14">
        <v>718238.82734975906</v>
      </c>
      <c r="BO14">
        <v>973343.20267429401</v>
      </c>
      <c r="BP14">
        <v>633055.58620336303</v>
      </c>
      <c r="BQ14">
        <v>1069056.66285761</v>
      </c>
      <c r="BR14">
        <v>212125.516289992</v>
      </c>
      <c r="BS14">
        <v>293323.218659067</v>
      </c>
      <c r="BT14">
        <v>547278.47226164001</v>
      </c>
      <c r="BU14">
        <v>736493.17128891102</v>
      </c>
      <c r="BV14">
        <v>507468.97533701902</v>
      </c>
      <c r="BW14">
        <v>916576.38482999394</v>
      </c>
      <c r="BX14">
        <v>803079.96534491796</v>
      </c>
      <c r="BY14">
        <v>455618.12264132401</v>
      </c>
      <c r="BZ14">
        <v>846390.56473908795</v>
      </c>
      <c r="CA14">
        <v>1111407.88405336</v>
      </c>
      <c r="CB14">
        <v>1007693.62954172</v>
      </c>
      <c r="CC14">
        <v>1016972.81344289</v>
      </c>
      <c r="CD14">
        <v>0</v>
      </c>
      <c r="CE14">
        <v>0</v>
      </c>
      <c r="CF14">
        <v>0</v>
      </c>
      <c r="CG14">
        <v>576248.55117915105</v>
      </c>
      <c r="CH14">
        <v>664777.99649601104</v>
      </c>
      <c r="CI14">
        <v>695512.87264147098</v>
      </c>
      <c r="CJ14">
        <v>100729.276792262</v>
      </c>
      <c r="CK14">
        <v>63506.383543477699</v>
      </c>
      <c r="CL14">
        <v>233066.73069164</v>
      </c>
      <c r="CM14">
        <v>942680.04640030302</v>
      </c>
      <c r="CN14">
        <v>772736.06894391496</v>
      </c>
      <c r="CO14">
        <v>1265057.0925998299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227856.716877428</v>
      </c>
      <c r="DC14">
        <v>268762.486799762</v>
      </c>
      <c r="DD14">
        <v>92139.125102813807</v>
      </c>
      <c r="DE14">
        <v>0</v>
      </c>
      <c r="DF14">
        <v>0</v>
      </c>
      <c r="DG14">
        <v>0</v>
      </c>
      <c r="DH14">
        <v>0</v>
      </c>
      <c r="DI14">
        <v>188198.59106296799</v>
      </c>
      <c r="DJ14">
        <v>435867.08515710098</v>
      </c>
      <c r="DK14">
        <v>430949.18232163001</v>
      </c>
      <c r="DL14">
        <v>704684.43821882596</v>
      </c>
      <c r="DM14">
        <v>0</v>
      </c>
      <c r="DN14">
        <v>0</v>
      </c>
      <c r="DO14">
        <v>162025.14582937799</v>
      </c>
      <c r="DP14">
        <v>98736.805075777898</v>
      </c>
      <c r="DQ14">
        <v>0</v>
      </c>
      <c r="DR14">
        <v>78558.887752735594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152122.25766844</v>
      </c>
      <c r="DY14">
        <v>98425.507007802502</v>
      </c>
      <c r="DZ14">
        <v>85680.940564682998</v>
      </c>
      <c r="EA14">
        <v>0</v>
      </c>
      <c r="EB14">
        <v>178803.71343516299</v>
      </c>
      <c r="EC14">
        <v>176898.82830282001</v>
      </c>
      <c r="ED14">
        <v>383525.06433538802</v>
      </c>
      <c r="EE14">
        <v>0</v>
      </c>
      <c r="EF14">
        <v>708012.06147680001</v>
      </c>
      <c r="EG14">
        <v>550935.83434171404</v>
      </c>
      <c r="EH14">
        <v>200975.056768838</v>
      </c>
      <c r="EI14">
        <v>0</v>
      </c>
      <c r="EJ14">
        <v>0</v>
      </c>
      <c r="EK14">
        <v>101994.00957702599</v>
      </c>
      <c r="EL14">
        <v>334450.93461117102</v>
      </c>
      <c r="EM14">
        <v>340246.13483097299</v>
      </c>
      <c r="EN14">
        <v>0</v>
      </c>
      <c r="EO14">
        <v>490384.836645704</v>
      </c>
      <c r="EP14">
        <v>501491.06876425602</v>
      </c>
      <c r="EQ14">
        <v>0</v>
      </c>
      <c r="ER14">
        <v>0</v>
      </c>
      <c r="ES14">
        <v>82652.355255592396</v>
      </c>
      <c r="ET14">
        <v>0</v>
      </c>
      <c r="EU14">
        <v>0</v>
      </c>
      <c r="EV14">
        <v>0</v>
      </c>
      <c r="EW14">
        <v>0</v>
      </c>
      <c r="EX14">
        <v>567985.36789945804</v>
      </c>
      <c r="EY14">
        <v>259347.13425374599</v>
      </c>
      <c r="EZ14">
        <v>0</v>
      </c>
      <c r="FA14">
        <v>81857.927024763398</v>
      </c>
      <c r="FB14">
        <v>143390.32214484501</v>
      </c>
      <c r="FC14">
        <v>0</v>
      </c>
      <c r="FD14">
        <v>70530.469279803598</v>
      </c>
      <c r="FE14">
        <v>0</v>
      </c>
      <c r="FF14">
        <v>630547.71978328796</v>
      </c>
      <c r="FG14">
        <v>583993.37879741995</v>
      </c>
      <c r="FH14">
        <v>644804.74963781203</v>
      </c>
      <c r="FI14">
        <v>0</v>
      </c>
      <c r="FJ14">
        <v>0</v>
      </c>
      <c r="FK14">
        <v>0</v>
      </c>
      <c r="FL14">
        <v>747707.53344656003</v>
      </c>
      <c r="FM14">
        <v>987817.25089898997</v>
      </c>
      <c r="FN14">
        <v>677856.38240532205</v>
      </c>
      <c r="FO14">
        <v>184805.100396558</v>
      </c>
      <c r="FP14">
        <v>88620.658377180007</v>
      </c>
      <c r="FQ14">
        <v>160873.4837864</v>
      </c>
      <c r="FR14">
        <v>0</v>
      </c>
      <c r="FS14">
        <v>0</v>
      </c>
      <c r="FT14">
        <v>0</v>
      </c>
    </row>
    <row r="15" spans="1:254" x14ac:dyDescent="0.2">
      <c r="A15" t="s">
        <v>189</v>
      </c>
      <c r="B15" s="1">
        <v>28719750.477884602</v>
      </c>
      <c r="C15">
        <v>8807070.9217047095</v>
      </c>
      <c r="D15" s="1">
        <v>21397705.310861502</v>
      </c>
      <c r="E15" s="1">
        <v>10269783.743333699</v>
      </c>
      <c r="F15" s="1">
        <v>56546141.741917498</v>
      </c>
      <c r="G15" s="1">
        <v>12673985.334163301</v>
      </c>
      <c r="H15" s="1">
        <v>10010400.6256565</v>
      </c>
      <c r="I15" s="1">
        <v>46727601.393777601</v>
      </c>
      <c r="J15" s="1">
        <v>10781905.0603706</v>
      </c>
      <c r="K15">
        <v>8339331.9544751802</v>
      </c>
      <c r="L15" s="1">
        <v>44684451.708415098</v>
      </c>
      <c r="M15" s="1">
        <v>13829628.175155999</v>
      </c>
      <c r="N15" s="1">
        <v>13635792.942742201</v>
      </c>
      <c r="O15" s="1">
        <v>55433598.615345597</v>
      </c>
      <c r="P15" s="1">
        <v>11032015.6210838</v>
      </c>
      <c r="Q15" s="1">
        <v>11350398.9378569</v>
      </c>
      <c r="R15" s="1">
        <v>54814645.089781702</v>
      </c>
      <c r="S15" s="1">
        <v>12569342.8909295</v>
      </c>
      <c r="T15" s="1">
        <v>10887608.655539701</v>
      </c>
      <c r="U15" s="1">
        <v>45389053.9352552</v>
      </c>
      <c r="V15">
        <v>9559154.08070793</v>
      </c>
      <c r="W15" s="1">
        <v>10389750.7200187</v>
      </c>
      <c r="X15" s="1">
        <v>47207282.199835002</v>
      </c>
      <c r="Y15" s="1">
        <v>11681801.6460831</v>
      </c>
      <c r="Z15" s="1">
        <v>10340833.6004606</v>
      </c>
      <c r="AA15" s="1">
        <v>51655881.348446399</v>
      </c>
      <c r="AB15" s="1">
        <v>11783702.3722442</v>
      </c>
      <c r="AC15" s="1">
        <v>11313216.0357613</v>
      </c>
      <c r="AD15" s="1">
        <v>17290383.428126</v>
      </c>
      <c r="AE15" s="1">
        <v>11724444.806717901</v>
      </c>
      <c r="AF15" s="1">
        <v>11076877.826335501</v>
      </c>
      <c r="AG15" s="1">
        <v>51005864.357189298</v>
      </c>
      <c r="AH15" s="1">
        <v>10356080.3630806</v>
      </c>
      <c r="AI15" s="1">
        <v>10609423.344129</v>
      </c>
      <c r="AJ15" s="1">
        <v>49267515.902451299</v>
      </c>
      <c r="AK15">
        <v>9312967.2448651996</v>
      </c>
      <c r="AL15" s="1">
        <v>10718921.7702119</v>
      </c>
      <c r="AM15" s="1">
        <v>68306507.090720803</v>
      </c>
      <c r="AN15" s="1">
        <v>13705190.611329099</v>
      </c>
      <c r="AO15" s="1">
        <v>13788525.8230319</v>
      </c>
      <c r="AP15" s="1">
        <v>10366526.267126599</v>
      </c>
      <c r="AQ15">
        <v>9684314.5578510892</v>
      </c>
      <c r="AR15" s="1">
        <v>13750997.8191972</v>
      </c>
      <c r="AS15" s="1">
        <v>12202045.068806101</v>
      </c>
      <c r="AT15">
        <v>9609110.9358586296</v>
      </c>
      <c r="AU15" s="1">
        <v>17725827.2405992</v>
      </c>
      <c r="AV15" s="1">
        <v>11630765.5654449</v>
      </c>
      <c r="AW15" s="1">
        <v>11156068.2970904</v>
      </c>
      <c r="AX15" s="1">
        <v>50603522.999506697</v>
      </c>
      <c r="AY15" s="1">
        <v>11256933.4359263</v>
      </c>
      <c r="AZ15" s="1">
        <v>10591978.230402401</v>
      </c>
      <c r="BA15" s="1">
        <v>53704283.491054498</v>
      </c>
      <c r="BB15">
        <v>9823208.5565484799</v>
      </c>
      <c r="BC15">
        <v>9524160.5182235502</v>
      </c>
      <c r="BD15" s="1">
        <v>42907597.1980699</v>
      </c>
      <c r="BE15" s="1">
        <v>11857436.3034737</v>
      </c>
      <c r="BF15" s="1">
        <v>11277308.8867875</v>
      </c>
      <c r="BG15" s="1">
        <v>43040216.443195999</v>
      </c>
      <c r="BH15" s="1">
        <v>12304926.010134</v>
      </c>
      <c r="BI15" s="1">
        <v>10270445.883308901</v>
      </c>
      <c r="BJ15" s="1">
        <v>42553434.818753503</v>
      </c>
      <c r="BK15">
        <v>8202846.0471326904</v>
      </c>
      <c r="BL15">
        <v>8164091.1759026097</v>
      </c>
      <c r="BM15" s="1">
        <v>48178274.757924199</v>
      </c>
      <c r="BN15" s="1">
        <v>12719795.235961</v>
      </c>
      <c r="BO15" s="1">
        <v>52746951.8219698</v>
      </c>
      <c r="BP15" s="1">
        <v>11070966.767844001</v>
      </c>
      <c r="BQ15" s="1">
        <v>12222436.652188599</v>
      </c>
      <c r="BR15" s="1">
        <v>49571423.002679102</v>
      </c>
      <c r="BS15" s="1">
        <v>10222075.845173299</v>
      </c>
      <c r="BT15" s="1">
        <v>10425130.3185165</v>
      </c>
      <c r="BU15" s="1">
        <v>45975385.264832497</v>
      </c>
      <c r="BV15" s="1">
        <v>13500714.1123276</v>
      </c>
      <c r="BW15" s="1">
        <v>11834708.5228198</v>
      </c>
      <c r="BX15" s="1">
        <v>50087509.887590803</v>
      </c>
      <c r="BY15" s="1">
        <v>15548901.8185411</v>
      </c>
      <c r="BZ15" s="1">
        <v>14315872.666377399</v>
      </c>
      <c r="CA15" s="1">
        <v>59895860.615102097</v>
      </c>
      <c r="CB15" s="1">
        <v>11550763.337082</v>
      </c>
      <c r="CC15" s="1">
        <v>12025634.4325363</v>
      </c>
      <c r="CD15" s="1">
        <v>11158296.637834501</v>
      </c>
      <c r="CE15">
        <v>6431710.21583803</v>
      </c>
      <c r="CF15">
        <v>6808328.5748653198</v>
      </c>
      <c r="CG15" s="1">
        <v>60904562.2564779</v>
      </c>
      <c r="CH15" s="1">
        <v>12417239.7187977</v>
      </c>
      <c r="CI15" s="1">
        <v>11184557.208097</v>
      </c>
      <c r="CJ15" s="1">
        <v>38069444.839777596</v>
      </c>
      <c r="CK15">
        <v>7610354.7909805104</v>
      </c>
      <c r="CL15">
        <v>8114315.1021708502</v>
      </c>
      <c r="CM15" s="1">
        <v>33504411.348852701</v>
      </c>
      <c r="CN15">
        <v>6477949.4447148498</v>
      </c>
      <c r="CO15">
        <v>7782983.5992444698</v>
      </c>
      <c r="CP15" s="1">
        <v>30516822.399544999</v>
      </c>
      <c r="CQ15">
        <v>8100678.7258566003</v>
      </c>
      <c r="CR15">
        <v>6979958.7326916102</v>
      </c>
      <c r="CS15" s="1">
        <v>30390840.307373099</v>
      </c>
      <c r="CT15">
        <v>9938746.26990005</v>
      </c>
      <c r="CU15" s="1">
        <v>10612592.7503781</v>
      </c>
      <c r="CV15" s="1">
        <v>15334926.5200909</v>
      </c>
      <c r="CW15">
        <v>9747657.6831691898</v>
      </c>
      <c r="CX15">
        <v>8972307.2288868409</v>
      </c>
      <c r="CY15" s="1">
        <v>38828445.018580198</v>
      </c>
      <c r="CZ15">
        <v>8078302.1028304296</v>
      </c>
      <c r="DA15">
        <v>8937693.5903922692</v>
      </c>
      <c r="DB15" s="1">
        <v>35144071.311014302</v>
      </c>
      <c r="DC15">
        <v>6085654.6153808702</v>
      </c>
      <c r="DD15">
        <v>6275598.7950609596</v>
      </c>
      <c r="DE15" s="1">
        <v>17178707.1769742</v>
      </c>
      <c r="DF15">
        <v>7838827.2512663295</v>
      </c>
      <c r="DG15" s="1">
        <v>46353161.940216899</v>
      </c>
      <c r="DH15">
        <v>8467908.3849817701</v>
      </c>
      <c r="DI15">
        <v>9030346.5831246208</v>
      </c>
      <c r="DJ15" s="1">
        <v>51068574.627455004</v>
      </c>
      <c r="DK15">
        <v>8373488.2338647498</v>
      </c>
      <c r="DL15">
        <v>9015905.3870656695</v>
      </c>
      <c r="DM15" s="1">
        <v>41999459.206378698</v>
      </c>
      <c r="DN15">
        <v>8943630.8793392796</v>
      </c>
      <c r="DO15">
        <v>9591110.6245485209</v>
      </c>
      <c r="DP15" s="1">
        <v>47597955.414337397</v>
      </c>
      <c r="DQ15">
        <v>9424602.8171504494</v>
      </c>
      <c r="DR15">
        <v>8060799.2707897304</v>
      </c>
      <c r="DS15" s="1">
        <v>45669044.768377401</v>
      </c>
      <c r="DT15">
        <v>8619145.6165635493</v>
      </c>
      <c r="DU15">
        <v>8284830.8424532497</v>
      </c>
      <c r="DV15" s="1">
        <v>41900308.868998297</v>
      </c>
      <c r="DW15">
        <v>8831579.5782404505</v>
      </c>
      <c r="DX15">
        <v>8631974.60113509</v>
      </c>
      <c r="DY15" s="1">
        <v>40345879.100483701</v>
      </c>
      <c r="DZ15">
        <v>8658414.94404063</v>
      </c>
      <c r="EA15">
        <v>7157101.5658372799</v>
      </c>
      <c r="EB15" s="1">
        <v>41889925.8516495</v>
      </c>
      <c r="EC15">
        <v>8946605.2350646108</v>
      </c>
      <c r="ED15">
        <v>8216634.29820506</v>
      </c>
      <c r="EE15" s="1">
        <v>13341726.921069499</v>
      </c>
      <c r="EF15" s="1">
        <v>10474673.206376901</v>
      </c>
      <c r="EG15">
        <v>9922628.7987878807</v>
      </c>
      <c r="EH15" s="1">
        <v>43522688.229022801</v>
      </c>
      <c r="EI15">
        <v>9058614.3577573709</v>
      </c>
      <c r="EJ15">
        <v>9190674.26371268</v>
      </c>
      <c r="EK15" s="1">
        <v>13477796.683195701</v>
      </c>
      <c r="EL15">
        <v>9992502.6635360401</v>
      </c>
      <c r="EM15">
        <v>8618045.3925487101</v>
      </c>
      <c r="EN15" s="1">
        <v>11224952.664094299</v>
      </c>
      <c r="EO15">
        <v>8721429.4729785901</v>
      </c>
      <c r="EP15">
        <v>8079943.25139069</v>
      </c>
      <c r="EQ15" s="1">
        <v>38966637.582893997</v>
      </c>
      <c r="ER15">
        <v>8891563.6442003101</v>
      </c>
      <c r="ES15">
        <v>9031917.0924192201</v>
      </c>
      <c r="ET15" s="1">
        <v>43958562.747800201</v>
      </c>
      <c r="EU15">
        <v>8283226.07273224</v>
      </c>
      <c r="EV15">
        <v>9231490.9542033505</v>
      </c>
      <c r="EW15" s="1">
        <v>12793298.918178501</v>
      </c>
      <c r="EX15">
        <v>8801274.2492244095</v>
      </c>
      <c r="EY15">
        <v>9532749.31204555</v>
      </c>
      <c r="EZ15" s="1">
        <v>33569641.455295503</v>
      </c>
      <c r="FA15">
        <v>9801899.1154687703</v>
      </c>
      <c r="FB15">
        <v>8235928.1357531501</v>
      </c>
      <c r="FC15" s="1">
        <v>13188315.3690388</v>
      </c>
      <c r="FD15">
        <v>9070781.6260996908</v>
      </c>
      <c r="FE15">
        <v>8415268.8531513195</v>
      </c>
      <c r="FF15" s="1">
        <v>55538458.905319698</v>
      </c>
      <c r="FG15" s="1">
        <v>11059823.6892289</v>
      </c>
      <c r="FH15">
        <v>9660625.2538430206</v>
      </c>
      <c r="FI15" s="1">
        <v>39742768.941417903</v>
      </c>
      <c r="FJ15">
        <v>9825280.42695974</v>
      </c>
      <c r="FK15">
        <v>7957987.4198099403</v>
      </c>
      <c r="FL15" s="1">
        <v>12959510.077337001</v>
      </c>
      <c r="FM15" s="1">
        <v>10954480.8782764</v>
      </c>
      <c r="FN15">
        <v>8487762.6606848203</v>
      </c>
      <c r="FO15" s="1">
        <v>30086257.4598547</v>
      </c>
      <c r="FP15">
        <v>6227944.6173335304</v>
      </c>
      <c r="FQ15">
        <v>6316764.0980095696</v>
      </c>
      <c r="FR15" s="1">
        <v>39204891.061525002</v>
      </c>
      <c r="FS15">
        <v>8322976.7315087402</v>
      </c>
      <c r="FT15">
        <v>8625498.6243611202</v>
      </c>
    </row>
    <row r="16" spans="1:254" x14ac:dyDescent="0.2">
      <c r="A16" t="s">
        <v>190</v>
      </c>
      <c r="B16" s="1">
        <v>20659519.2428145</v>
      </c>
      <c r="C16">
        <v>6324478.6647042902</v>
      </c>
      <c r="D16" s="1">
        <v>15713904.6665546</v>
      </c>
      <c r="E16">
        <v>7149058.3125218498</v>
      </c>
      <c r="F16" s="1">
        <v>41533663.016745999</v>
      </c>
      <c r="G16">
        <v>9011697.8431883492</v>
      </c>
      <c r="H16">
        <v>7040445.0381756397</v>
      </c>
      <c r="I16" s="1">
        <v>34080076.948324397</v>
      </c>
      <c r="J16">
        <v>7461219.9910077797</v>
      </c>
      <c r="K16">
        <v>5922372.0400337698</v>
      </c>
      <c r="L16" s="1">
        <v>31728549.914004501</v>
      </c>
      <c r="M16">
        <v>9400090.3147692606</v>
      </c>
      <c r="N16">
        <v>9587629.8750917204</v>
      </c>
      <c r="O16" s="1">
        <v>39147699.635237299</v>
      </c>
      <c r="P16">
        <v>7495058.0382055398</v>
      </c>
      <c r="Q16">
        <v>7782808.6757672299</v>
      </c>
      <c r="R16" s="1">
        <v>40391429.116503</v>
      </c>
      <c r="S16">
        <v>8814414.9198036697</v>
      </c>
      <c r="T16">
        <v>7794989.5470939996</v>
      </c>
      <c r="U16" s="1">
        <v>32897023.963082802</v>
      </c>
      <c r="V16">
        <v>6493327.2277018903</v>
      </c>
      <c r="W16">
        <v>7246110.4519991502</v>
      </c>
      <c r="X16" s="1">
        <v>35800565.006672703</v>
      </c>
      <c r="Y16">
        <v>8426909.6294925902</v>
      </c>
      <c r="Z16">
        <v>7677664.4787454996</v>
      </c>
      <c r="AA16" s="1">
        <v>37838795.387507603</v>
      </c>
      <c r="AB16">
        <v>7996719.5079110898</v>
      </c>
      <c r="AC16">
        <v>7573534.95945423</v>
      </c>
      <c r="AD16" s="1">
        <v>12335235.8530326</v>
      </c>
      <c r="AE16">
        <v>8220677.3530843304</v>
      </c>
      <c r="AF16">
        <v>7725428.7442346597</v>
      </c>
      <c r="AG16" s="1">
        <v>36788920.666685402</v>
      </c>
      <c r="AH16">
        <v>6973266.5487635704</v>
      </c>
      <c r="AI16">
        <v>7179517.0624971697</v>
      </c>
      <c r="AJ16" s="1">
        <v>37603396.455177501</v>
      </c>
      <c r="AK16">
        <v>6629587.304889</v>
      </c>
      <c r="AL16">
        <v>7880658.3284919597</v>
      </c>
      <c r="AM16" s="1">
        <v>46987415.425607301</v>
      </c>
      <c r="AN16">
        <v>8884195.2670709807</v>
      </c>
      <c r="AO16">
        <v>9409446.71278942</v>
      </c>
      <c r="AP16">
        <v>6702932.0385917705</v>
      </c>
      <c r="AQ16">
        <v>6285103.6027641697</v>
      </c>
      <c r="AR16">
        <v>9076331.7554287594</v>
      </c>
      <c r="AS16">
        <v>8161106.6325283097</v>
      </c>
      <c r="AT16">
        <v>6443333.6707425304</v>
      </c>
      <c r="AU16" s="1">
        <v>12116231.203172401</v>
      </c>
      <c r="AV16">
        <v>7907309.68116049</v>
      </c>
      <c r="AW16">
        <v>8213323.0437168796</v>
      </c>
      <c r="AX16" s="1">
        <v>36034670.647202402</v>
      </c>
      <c r="AY16">
        <v>7644243.9469204498</v>
      </c>
      <c r="AZ16">
        <v>7192805.3078862801</v>
      </c>
      <c r="BA16" s="1">
        <v>39165073.8506037</v>
      </c>
      <c r="BB16">
        <v>6693268.93666647</v>
      </c>
      <c r="BC16">
        <v>6819502.5976872202</v>
      </c>
      <c r="BD16" s="1">
        <v>29803819.628396802</v>
      </c>
      <c r="BE16">
        <v>7955682.5282227602</v>
      </c>
      <c r="BF16">
        <v>7904602.9162386497</v>
      </c>
      <c r="BG16" s="1">
        <v>31125568.281520601</v>
      </c>
      <c r="BH16">
        <v>8813322.0877232607</v>
      </c>
      <c r="BI16">
        <v>7220487.3214066597</v>
      </c>
      <c r="BJ16" s="1">
        <v>30305222.0885638</v>
      </c>
      <c r="BK16">
        <v>5342685.2733076299</v>
      </c>
      <c r="BL16">
        <v>5725949.2451226898</v>
      </c>
      <c r="BM16" s="1">
        <v>34384367.680399999</v>
      </c>
      <c r="BN16">
        <v>8990179.2842626702</v>
      </c>
      <c r="BO16" s="1">
        <v>35182654.1733367</v>
      </c>
      <c r="BP16">
        <v>6887554.8617121</v>
      </c>
      <c r="BQ16">
        <v>8290315.8571726996</v>
      </c>
      <c r="BR16" s="1">
        <v>35827751.807816103</v>
      </c>
      <c r="BS16">
        <v>6963369.6155380197</v>
      </c>
      <c r="BT16">
        <v>7541845.0636131195</v>
      </c>
      <c r="BU16" s="1">
        <v>32677361.7789304</v>
      </c>
      <c r="BV16">
        <v>9185151.9485851396</v>
      </c>
      <c r="BW16">
        <v>8346294.12255417</v>
      </c>
      <c r="BX16" s="1">
        <v>33649589.373085901</v>
      </c>
      <c r="BY16" s="1">
        <v>10631984.0908983</v>
      </c>
      <c r="BZ16" s="1">
        <v>10165167.836020701</v>
      </c>
      <c r="CA16" s="1">
        <v>41239163.948144399</v>
      </c>
      <c r="CB16">
        <v>7453529.0877879402</v>
      </c>
      <c r="CC16">
        <v>8342286.8253384801</v>
      </c>
      <c r="CD16">
        <v>8481805.1132503599</v>
      </c>
      <c r="CE16">
        <v>4920669.9231099105</v>
      </c>
      <c r="CF16">
        <v>5302246.9875600999</v>
      </c>
      <c r="CG16" s="1">
        <v>42254945.177385099</v>
      </c>
      <c r="CH16">
        <v>8277334.7939712703</v>
      </c>
      <c r="CI16">
        <v>7480572.8559996104</v>
      </c>
      <c r="CJ16" s="1">
        <v>27847161.969734799</v>
      </c>
      <c r="CK16">
        <v>5423742.8039476601</v>
      </c>
      <c r="CL16">
        <v>5823103.2708219504</v>
      </c>
      <c r="CM16" s="1">
        <v>25907484.4559251</v>
      </c>
      <c r="CN16">
        <v>4608474.96957001</v>
      </c>
      <c r="CO16">
        <v>5908807.44501899</v>
      </c>
      <c r="CP16" s="1">
        <v>23331502.960125301</v>
      </c>
      <c r="CQ16">
        <v>5979337.4774243599</v>
      </c>
      <c r="CR16">
        <v>5204440.5578437904</v>
      </c>
      <c r="CS16" s="1">
        <v>22727780.906866901</v>
      </c>
      <c r="CT16">
        <v>7187214.5317227896</v>
      </c>
      <c r="CU16">
        <v>7835003.9318988603</v>
      </c>
      <c r="CV16" s="1">
        <v>11334521.188826</v>
      </c>
      <c r="CW16">
        <v>6927317.6910380302</v>
      </c>
      <c r="CX16">
        <v>6885162.3455288401</v>
      </c>
      <c r="CY16" s="1">
        <v>28744714.3565237</v>
      </c>
      <c r="CZ16">
        <v>5579041.2655992704</v>
      </c>
      <c r="DA16">
        <v>6450698.4295424502</v>
      </c>
      <c r="DB16" s="1">
        <v>28318644.022719201</v>
      </c>
      <c r="DC16">
        <v>4475546.4666182501</v>
      </c>
      <c r="DD16">
        <v>4772842.0528516304</v>
      </c>
      <c r="DE16" s="1">
        <v>12696740.405703301</v>
      </c>
      <c r="DF16">
        <v>5739455.18405696</v>
      </c>
      <c r="DG16" s="1">
        <v>35240515.5060331</v>
      </c>
      <c r="DH16">
        <v>6052620.8172287298</v>
      </c>
      <c r="DI16">
        <v>6788523.3110210197</v>
      </c>
      <c r="DJ16" s="1">
        <v>37418004.084152304</v>
      </c>
      <c r="DK16">
        <v>5593119.1665751198</v>
      </c>
      <c r="DL16">
        <v>6618801.2286206903</v>
      </c>
      <c r="DM16" s="1">
        <v>31882239.0982223</v>
      </c>
      <c r="DN16">
        <v>6501982.3845619503</v>
      </c>
      <c r="DO16">
        <v>7041783.85948034</v>
      </c>
      <c r="DP16" s="1">
        <v>37375264.5569712</v>
      </c>
      <c r="DQ16">
        <v>6468942.9177876497</v>
      </c>
      <c r="DR16">
        <v>5735473.6490354203</v>
      </c>
      <c r="DS16" s="1">
        <v>35359594.624485202</v>
      </c>
      <c r="DT16">
        <v>6275544.6831847997</v>
      </c>
      <c r="DU16">
        <v>6380450.5174036901</v>
      </c>
      <c r="DV16" s="1">
        <v>30327715.016598899</v>
      </c>
      <c r="DW16">
        <v>6364778.7937818402</v>
      </c>
      <c r="DX16">
        <v>6226697.4338887101</v>
      </c>
      <c r="DY16" s="1">
        <v>29798400.139391601</v>
      </c>
      <c r="DZ16">
        <v>6557690.6328342902</v>
      </c>
      <c r="EA16">
        <v>5055065.8734398102</v>
      </c>
      <c r="EB16" s="1">
        <v>31309506.260445401</v>
      </c>
      <c r="EC16">
        <v>6195478.5271648904</v>
      </c>
      <c r="ED16">
        <v>5642794.8587908698</v>
      </c>
      <c r="EE16">
        <v>9269437.8710948694</v>
      </c>
      <c r="EF16">
        <v>7520051.9541427102</v>
      </c>
      <c r="EG16">
        <v>7212133.21901609</v>
      </c>
      <c r="EH16" s="1">
        <v>31316217.1508951</v>
      </c>
      <c r="EI16">
        <v>6266853.23957715</v>
      </c>
      <c r="EJ16">
        <v>6605859.9116600603</v>
      </c>
      <c r="EK16">
        <v>9763705.6587637197</v>
      </c>
      <c r="EL16">
        <v>6460812.0244270703</v>
      </c>
      <c r="EM16">
        <v>5825893.5240612803</v>
      </c>
      <c r="EN16">
        <v>7706665.0725030396</v>
      </c>
      <c r="EO16">
        <v>5778373.0144339297</v>
      </c>
      <c r="EP16">
        <v>5147747.0092422599</v>
      </c>
      <c r="EQ16" s="1">
        <v>28865063.154984102</v>
      </c>
      <c r="ER16">
        <v>5839824.9690995403</v>
      </c>
      <c r="ES16">
        <v>6344737.4543946497</v>
      </c>
      <c r="ET16" s="1">
        <v>33491612.971530501</v>
      </c>
      <c r="EU16">
        <v>6054200.6917224703</v>
      </c>
      <c r="EV16">
        <v>7096172.50388039</v>
      </c>
      <c r="EW16">
        <v>9463699.3269622996</v>
      </c>
      <c r="EX16">
        <v>6215718.3878182201</v>
      </c>
      <c r="EY16">
        <v>6909530.6637854297</v>
      </c>
      <c r="EZ16" s="1">
        <v>25443902.2352557</v>
      </c>
      <c r="FA16">
        <v>7120463.9292115401</v>
      </c>
      <c r="FB16">
        <v>6047304.4767780798</v>
      </c>
      <c r="FC16">
        <v>9697234.2854593899</v>
      </c>
      <c r="FD16">
        <v>6848401.6232853904</v>
      </c>
      <c r="FE16">
        <v>6236817.22047609</v>
      </c>
      <c r="FF16" s="1">
        <v>40302952.067053698</v>
      </c>
      <c r="FG16">
        <v>7430397.5555372704</v>
      </c>
      <c r="FH16">
        <v>6594699.51932324</v>
      </c>
      <c r="FI16" s="1">
        <v>28432101.817856099</v>
      </c>
      <c r="FJ16">
        <v>6678111.7949187104</v>
      </c>
      <c r="FK16">
        <v>5382869.2235577703</v>
      </c>
      <c r="FL16">
        <v>8437702.7106064707</v>
      </c>
      <c r="FM16">
        <v>7704269.9448335497</v>
      </c>
      <c r="FN16">
        <v>5563347.8567797504</v>
      </c>
      <c r="FO16" s="1">
        <v>22433526.367141999</v>
      </c>
      <c r="FP16">
        <v>4340414.3417798104</v>
      </c>
      <c r="FQ16">
        <v>4496948.0475917496</v>
      </c>
      <c r="FR16" s="1">
        <v>30140776.283507802</v>
      </c>
      <c r="FS16">
        <v>5950547.87171969</v>
      </c>
      <c r="FT16">
        <v>6489381.6403752901</v>
      </c>
    </row>
    <row r="17" spans="1:176" x14ac:dyDescent="0.2">
      <c r="A17" t="s">
        <v>191</v>
      </c>
      <c r="B17" s="1">
        <v>93173849.695461497</v>
      </c>
      <c r="C17" s="1">
        <v>27053356.700973101</v>
      </c>
      <c r="D17" s="1">
        <v>68218820.343869999</v>
      </c>
      <c r="E17" s="1">
        <v>40799938.232944898</v>
      </c>
      <c r="F17" s="1">
        <v>206784519.569922</v>
      </c>
      <c r="G17" s="1">
        <v>41695546.477921002</v>
      </c>
      <c r="H17" s="1">
        <v>34514197.029359497</v>
      </c>
      <c r="I17" s="1">
        <v>162391336.162139</v>
      </c>
      <c r="J17" s="1">
        <v>38333972.251759999</v>
      </c>
      <c r="K17" s="1">
        <v>28193484.280413002</v>
      </c>
      <c r="L17" s="1">
        <v>167085392.48781499</v>
      </c>
      <c r="M17" s="1">
        <v>54126694.255521998</v>
      </c>
      <c r="N17" s="1">
        <v>53269320.382206902</v>
      </c>
      <c r="O17" s="1">
        <v>232131858.262725</v>
      </c>
      <c r="P17" s="1">
        <v>47876502.066574097</v>
      </c>
      <c r="Q17" s="1">
        <v>43626626.036142103</v>
      </c>
      <c r="R17" s="1">
        <v>196669505.14128399</v>
      </c>
      <c r="S17" s="1">
        <v>46512155.886704199</v>
      </c>
      <c r="T17" s="1">
        <v>38806759.647650898</v>
      </c>
      <c r="U17" s="1">
        <v>156608668.99401301</v>
      </c>
      <c r="V17" s="1">
        <v>33091888.459680598</v>
      </c>
      <c r="W17" s="1">
        <v>34956593.931320198</v>
      </c>
      <c r="X17" s="1">
        <v>158175919.820059</v>
      </c>
      <c r="Y17" s="1">
        <v>39956352.163896203</v>
      </c>
      <c r="Z17" s="1">
        <v>35671022.421671599</v>
      </c>
      <c r="AA17" s="1">
        <v>181380683.683276</v>
      </c>
      <c r="AB17" s="1">
        <v>44106595.324991703</v>
      </c>
      <c r="AC17" s="1">
        <v>46111665.770044401</v>
      </c>
      <c r="AD17" s="1">
        <v>60983064.1136076</v>
      </c>
      <c r="AE17" s="1">
        <v>43763318.007835597</v>
      </c>
      <c r="AF17" s="1">
        <v>39033937.7026641</v>
      </c>
      <c r="AG17" s="1">
        <v>176359854.58199301</v>
      </c>
      <c r="AH17" s="1">
        <v>34967777.396684997</v>
      </c>
      <c r="AI17" s="1">
        <v>35870577.868353099</v>
      </c>
      <c r="AJ17" s="1">
        <v>161787839.09878501</v>
      </c>
      <c r="AK17" s="1">
        <v>33237691.281440198</v>
      </c>
      <c r="AL17" s="1">
        <v>33982080.159372799</v>
      </c>
      <c r="AM17" s="1">
        <v>311553951.90688097</v>
      </c>
      <c r="AN17" s="1">
        <v>80877942.033714294</v>
      </c>
      <c r="AO17" s="1">
        <v>60072973.4504636</v>
      </c>
      <c r="AP17" s="1">
        <v>53200542.498279102</v>
      </c>
      <c r="AQ17" s="1">
        <v>48079496.599775001</v>
      </c>
      <c r="AR17" s="1">
        <v>61721558.681719199</v>
      </c>
      <c r="AS17" s="1">
        <v>55463026.950932696</v>
      </c>
      <c r="AT17" s="1">
        <v>45893806.254852898</v>
      </c>
      <c r="AU17" s="1">
        <v>68792976.115716398</v>
      </c>
      <c r="AV17" s="1">
        <v>45788738.4414794</v>
      </c>
      <c r="AW17" s="1">
        <v>41671805.313896902</v>
      </c>
      <c r="AX17" s="1">
        <v>240656906.40791401</v>
      </c>
      <c r="AY17" s="1">
        <v>49852586.983830199</v>
      </c>
      <c r="AZ17" s="1">
        <v>50248010.302090503</v>
      </c>
      <c r="BA17" s="1">
        <v>210206136.98267201</v>
      </c>
      <c r="BB17" s="1">
        <v>37760774.620156303</v>
      </c>
      <c r="BC17" s="1">
        <v>37973490.913120903</v>
      </c>
      <c r="BD17" s="1">
        <v>168654514.654791</v>
      </c>
      <c r="BE17" s="1">
        <v>43044718.594142303</v>
      </c>
      <c r="BF17" s="1">
        <v>42126336.034953997</v>
      </c>
      <c r="BG17" s="1">
        <v>189700686.09112799</v>
      </c>
      <c r="BH17" s="1">
        <v>51377637.646280602</v>
      </c>
      <c r="BI17" s="1">
        <v>53175573.686323702</v>
      </c>
      <c r="BJ17" s="1">
        <v>187073567.923042</v>
      </c>
      <c r="BK17" s="1">
        <v>36310235.142352998</v>
      </c>
      <c r="BL17" s="1">
        <v>32205825.536278199</v>
      </c>
      <c r="BM17" s="1">
        <v>201698233.52580401</v>
      </c>
      <c r="BN17" s="1">
        <v>51856133.886265099</v>
      </c>
      <c r="BO17" s="1">
        <v>246763884.472565</v>
      </c>
      <c r="BP17" s="1">
        <v>54317822.408411302</v>
      </c>
      <c r="BQ17" s="1">
        <v>49855554.9283415</v>
      </c>
      <c r="BR17" s="1">
        <v>212722831.121629</v>
      </c>
      <c r="BS17" s="1">
        <v>43060858.077369899</v>
      </c>
      <c r="BT17" s="1">
        <v>39381964.565261103</v>
      </c>
      <c r="BU17" s="1">
        <v>212358226.09803399</v>
      </c>
      <c r="BV17" s="1">
        <v>57735738.252857298</v>
      </c>
      <c r="BW17" s="1">
        <v>49954731.994620003</v>
      </c>
      <c r="BX17" s="1">
        <v>228783931.14542001</v>
      </c>
      <c r="BY17" s="1">
        <v>61752515.664877199</v>
      </c>
      <c r="BZ17" s="1">
        <v>53602158.4222119</v>
      </c>
      <c r="CA17" s="1">
        <v>278842009.358585</v>
      </c>
      <c r="CB17" s="1">
        <v>62529735.831378698</v>
      </c>
      <c r="CC17" s="1">
        <v>51212702.765965097</v>
      </c>
      <c r="CD17" s="1">
        <v>31509128.272649899</v>
      </c>
      <c r="CE17" s="1">
        <v>19791033.563377298</v>
      </c>
      <c r="CF17" s="1">
        <v>21410662.7185384</v>
      </c>
      <c r="CG17" s="1">
        <v>243530743.599635</v>
      </c>
      <c r="CH17" s="1">
        <v>51583509.902312301</v>
      </c>
      <c r="CI17" s="1">
        <v>47153179.363150798</v>
      </c>
      <c r="CJ17" s="1">
        <v>133174286.321932</v>
      </c>
      <c r="CK17" s="1">
        <v>29542249.3974768</v>
      </c>
      <c r="CL17" s="1">
        <v>27223318.461389601</v>
      </c>
      <c r="CM17" s="1">
        <v>159772029.48304099</v>
      </c>
      <c r="CN17" s="1">
        <v>34161707.458414003</v>
      </c>
      <c r="CO17" s="1">
        <v>33943312.254771397</v>
      </c>
      <c r="CP17" s="1">
        <v>86736801.903460607</v>
      </c>
      <c r="CQ17" s="1">
        <v>21353687.042779699</v>
      </c>
      <c r="CR17" s="1">
        <v>17943946.998645902</v>
      </c>
      <c r="CS17" s="1">
        <v>113134623.891351</v>
      </c>
      <c r="CT17" s="1">
        <v>32876352.6497394</v>
      </c>
      <c r="CU17" s="1">
        <v>32209475.442210499</v>
      </c>
      <c r="CV17" s="1">
        <v>45890564.230349302</v>
      </c>
      <c r="CW17" s="1">
        <v>28201770.8849429</v>
      </c>
      <c r="CX17" s="1">
        <v>23076050.406853899</v>
      </c>
      <c r="CY17" s="1">
        <v>128921023.356493</v>
      </c>
      <c r="CZ17" s="1">
        <v>25893206.918854699</v>
      </c>
      <c r="DA17" s="1">
        <v>28030794.403080702</v>
      </c>
      <c r="DB17" s="1">
        <v>132127053.90211201</v>
      </c>
      <c r="DC17" s="1">
        <v>24372766.730303101</v>
      </c>
      <c r="DD17" s="1">
        <v>27784486.5899924</v>
      </c>
      <c r="DE17" s="1">
        <v>57761440.894700699</v>
      </c>
      <c r="DF17" s="1">
        <v>26767383.923623301</v>
      </c>
      <c r="DG17" s="1">
        <v>144609494.235387</v>
      </c>
      <c r="DH17" s="1">
        <v>28188218.0442959</v>
      </c>
      <c r="DI17" s="1">
        <v>27009416.779876601</v>
      </c>
      <c r="DJ17" s="1">
        <v>209639049.684367</v>
      </c>
      <c r="DK17" s="1">
        <v>37807095.651734799</v>
      </c>
      <c r="DL17" s="1">
        <v>34300660.400566503</v>
      </c>
      <c r="DM17" s="1">
        <v>131543539.626027</v>
      </c>
      <c r="DN17" s="1">
        <v>27999265.234827802</v>
      </c>
      <c r="DO17" s="1">
        <v>29103380.829759002</v>
      </c>
      <c r="DP17" s="1">
        <v>163836317.94093499</v>
      </c>
      <c r="DQ17" s="1">
        <v>35899775.938520603</v>
      </c>
      <c r="DR17" s="1">
        <v>29368409.248597499</v>
      </c>
      <c r="DS17" s="1">
        <v>155955455.28621799</v>
      </c>
      <c r="DT17" s="1">
        <v>27306835.766031001</v>
      </c>
      <c r="DU17" s="1">
        <v>24471556.182025101</v>
      </c>
      <c r="DV17" s="1">
        <v>159202546.91052401</v>
      </c>
      <c r="DW17" s="1">
        <v>31153416.160966899</v>
      </c>
      <c r="DX17" s="1">
        <v>31755255.037803899</v>
      </c>
      <c r="DY17" s="1">
        <v>159701139.833574</v>
      </c>
      <c r="DZ17" s="1">
        <v>28477661.127043702</v>
      </c>
      <c r="EA17" s="1">
        <v>28144169.677693099</v>
      </c>
      <c r="EB17" s="1">
        <v>145737494.39513001</v>
      </c>
      <c r="EC17" s="1">
        <v>32775939.564688802</v>
      </c>
      <c r="ED17" s="1">
        <v>31911644.4292854</v>
      </c>
      <c r="EE17" s="1">
        <v>53477668.384612098</v>
      </c>
      <c r="EF17" s="1">
        <v>37942323.276346497</v>
      </c>
      <c r="EG17" s="1">
        <v>34886524.340833299</v>
      </c>
      <c r="EH17" s="1">
        <v>173089337.92864001</v>
      </c>
      <c r="EI17" s="1">
        <v>31526812.493307799</v>
      </c>
      <c r="EJ17" s="1">
        <v>30918600.244382601</v>
      </c>
      <c r="EK17" s="1">
        <v>43490220.788906299</v>
      </c>
      <c r="EL17" s="1">
        <v>35335131.695917003</v>
      </c>
      <c r="EM17" s="1">
        <v>29102753.986817401</v>
      </c>
      <c r="EN17" s="1">
        <v>38504661.033960901</v>
      </c>
      <c r="EO17" s="1">
        <v>34315837.3409288</v>
      </c>
      <c r="EP17" s="1">
        <v>35342154.109656803</v>
      </c>
      <c r="EQ17" s="1">
        <v>143787738.33268601</v>
      </c>
      <c r="ER17" s="1">
        <v>35546795.077951901</v>
      </c>
      <c r="ES17" s="1">
        <v>30811501.792809099</v>
      </c>
      <c r="ET17" s="1">
        <v>139388970.78240299</v>
      </c>
      <c r="EU17" s="1">
        <v>26300623.083546501</v>
      </c>
      <c r="EV17" s="1">
        <v>26066428.0977575</v>
      </c>
      <c r="EW17" s="1">
        <v>45421046.357420303</v>
      </c>
      <c r="EX17" s="1">
        <v>38208895.272750698</v>
      </c>
      <c r="EY17" s="1">
        <v>33407663.089848001</v>
      </c>
      <c r="EZ17" s="1">
        <v>146502544.44699499</v>
      </c>
      <c r="FA17" s="1">
        <v>36892352.326130301</v>
      </c>
      <c r="FB17" s="1">
        <v>37228392.083900601</v>
      </c>
      <c r="FC17" s="1">
        <v>46674431.535738803</v>
      </c>
      <c r="FD17" s="1">
        <v>29776034.8876867</v>
      </c>
      <c r="FE17" s="1">
        <v>28249628.562579598</v>
      </c>
      <c r="FF17" s="1">
        <v>230053557.974235</v>
      </c>
      <c r="FG17" s="1">
        <v>53717228.948736899</v>
      </c>
      <c r="FH17" s="1">
        <v>45144449.332769103</v>
      </c>
      <c r="FI17" s="1">
        <v>116020097.10560399</v>
      </c>
      <c r="FJ17" s="1">
        <v>30271732.482402001</v>
      </c>
      <c r="FK17" s="1">
        <v>24015841.671397898</v>
      </c>
      <c r="FL17" s="1">
        <v>55927986.120825402</v>
      </c>
      <c r="FM17" s="1">
        <v>40987686.166359499</v>
      </c>
      <c r="FN17" s="1">
        <v>41063541.5279698</v>
      </c>
      <c r="FO17" s="1">
        <v>131811531.817533</v>
      </c>
      <c r="FP17" s="1">
        <v>30078400.610202499</v>
      </c>
      <c r="FQ17" s="1">
        <v>32623194.198189601</v>
      </c>
      <c r="FR17" s="1">
        <v>143667332.01295799</v>
      </c>
      <c r="FS17" s="1">
        <v>30739175.678617898</v>
      </c>
      <c r="FT17" s="1">
        <v>29773090.010463402</v>
      </c>
    </row>
    <row r="18" spans="1:176" x14ac:dyDescent="0.2">
      <c r="A18" t="s">
        <v>192</v>
      </c>
      <c r="B18" s="1">
        <v>67418288.088213906</v>
      </c>
      <c r="C18" s="1">
        <v>21995548.3226212</v>
      </c>
      <c r="D18" s="1">
        <v>66088320.845115602</v>
      </c>
      <c r="E18" s="1">
        <v>33126099.196657602</v>
      </c>
      <c r="F18" s="1">
        <v>151479781.28392699</v>
      </c>
      <c r="G18" s="1">
        <v>38769184.270735398</v>
      </c>
      <c r="H18" s="1">
        <v>29514604.168799799</v>
      </c>
      <c r="I18" s="1">
        <v>144537564.05241901</v>
      </c>
      <c r="J18" s="1">
        <v>34994889.695805997</v>
      </c>
      <c r="K18" s="1">
        <v>26800105.518938199</v>
      </c>
      <c r="L18" s="1">
        <v>119301172.142444</v>
      </c>
      <c r="M18" s="1">
        <v>42536354.195787303</v>
      </c>
      <c r="N18" s="1">
        <v>37299033.714042202</v>
      </c>
      <c r="O18" s="1">
        <v>167616282.484449</v>
      </c>
      <c r="P18" s="1">
        <v>40070359.674870297</v>
      </c>
      <c r="Q18" s="1">
        <v>35544709.162642598</v>
      </c>
      <c r="R18" s="1">
        <v>128527761.847904</v>
      </c>
      <c r="S18" s="1">
        <v>35558917.215684302</v>
      </c>
      <c r="T18" s="1">
        <v>26981114.676248699</v>
      </c>
      <c r="U18" s="1">
        <v>128197424.27519999</v>
      </c>
      <c r="V18" s="1">
        <v>31568973.559812099</v>
      </c>
      <c r="W18" s="1">
        <v>31866722.296673201</v>
      </c>
      <c r="X18" s="1">
        <v>136314468.71655899</v>
      </c>
      <c r="Y18" s="1">
        <v>37398477.862964503</v>
      </c>
      <c r="Z18" s="1">
        <v>28664799.1236169</v>
      </c>
      <c r="AA18" s="1">
        <v>144810756.37838501</v>
      </c>
      <c r="AB18" s="1">
        <v>37511942.506033301</v>
      </c>
      <c r="AC18" s="1">
        <v>38842995.372932099</v>
      </c>
      <c r="AD18" s="1">
        <v>54543253.2810966</v>
      </c>
      <c r="AE18" s="1">
        <v>39816251.128614001</v>
      </c>
      <c r="AF18" s="1">
        <v>31064879.125643101</v>
      </c>
      <c r="AG18" s="1">
        <v>129247238.310744</v>
      </c>
      <c r="AH18" s="1">
        <v>29831734.097605001</v>
      </c>
      <c r="AI18" s="1">
        <v>28735069.067459799</v>
      </c>
      <c r="AJ18" s="1">
        <v>138087004.23927099</v>
      </c>
      <c r="AK18" s="1">
        <v>28056842.7984173</v>
      </c>
      <c r="AL18" s="1">
        <v>30033875.0717852</v>
      </c>
      <c r="AM18" s="1">
        <v>164806769.93219599</v>
      </c>
      <c r="AN18" s="1">
        <v>49235536.997876503</v>
      </c>
      <c r="AO18" s="1">
        <v>45077169.151785403</v>
      </c>
      <c r="AP18" s="1">
        <v>24491577.892268199</v>
      </c>
      <c r="AQ18" s="1">
        <v>23673325.901718002</v>
      </c>
      <c r="AR18" s="1">
        <v>38969054.065370798</v>
      </c>
      <c r="AS18" s="1">
        <v>34869099.416294798</v>
      </c>
      <c r="AT18" s="1">
        <v>29514366.239798199</v>
      </c>
      <c r="AU18" s="1">
        <v>51361937.619114898</v>
      </c>
      <c r="AV18" s="1">
        <v>33415901.8867663</v>
      </c>
      <c r="AW18" s="1">
        <v>31742213.190221298</v>
      </c>
      <c r="AX18" s="1">
        <v>121981888.71507201</v>
      </c>
      <c r="AY18" s="1">
        <v>29275803.246142801</v>
      </c>
      <c r="AZ18" s="1">
        <v>26209611.709408399</v>
      </c>
      <c r="BA18" s="1">
        <v>169251972.459241</v>
      </c>
      <c r="BB18" s="1">
        <v>33099074.987255</v>
      </c>
      <c r="BC18" s="1">
        <v>29827624.898891799</v>
      </c>
      <c r="BD18" s="1">
        <v>125112308.89802399</v>
      </c>
      <c r="BE18" s="1">
        <v>33706067.278027304</v>
      </c>
      <c r="BF18" s="1">
        <v>31555040.562809799</v>
      </c>
      <c r="BG18" s="1">
        <v>102785538.96498699</v>
      </c>
      <c r="BH18" s="1">
        <v>32459963.966715001</v>
      </c>
      <c r="BI18" s="1">
        <v>26332494.148273502</v>
      </c>
      <c r="BJ18" s="1">
        <v>84250949.276511893</v>
      </c>
      <c r="BK18" s="1">
        <v>19795713.3569104</v>
      </c>
      <c r="BL18" s="1">
        <v>19611428.849837899</v>
      </c>
      <c r="BM18" s="1">
        <v>129247615.012807</v>
      </c>
      <c r="BN18" s="1">
        <v>39006045.073353998</v>
      </c>
      <c r="BO18" s="1">
        <v>147897862.23556399</v>
      </c>
      <c r="BP18" s="1">
        <v>30616998.821764</v>
      </c>
      <c r="BQ18" s="1">
        <v>30251166.296591699</v>
      </c>
      <c r="BR18" s="1">
        <v>139661780.35812601</v>
      </c>
      <c r="BS18" s="1">
        <v>37098616.736246303</v>
      </c>
      <c r="BT18" s="1">
        <v>29463782.968205299</v>
      </c>
      <c r="BU18" s="1">
        <v>114353625.74222299</v>
      </c>
      <c r="BV18" s="1">
        <v>36699960.495156199</v>
      </c>
      <c r="BW18" s="1">
        <v>28464376.306614298</v>
      </c>
      <c r="BX18" s="1">
        <v>157586158.80520901</v>
      </c>
      <c r="BY18" s="1">
        <v>49462494.231732801</v>
      </c>
      <c r="BZ18" s="1">
        <v>42799589.279279798</v>
      </c>
      <c r="CA18" s="1">
        <v>142191402.51006499</v>
      </c>
      <c r="CB18" s="1">
        <v>32479443.872001301</v>
      </c>
      <c r="CC18" s="1">
        <v>28180582.113967098</v>
      </c>
      <c r="CD18" s="1">
        <v>24017013.2789606</v>
      </c>
      <c r="CE18" s="1">
        <v>13653172.7966763</v>
      </c>
      <c r="CF18" s="1">
        <v>13879834.509450501</v>
      </c>
      <c r="CG18" s="1">
        <v>170434104.43657699</v>
      </c>
      <c r="CH18" s="1">
        <v>41036869.707715899</v>
      </c>
      <c r="CI18" s="1">
        <v>36334225.856784597</v>
      </c>
      <c r="CJ18" s="1">
        <v>117192389.61494499</v>
      </c>
      <c r="CK18" s="1">
        <v>28472101.1111742</v>
      </c>
      <c r="CL18" s="1">
        <v>27656118.6151748</v>
      </c>
      <c r="CM18" s="1">
        <v>87757683.676769301</v>
      </c>
      <c r="CN18" s="1">
        <v>21925094.452610798</v>
      </c>
      <c r="CO18" s="1">
        <v>24755774.486095</v>
      </c>
      <c r="CP18" s="1">
        <v>79055000.368207201</v>
      </c>
      <c r="CQ18" s="1">
        <v>24533520.348443899</v>
      </c>
      <c r="CR18" s="1">
        <v>19193926.265317701</v>
      </c>
      <c r="CS18" s="1">
        <v>97423800.359770805</v>
      </c>
      <c r="CT18" s="1">
        <v>35386851.755375102</v>
      </c>
      <c r="CU18" s="1">
        <v>31029241.984167699</v>
      </c>
      <c r="CV18" s="1">
        <v>49228942.257960796</v>
      </c>
      <c r="CW18" s="1">
        <v>27536526.760356698</v>
      </c>
      <c r="CX18" s="1">
        <v>24422459.365912601</v>
      </c>
      <c r="CY18" s="1">
        <v>120283640.54081</v>
      </c>
      <c r="CZ18" s="1">
        <v>30723730.033015199</v>
      </c>
      <c r="DA18" s="1">
        <v>32358665.104626901</v>
      </c>
      <c r="DB18" s="1">
        <v>52394771.979025602</v>
      </c>
      <c r="DC18" s="1">
        <v>12142590.169762401</v>
      </c>
      <c r="DD18" s="1">
        <v>11476953.843444601</v>
      </c>
      <c r="DE18" s="1">
        <v>50759827.5708225</v>
      </c>
      <c r="DF18" s="1">
        <v>25308706.576005802</v>
      </c>
      <c r="DG18" s="1">
        <v>123721845.871243</v>
      </c>
      <c r="DH18" s="1">
        <v>29621184.759896599</v>
      </c>
      <c r="DI18" s="1">
        <v>28969511.022112802</v>
      </c>
      <c r="DJ18" s="1">
        <v>127756867.58887801</v>
      </c>
      <c r="DK18" s="1">
        <v>24346832.7885288</v>
      </c>
      <c r="DL18" s="1">
        <v>26805798.706065498</v>
      </c>
      <c r="DM18" s="1">
        <v>136781473.35269099</v>
      </c>
      <c r="DN18" s="1">
        <v>33613224.571589202</v>
      </c>
      <c r="DO18" s="1">
        <v>30304842.282216098</v>
      </c>
      <c r="DP18" s="1">
        <v>117525189.32244501</v>
      </c>
      <c r="DQ18" s="1">
        <v>27848229.407255299</v>
      </c>
      <c r="DR18" s="1">
        <v>20546868.468777701</v>
      </c>
      <c r="DS18" s="1">
        <v>125056690.41954499</v>
      </c>
      <c r="DT18" s="1">
        <v>26049732.651953399</v>
      </c>
      <c r="DU18" s="1">
        <v>23271340.003485199</v>
      </c>
      <c r="DV18" s="1">
        <v>113982477.215299</v>
      </c>
      <c r="DW18" s="1">
        <v>27428488.8531859</v>
      </c>
      <c r="DX18" s="1">
        <v>25840056.969259299</v>
      </c>
      <c r="DY18" s="1">
        <v>112591122.209319</v>
      </c>
      <c r="DZ18" s="1">
        <v>26297790.441996399</v>
      </c>
      <c r="EA18" s="1">
        <v>22227788.1995751</v>
      </c>
      <c r="EB18" s="1">
        <v>84277781.53283</v>
      </c>
      <c r="EC18" s="1">
        <v>24568358.921314701</v>
      </c>
      <c r="ED18" s="1">
        <v>18833271.563182399</v>
      </c>
      <c r="EE18" s="1">
        <v>32079265.279066801</v>
      </c>
      <c r="EF18" s="1">
        <v>22135298.455862802</v>
      </c>
      <c r="EG18" s="1">
        <v>19849213.282515701</v>
      </c>
      <c r="EH18" s="1">
        <v>116511116.906238</v>
      </c>
      <c r="EI18" s="1">
        <v>26113269.509808902</v>
      </c>
      <c r="EJ18" s="1">
        <v>24692673.929875001</v>
      </c>
      <c r="EK18" s="1">
        <v>32970183.181256</v>
      </c>
      <c r="EL18" s="1">
        <v>21889456.638960298</v>
      </c>
      <c r="EM18" s="1">
        <v>17078935.4564001</v>
      </c>
      <c r="EN18" s="1">
        <v>27340201.854897399</v>
      </c>
      <c r="EO18" s="1">
        <v>22094601.581108</v>
      </c>
      <c r="EP18" s="1">
        <v>21794667.898689099</v>
      </c>
      <c r="EQ18" s="1">
        <v>94620101.744191304</v>
      </c>
      <c r="ER18" s="1">
        <v>23557254.3401585</v>
      </c>
      <c r="ES18" s="1">
        <v>22656029.872516599</v>
      </c>
      <c r="ET18" s="1">
        <v>108558481.43436199</v>
      </c>
      <c r="EU18" s="1">
        <v>25057034.508467901</v>
      </c>
      <c r="EV18" s="1">
        <v>23371470.168455899</v>
      </c>
      <c r="EW18" s="1">
        <v>35032399.078375302</v>
      </c>
      <c r="EX18" s="1">
        <v>25173674.479150299</v>
      </c>
      <c r="EY18" s="1">
        <v>22898994.071139298</v>
      </c>
      <c r="EZ18" s="1">
        <v>91603971.3292014</v>
      </c>
      <c r="FA18" s="1">
        <v>28470872.893440299</v>
      </c>
      <c r="FB18" s="1">
        <v>26371757.4636291</v>
      </c>
      <c r="FC18" s="1">
        <v>37251906.372431003</v>
      </c>
      <c r="FD18" s="1">
        <v>23281271.7939374</v>
      </c>
      <c r="FE18" s="1">
        <v>19983780.097586401</v>
      </c>
      <c r="FF18" s="1">
        <v>191914471.89892</v>
      </c>
      <c r="FG18" s="1">
        <v>45861012.131171897</v>
      </c>
      <c r="FH18" s="1">
        <v>41901427.677479804</v>
      </c>
      <c r="FI18" s="1">
        <v>101183509.525483</v>
      </c>
      <c r="FJ18" s="1">
        <v>31842132.970848199</v>
      </c>
      <c r="FK18" s="1">
        <v>24794681.445633899</v>
      </c>
      <c r="FL18" s="1">
        <v>39226440.923905402</v>
      </c>
      <c r="FM18" s="1">
        <v>31992781.0035397</v>
      </c>
      <c r="FN18" s="1">
        <v>27581502.645119701</v>
      </c>
      <c r="FO18" s="1">
        <v>62178133.864840001</v>
      </c>
      <c r="FP18" s="1">
        <v>15431639.604786299</v>
      </c>
      <c r="FQ18" s="1">
        <v>15679110.5858857</v>
      </c>
      <c r="FR18" s="1">
        <v>77330820.225114197</v>
      </c>
      <c r="FS18" s="1">
        <v>18515354.309114601</v>
      </c>
      <c r="FT18" s="1">
        <v>19803262.018248402</v>
      </c>
    </row>
    <row r="20" spans="1:176" x14ac:dyDescent="0.2">
      <c r="B20">
        <f>SUM(B2:B14)</f>
        <v>670356965.33715498</v>
      </c>
      <c r="C20">
        <f t="shared" ref="C20:BN20" si="0">SUM(C2:C14)</f>
        <v>523709811.9809345</v>
      </c>
      <c r="D20">
        <f t="shared" si="0"/>
        <v>1001273741.9344827</v>
      </c>
      <c r="E20">
        <f t="shared" si="0"/>
        <v>828814236.45107853</v>
      </c>
      <c r="F20">
        <f t="shared" si="0"/>
        <v>1558398923.1511545</v>
      </c>
      <c r="G20">
        <f t="shared" si="0"/>
        <v>947838483.30437517</v>
      </c>
      <c r="H20">
        <f t="shared" si="0"/>
        <v>800627823.29313207</v>
      </c>
      <c r="I20">
        <f t="shared" si="0"/>
        <v>1461054325.4612007</v>
      </c>
      <c r="J20">
        <f t="shared" si="0"/>
        <v>846829983.32585955</v>
      </c>
      <c r="K20">
        <f t="shared" si="0"/>
        <v>771402450.71195722</v>
      </c>
      <c r="L20">
        <f t="shared" si="0"/>
        <v>1854290920.6368132</v>
      </c>
      <c r="M20">
        <f t="shared" si="0"/>
        <v>1316821750.905772</v>
      </c>
      <c r="N20">
        <f t="shared" si="0"/>
        <v>1497846699.8205204</v>
      </c>
      <c r="O20">
        <f t="shared" si="0"/>
        <v>1357575364.9898803</v>
      </c>
      <c r="P20">
        <f t="shared" si="0"/>
        <v>907089616.74998116</v>
      </c>
      <c r="Q20">
        <f t="shared" si="0"/>
        <v>933795709.27683175</v>
      </c>
      <c r="R20">
        <f t="shared" si="0"/>
        <v>1007421160.8738053</v>
      </c>
      <c r="S20">
        <f t="shared" si="0"/>
        <v>683294742.01669335</v>
      </c>
      <c r="T20">
        <f t="shared" si="0"/>
        <v>607376987.83006501</v>
      </c>
      <c r="U20">
        <f t="shared" si="0"/>
        <v>1145898169.9006004</v>
      </c>
      <c r="V20">
        <f t="shared" si="0"/>
        <v>711266192.55914211</v>
      </c>
      <c r="W20">
        <f t="shared" si="0"/>
        <v>768450664.49427974</v>
      </c>
      <c r="X20">
        <f t="shared" si="0"/>
        <v>1137160408.8522408</v>
      </c>
      <c r="Y20">
        <f t="shared" si="0"/>
        <v>728287351.26355529</v>
      </c>
      <c r="Z20">
        <f t="shared" si="0"/>
        <v>726411235.28015912</v>
      </c>
      <c r="AA20">
        <f t="shared" si="0"/>
        <v>917685015.08639014</v>
      </c>
      <c r="AB20">
        <f t="shared" si="0"/>
        <v>622356463.56784475</v>
      </c>
      <c r="AC20">
        <f t="shared" si="0"/>
        <v>669305644.19690871</v>
      </c>
      <c r="AD20">
        <f t="shared" si="0"/>
        <v>970387308.03793693</v>
      </c>
      <c r="AE20">
        <f t="shared" si="0"/>
        <v>853579503.37068498</v>
      </c>
      <c r="AF20">
        <f t="shared" si="0"/>
        <v>754738002.77861631</v>
      </c>
      <c r="AG20">
        <f t="shared" si="0"/>
        <v>922352556.89953423</v>
      </c>
      <c r="AH20">
        <f t="shared" si="0"/>
        <v>584240125.14985096</v>
      </c>
      <c r="AI20">
        <f t="shared" si="0"/>
        <v>597204524.75868917</v>
      </c>
      <c r="AJ20">
        <f t="shared" si="0"/>
        <v>1231200469.7249205</v>
      </c>
      <c r="AK20">
        <f t="shared" si="0"/>
        <v>683519349.76882541</v>
      </c>
      <c r="AL20">
        <f t="shared" si="0"/>
        <v>726429933.6972928</v>
      </c>
      <c r="AM20">
        <f t="shared" si="0"/>
        <v>1631735975.722208</v>
      </c>
      <c r="AN20">
        <f t="shared" si="0"/>
        <v>1305913253.6583333</v>
      </c>
      <c r="AO20">
        <f t="shared" si="0"/>
        <v>1117407235.0930161</v>
      </c>
      <c r="AP20">
        <f t="shared" si="0"/>
        <v>741165041.8280741</v>
      </c>
      <c r="AQ20">
        <f t="shared" si="0"/>
        <v>676220369.32753038</v>
      </c>
      <c r="AR20">
        <f t="shared" si="0"/>
        <v>778058808.59682691</v>
      </c>
      <c r="AS20">
        <f t="shared" si="0"/>
        <v>798001715.28982067</v>
      </c>
      <c r="AT20">
        <f t="shared" si="0"/>
        <v>639501589.23790658</v>
      </c>
      <c r="AU20">
        <f t="shared" si="0"/>
        <v>1288359523.7060318</v>
      </c>
      <c r="AV20">
        <f t="shared" si="0"/>
        <v>1027140088.6695572</v>
      </c>
      <c r="AW20">
        <f t="shared" si="0"/>
        <v>982652856.90081048</v>
      </c>
      <c r="AX20">
        <f t="shared" si="0"/>
        <v>1399224400.5788531</v>
      </c>
      <c r="AY20">
        <f t="shared" si="0"/>
        <v>882451614.21468639</v>
      </c>
      <c r="AZ20">
        <f t="shared" si="0"/>
        <v>873159911.0964545</v>
      </c>
      <c r="BA20">
        <f t="shared" si="0"/>
        <v>1123775342.3476741</v>
      </c>
      <c r="BB20">
        <f t="shared" si="0"/>
        <v>582751543.11680627</v>
      </c>
      <c r="BC20">
        <f t="shared" si="0"/>
        <v>606911628.84195507</v>
      </c>
      <c r="BD20">
        <f t="shared" si="0"/>
        <v>1875087800.2748566</v>
      </c>
      <c r="BE20">
        <f t="shared" si="0"/>
        <v>1146179913.0895588</v>
      </c>
      <c r="BF20">
        <f t="shared" si="0"/>
        <v>1114916695.7545803</v>
      </c>
      <c r="BG20">
        <f t="shared" si="0"/>
        <v>1204959186.7632089</v>
      </c>
      <c r="BH20">
        <f t="shared" si="0"/>
        <v>836617584.62519586</v>
      </c>
      <c r="BI20">
        <f t="shared" si="0"/>
        <v>826013695.6556648</v>
      </c>
      <c r="BJ20">
        <f t="shared" si="0"/>
        <v>788341756.80145061</v>
      </c>
      <c r="BK20">
        <f t="shared" si="0"/>
        <v>491363143.30396217</v>
      </c>
      <c r="BL20">
        <f t="shared" si="0"/>
        <v>489583641.87106013</v>
      </c>
      <c r="BM20">
        <f t="shared" si="0"/>
        <v>1515541017.0557287</v>
      </c>
      <c r="BN20">
        <f t="shared" si="0"/>
        <v>1031488061.0103221</v>
      </c>
      <c r="BO20">
        <f t="shared" ref="BO20:DZ20" si="1">SUM(BO2:BO14)</f>
        <v>941771585.99372804</v>
      </c>
      <c r="BP20">
        <f t="shared" si="1"/>
        <v>623350142.96755195</v>
      </c>
      <c r="BQ20">
        <f t="shared" si="1"/>
        <v>600164767.11822736</v>
      </c>
      <c r="BR20">
        <f t="shared" si="1"/>
        <v>1734338379.681602</v>
      </c>
      <c r="BS20">
        <f t="shared" si="1"/>
        <v>927254901.37458539</v>
      </c>
      <c r="BT20">
        <f t="shared" si="1"/>
        <v>911460729.18041945</v>
      </c>
      <c r="BU20">
        <f t="shared" si="1"/>
        <v>1510237367.596858</v>
      </c>
      <c r="BV20">
        <f t="shared" si="1"/>
        <v>1016616636.8752635</v>
      </c>
      <c r="BW20">
        <f t="shared" si="1"/>
        <v>909346783.42018795</v>
      </c>
      <c r="BX20">
        <f t="shared" si="1"/>
        <v>1276027722.1946595</v>
      </c>
      <c r="BY20">
        <f t="shared" si="1"/>
        <v>845420173.76762593</v>
      </c>
      <c r="BZ20">
        <f t="shared" si="1"/>
        <v>817399671.83099389</v>
      </c>
      <c r="CA20">
        <f t="shared" si="1"/>
        <v>1630997067.4341903</v>
      </c>
      <c r="CB20">
        <f t="shared" si="1"/>
        <v>892660392.3499254</v>
      </c>
      <c r="CC20">
        <f t="shared" si="1"/>
        <v>873673480.87738478</v>
      </c>
      <c r="CD20">
        <f t="shared" si="1"/>
        <v>363193260.90495956</v>
      </c>
      <c r="CE20">
        <f t="shared" si="1"/>
        <v>286068496.04153967</v>
      </c>
      <c r="CF20">
        <f t="shared" si="1"/>
        <v>280001980.99866843</v>
      </c>
      <c r="CG20">
        <f t="shared" si="1"/>
        <v>1800332104.132719</v>
      </c>
      <c r="CH20">
        <f t="shared" si="1"/>
        <v>987712505.86717522</v>
      </c>
      <c r="CI20">
        <f t="shared" si="1"/>
        <v>952210180.54103673</v>
      </c>
      <c r="CJ20">
        <f t="shared" si="1"/>
        <v>1381093057.6183436</v>
      </c>
      <c r="CK20">
        <f t="shared" si="1"/>
        <v>839618611.69794226</v>
      </c>
      <c r="CL20">
        <f t="shared" si="1"/>
        <v>818786137.19843745</v>
      </c>
      <c r="CM20">
        <f t="shared" si="1"/>
        <v>1366045510.5202312</v>
      </c>
      <c r="CN20">
        <f t="shared" si="1"/>
        <v>786982230.0560168</v>
      </c>
      <c r="CO20">
        <f t="shared" si="1"/>
        <v>898173784.62348092</v>
      </c>
      <c r="CP20">
        <f t="shared" si="1"/>
        <v>1185724132.4730034</v>
      </c>
      <c r="CQ20">
        <f t="shared" si="1"/>
        <v>858695417.11708248</v>
      </c>
      <c r="CR20">
        <f t="shared" si="1"/>
        <v>752194142.23771524</v>
      </c>
      <c r="CS20">
        <f t="shared" si="1"/>
        <v>1185076207.0917122</v>
      </c>
      <c r="CT20">
        <f t="shared" si="1"/>
        <v>782482161.35534608</v>
      </c>
      <c r="CU20">
        <f t="shared" si="1"/>
        <v>826815030.02212942</v>
      </c>
      <c r="CV20">
        <f t="shared" si="1"/>
        <v>1016226827.7213356</v>
      </c>
      <c r="CW20">
        <f t="shared" si="1"/>
        <v>805200976.96168244</v>
      </c>
      <c r="CX20">
        <f t="shared" si="1"/>
        <v>734813842.16784477</v>
      </c>
      <c r="CY20">
        <f t="shared" si="1"/>
        <v>1330360664.7690241</v>
      </c>
      <c r="CZ20">
        <f t="shared" si="1"/>
        <v>765249019.52922881</v>
      </c>
      <c r="DA20">
        <f t="shared" si="1"/>
        <v>899893394.63980389</v>
      </c>
      <c r="DB20">
        <f t="shared" si="1"/>
        <v>1002684474.9121596</v>
      </c>
      <c r="DC20">
        <f t="shared" si="1"/>
        <v>607574651.42441642</v>
      </c>
      <c r="DD20">
        <f t="shared" si="1"/>
        <v>688163030.03162861</v>
      </c>
      <c r="DE20">
        <f t="shared" si="1"/>
        <v>848623993.559744</v>
      </c>
      <c r="DF20">
        <f t="shared" si="1"/>
        <v>602475138.78071499</v>
      </c>
      <c r="DG20">
        <f t="shared" si="1"/>
        <v>1223923189.3298609</v>
      </c>
      <c r="DH20">
        <f t="shared" si="1"/>
        <v>747112786.19080389</v>
      </c>
      <c r="DI20">
        <f t="shared" si="1"/>
        <v>668496191.30438435</v>
      </c>
      <c r="DJ20">
        <f t="shared" si="1"/>
        <v>1761798764.7002501</v>
      </c>
      <c r="DK20">
        <f t="shared" si="1"/>
        <v>976158724.05624545</v>
      </c>
      <c r="DL20">
        <f t="shared" si="1"/>
        <v>912469785.68539727</v>
      </c>
      <c r="DM20">
        <f t="shared" si="1"/>
        <v>2049679210.4873087</v>
      </c>
      <c r="DN20">
        <f t="shared" si="1"/>
        <v>991241782.27856851</v>
      </c>
      <c r="DO20">
        <f t="shared" si="1"/>
        <v>1032249947.0166587</v>
      </c>
      <c r="DP20">
        <f t="shared" si="1"/>
        <v>1220291391.2863641</v>
      </c>
      <c r="DQ20">
        <f t="shared" si="1"/>
        <v>782160227.06242144</v>
      </c>
      <c r="DR20">
        <f t="shared" si="1"/>
        <v>658025881.29397762</v>
      </c>
      <c r="DS20">
        <f t="shared" si="1"/>
        <v>1578234987.251277</v>
      </c>
      <c r="DT20">
        <f t="shared" si="1"/>
        <v>807501158.7124958</v>
      </c>
      <c r="DU20">
        <f t="shared" si="1"/>
        <v>750938315.08526742</v>
      </c>
      <c r="DV20">
        <f t="shared" si="1"/>
        <v>1018281402.0639138</v>
      </c>
      <c r="DW20">
        <f t="shared" si="1"/>
        <v>567452175.28224802</v>
      </c>
      <c r="DX20">
        <f t="shared" si="1"/>
        <v>541148323.72502291</v>
      </c>
      <c r="DY20">
        <f t="shared" si="1"/>
        <v>1472870270.9725769</v>
      </c>
      <c r="DZ20">
        <f t="shared" si="1"/>
        <v>780525797.14657331</v>
      </c>
      <c r="EA20">
        <f t="shared" ref="EA20:FT20" si="2">SUM(EA2:EA14)</f>
        <v>722995242.26109767</v>
      </c>
      <c r="EB20">
        <f t="shared" si="2"/>
        <v>821368554.27470851</v>
      </c>
      <c r="EC20">
        <f t="shared" si="2"/>
        <v>574634899.53597438</v>
      </c>
      <c r="ED20">
        <f t="shared" si="2"/>
        <v>599854120.98359323</v>
      </c>
      <c r="EE20">
        <f t="shared" si="2"/>
        <v>870219590.66749811</v>
      </c>
      <c r="EF20">
        <f t="shared" si="2"/>
        <v>716148506.05906165</v>
      </c>
      <c r="EG20">
        <f t="shared" si="2"/>
        <v>701323595.70129633</v>
      </c>
      <c r="EH20">
        <f t="shared" si="2"/>
        <v>1139119938.6699138</v>
      </c>
      <c r="EI20">
        <f t="shared" si="2"/>
        <v>654977157.37064922</v>
      </c>
      <c r="EJ20">
        <f t="shared" si="2"/>
        <v>701249791.63496327</v>
      </c>
      <c r="EK20">
        <f t="shared" si="2"/>
        <v>950178314.50978673</v>
      </c>
      <c r="EL20">
        <f t="shared" si="2"/>
        <v>788795178.32156134</v>
      </c>
      <c r="EM20">
        <f t="shared" si="2"/>
        <v>732167085.22746444</v>
      </c>
      <c r="EN20">
        <f t="shared" si="2"/>
        <v>902149446.21891558</v>
      </c>
      <c r="EO20">
        <f t="shared" si="2"/>
        <v>836685212.37437785</v>
      </c>
      <c r="EP20">
        <f t="shared" si="2"/>
        <v>758544313.94481039</v>
      </c>
      <c r="EQ20">
        <f t="shared" si="2"/>
        <v>1173294616.2375052</v>
      </c>
      <c r="ER20">
        <f t="shared" si="2"/>
        <v>657083985.43338227</v>
      </c>
      <c r="ES20">
        <f t="shared" si="2"/>
        <v>716515809.57587731</v>
      </c>
      <c r="ET20">
        <f t="shared" si="2"/>
        <v>1176169269.4319713</v>
      </c>
      <c r="EU20">
        <f t="shared" si="2"/>
        <v>847225109.01749587</v>
      </c>
      <c r="EV20">
        <f t="shared" si="2"/>
        <v>667482746.71125185</v>
      </c>
      <c r="EW20">
        <f t="shared" si="2"/>
        <v>768225779.78354895</v>
      </c>
      <c r="EX20">
        <f t="shared" si="2"/>
        <v>700177807.25554204</v>
      </c>
      <c r="EY20">
        <f t="shared" si="2"/>
        <v>597002142.23082197</v>
      </c>
      <c r="EZ20">
        <f t="shared" si="2"/>
        <v>1225158132.2128491</v>
      </c>
      <c r="FA20">
        <f t="shared" si="2"/>
        <v>870673601.73714066</v>
      </c>
      <c r="FB20">
        <f t="shared" si="2"/>
        <v>769705906.53473699</v>
      </c>
      <c r="FC20">
        <f t="shared" si="2"/>
        <v>1269841628.5517962</v>
      </c>
      <c r="FD20">
        <f t="shared" si="2"/>
        <v>950060371.73772299</v>
      </c>
      <c r="FE20">
        <f t="shared" si="2"/>
        <v>783796728.35695553</v>
      </c>
      <c r="FF20">
        <f t="shared" si="2"/>
        <v>2295388008.1782813</v>
      </c>
      <c r="FG20">
        <f t="shared" si="2"/>
        <v>1277093342.1184082</v>
      </c>
      <c r="FH20">
        <f t="shared" si="2"/>
        <v>1064799473.5257932</v>
      </c>
      <c r="FI20">
        <f t="shared" si="2"/>
        <v>1175520313.1022792</v>
      </c>
      <c r="FJ20">
        <f t="shared" si="2"/>
        <v>731840328.00309753</v>
      </c>
      <c r="FK20">
        <f t="shared" si="2"/>
        <v>685637871.25236917</v>
      </c>
      <c r="FL20">
        <f t="shared" si="2"/>
        <v>1070586914.70874</v>
      </c>
      <c r="FM20">
        <f t="shared" si="2"/>
        <v>1025750562.6531892</v>
      </c>
      <c r="FN20">
        <f t="shared" si="2"/>
        <v>768954458.12306559</v>
      </c>
      <c r="FO20">
        <f t="shared" si="2"/>
        <v>1238371702.3954566</v>
      </c>
      <c r="FP20">
        <f t="shared" si="2"/>
        <v>680328201.94654751</v>
      </c>
      <c r="FQ20">
        <f t="shared" si="2"/>
        <v>845354863.07980645</v>
      </c>
      <c r="FR20">
        <f t="shared" si="2"/>
        <v>617199974.83863008</v>
      </c>
      <c r="FS20">
        <f t="shared" si="2"/>
        <v>385324661.04006332</v>
      </c>
      <c r="FT20">
        <f t="shared" si="2"/>
        <v>413181292.33298033</v>
      </c>
    </row>
  </sheetData>
  <conditionalFormatting sqref="B15:FT18">
    <cfRule type="colorScale" priority="2">
      <colorScale>
        <cfvo type="min"/>
        <cfvo type="percentile" val="50"/>
        <cfvo type="max"/>
        <color theme="9"/>
        <color rgb="FFFFEB84"/>
        <color rgb="FFC00000"/>
      </colorScale>
    </cfRule>
  </conditionalFormatting>
  <conditionalFormatting sqref="B20:FT20">
    <cfRule type="colorScale" priority="1">
      <colorScale>
        <cfvo type="min"/>
        <cfvo type="percentile" val="50"/>
        <cfvo type="max"/>
        <color theme="9"/>
        <color rgb="FFFFEB84"/>
        <color rgb="FFC0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28BF-964D-AD43-AFFA-2FC427E9AB50}">
  <dimension ref="B1:T177"/>
  <sheetViews>
    <sheetView workbookViewId="0">
      <selection activeCell="G51" sqref="G51"/>
    </sheetView>
  </sheetViews>
  <sheetFormatPr baseColWidth="10" defaultRowHeight="16" x14ac:dyDescent="0.2"/>
  <cols>
    <col min="2" max="2" width="33.6640625" bestFit="1" customWidth="1"/>
    <col min="7" max="7" width="33.6640625" bestFit="1" customWidth="1"/>
    <col min="8" max="9" width="33.6640625" customWidth="1"/>
    <col min="10" max="10" width="22.1640625" bestFit="1" customWidth="1"/>
  </cols>
  <sheetData>
    <row r="1" spans="2:17" ht="60" customHeight="1" x14ac:dyDescent="0.2">
      <c r="B1" s="2" t="s">
        <v>445</v>
      </c>
      <c r="J1" s="2" t="s">
        <v>447</v>
      </c>
      <c r="Q1" s="2" t="s">
        <v>448</v>
      </c>
    </row>
    <row r="2" spans="2:17" x14ac:dyDescent="0.2">
      <c r="B2" t="s">
        <v>378</v>
      </c>
      <c r="C2" t="s">
        <v>379</v>
      </c>
      <c r="D2" t="s">
        <v>380</v>
      </c>
      <c r="E2" t="s">
        <v>381</v>
      </c>
      <c r="F2" t="s">
        <v>382</v>
      </c>
      <c r="G2" t="s">
        <v>383</v>
      </c>
      <c r="H2" t="s">
        <v>449</v>
      </c>
    </row>
    <row r="3" spans="2:17" x14ac:dyDescent="0.2">
      <c r="B3" t="s">
        <v>368</v>
      </c>
      <c r="C3" t="s">
        <v>369</v>
      </c>
      <c r="D3">
        <v>2</v>
      </c>
      <c r="E3" t="s">
        <v>370</v>
      </c>
      <c r="F3" t="s">
        <v>371</v>
      </c>
      <c r="G3" t="s">
        <v>209</v>
      </c>
      <c r="H3" t="s">
        <v>431</v>
      </c>
    </row>
    <row r="4" spans="2:17" x14ac:dyDescent="0.2">
      <c r="B4" t="s">
        <v>368</v>
      </c>
      <c r="C4" t="s">
        <v>369</v>
      </c>
      <c r="D4">
        <v>2</v>
      </c>
      <c r="E4" t="s">
        <v>370</v>
      </c>
      <c r="F4" t="s">
        <v>373</v>
      </c>
      <c r="G4" t="s">
        <v>210</v>
      </c>
      <c r="H4" t="s">
        <v>431</v>
      </c>
    </row>
    <row r="5" spans="2:17" x14ac:dyDescent="0.2">
      <c r="B5" t="s">
        <v>368</v>
      </c>
      <c r="C5" t="s">
        <v>369</v>
      </c>
      <c r="D5">
        <v>2</v>
      </c>
      <c r="E5" t="s">
        <v>370</v>
      </c>
      <c r="F5" t="s">
        <v>372</v>
      </c>
      <c r="G5" t="s">
        <v>211</v>
      </c>
      <c r="H5" t="s">
        <v>431</v>
      </c>
    </row>
    <row r="6" spans="2:17" x14ac:dyDescent="0.2">
      <c r="B6" t="s">
        <v>368</v>
      </c>
      <c r="C6" t="s">
        <v>369</v>
      </c>
      <c r="D6">
        <v>3</v>
      </c>
      <c r="E6" t="s">
        <v>370</v>
      </c>
      <c r="F6" t="s">
        <v>371</v>
      </c>
      <c r="G6" t="s">
        <v>212</v>
      </c>
      <c r="H6" t="s">
        <v>433</v>
      </c>
    </row>
    <row r="7" spans="2:17" x14ac:dyDescent="0.2">
      <c r="B7" t="s">
        <v>368</v>
      </c>
      <c r="C7" t="s">
        <v>369</v>
      </c>
      <c r="D7">
        <v>3</v>
      </c>
      <c r="E7" t="s">
        <v>370</v>
      </c>
      <c r="F7" t="s">
        <v>373</v>
      </c>
      <c r="G7" t="s">
        <v>213</v>
      </c>
      <c r="H7" t="s">
        <v>433</v>
      </c>
    </row>
    <row r="8" spans="2:17" x14ac:dyDescent="0.2">
      <c r="B8" t="s">
        <v>368</v>
      </c>
      <c r="C8" t="s">
        <v>369</v>
      </c>
      <c r="D8">
        <v>3</v>
      </c>
      <c r="E8" t="s">
        <v>370</v>
      </c>
      <c r="F8" t="s">
        <v>372</v>
      </c>
      <c r="G8" t="s">
        <v>214</v>
      </c>
      <c r="H8" t="s">
        <v>433</v>
      </c>
    </row>
    <row r="9" spans="2:17" x14ac:dyDescent="0.2">
      <c r="B9" t="s">
        <v>368</v>
      </c>
      <c r="C9" t="s">
        <v>369</v>
      </c>
      <c r="D9">
        <v>4</v>
      </c>
      <c r="E9" t="s">
        <v>370</v>
      </c>
      <c r="F9" t="s">
        <v>371</v>
      </c>
      <c r="G9" t="s">
        <v>215</v>
      </c>
      <c r="H9" t="s">
        <v>441</v>
      </c>
    </row>
    <row r="10" spans="2:17" x14ac:dyDescent="0.2">
      <c r="B10" t="s">
        <v>368</v>
      </c>
      <c r="C10" t="s">
        <v>369</v>
      </c>
      <c r="D10">
        <v>4</v>
      </c>
      <c r="E10" t="s">
        <v>370</v>
      </c>
      <c r="F10" t="s">
        <v>373</v>
      </c>
      <c r="G10" t="s">
        <v>216</v>
      </c>
      <c r="H10" t="s">
        <v>441</v>
      </c>
    </row>
    <row r="11" spans="2:17" x14ac:dyDescent="0.2">
      <c r="B11" t="s">
        <v>368</v>
      </c>
      <c r="C11" t="s">
        <v>369</v>
      </c>
      <c r="D11">
        <v>4</v>
      </c>
      <c r="E11" t="s">
        <v>370</v>
      </c>
      <c r="F11" t="s">
        <v>372</v>
      </c>
      <c r="G11" t="s">
        <v>217</v>
      </c>
      <c r="H11" t="s">
        <v>441</v>
      </c>
    </row>
    <row r="12" spans="2:17" x14ac:dyDescent="0.2">
      <c r="B12" t="s">
        <v>368</v>
      </c>
      <c r="C12" t="s">
        <v>369</v>
      </c>
      <c r="D12">
        <v>5</v>
      </c>
      <c r="E12" t="s">
        <v>370</v>
      </c>
      <c r="F12" t="s">
        <v>371</v>
      </c>
      <c r="G12" t="s">
        <v>218</v>
      </c>
      <c r="H12" t="s">
        <v>429</v>
      </c>
    </row>
    <row r="13" spans="2:17" x14ac:dyDescent="0.2">
      <c r="B13" t="s">
        <v>368</v>
      </c>
      <c r="C13" t="s">
        <v>369</v>
      </c>
      <c r="D13">
        <v>5</v>
      </c>
      <c r="E13" t="s">
        <v>370</v>
      </c>
      <c r="F13" t="s">
        <v>373</v>
      </c>
      <c r="G13" t="s">
        <v>219</v>
      </c>
      <c r="H13" t="s">
        <v>429</v>
      </c>
    </row>
    <row r="14" spans="2:17" x14ac:dyDescent="0.2">
      <c r="B14" t="s">
        <v>368</v>
      </c>
      <c r="C14" t="s">
        <v>369</v>
      </c>
      <c r="D14">
        <v>5</v>
      </c>
      <c r="E14" t="s">
        <v>370</v>
      </c>
      <c r="F14" t="s">
        <v>372</v>
      </c>
      <c r="G14" t="s">
        <v>220</v>
      </c>
      <c r="H14" t="s">
        <v>429</v>
      </c>
    </row>
    <row r="15" spans="2:17" x14ac:dyDescent="0.2">
      <c r="B15" t="s">
        <v>368</v>
      </c>
      <c r="C15" t="s">
        <v>369</v>
      </c>
      <c r="D15">
        <v>6</v>
      </c>
      <c r="E15" t="s">
        <v>370</v>
      </c>
      <c r="F15" t="s">
        <v>371</v>
      </c>
      <c r="G15" t="s">
        <v>221</v>
      </c>
      <c r="H15" t="s">
        <v>425</v>
      </c>
    </row>
    <row r="16" spans="2:17" x14ac:dyDescent="0.2">
      <c r="B16" t="s">
        <v>368</v>
      </c>
      <c r="C16" t="s">
        <v>369</v>
      </c>
      <c r="D16">
        <v>6</v>
      </c>
      <c r="E16" t="s">
        <v>370</v>
      </c>
      <c r="F16" t="s">
        <v>373</v>
      </c>
      <c r="G16" t="s">
        <v>222</v>
      </c>
      <c r="H16" t="s">
        <v>425</v>
      </c>
    </row>
    <row r="17" spans="2:20" x14ac:dyDescent="0.2">
      <c r="B17" t="s">
        <v>368</v>
      </c>
      <c r="C17" t="s">
        <v>369</v>
      </c>
      <c r="D17">
        <v>6</v>
      </c>
      <c r="E17" t="s">
        <v>370</v>
      </c>
      <c r="F17" t="s">
        <v>372</v>
      </c>
      <c r="G17" t="s">
        <v>223</v>
      </c>
      <c r="H17" t="s">
        <v>425</v>
      </c>
    </row>
    <row r="18" spans="2:20" x14ac:dyDescent="0.2">
      <c r="B18" t="s">
        <v>368</v>
      </c>
      <c r="C18" t="s">
        <v>369</v>
      </c>
      <c r="D18">
        <v>7</v>
      </c>
      <c r="E18" t="s">
        <v>370</v>
      </c>
      <c r="F18" t="s">
        <v>371</v>
      </c>
      <c r="G18" t="s">
        <v>224</v>
      </c>
      <c r="H18" t="s">
        <v>427</v>
      </c>
    </row>
    <row r="19" spans="2:20" x14ac:dyDescent="0.2">
      <c r="B19" t="s">
        <v>368</v>
      </c>
      <c r="C19" t="s">
        <v>369</v>
      </c>
      <c r="D19">
        <v>7</v>
      </c>
      <c r="E19" t="s">
        <v>370</v>
      </c>
      <c r="F19" t="s">
        <v>373</v>
      </c>
      <c r="G19" t="s">
        <v>225</v>
      </c>
      <c r="H19" t="s">
        <v>427</v>
      </c>
    </row>
    <row r="20" spans="2:20" x14ac:dyDescent="0.2">
      <c r="B20" t="s">
        <v>368</v>
      </c>
      <c r="C20" t="s">
        <v>369</v>
      </c>
      <c r="D20">
        <v>7</v>
      </c>
      <c r="E20" t="s">
        <v>370</v>
      </c>
      <c r="F20" t="s">
        <v>372</v>
      </c>
      <c r="G20" t="s">
        <v>226</v>
      </c>
      <c r="H20" t="s">
        <v>427</v>
      </c>
    </row>
    <row r="21" spans="2:20" x14ac:dyDescent="0.2">
      <c r="B21" t="s">
        <v>368</v>
      </c>
      <c r="C21" t="s">
        <v>369</v>
      </c>
      <c r="D21">
        <v>8</v>
      </c>
      <c r="E21" t="s">
        <v>370</v>
      </c>
      <c r="F21" t="s">
        <v>371</v>
      </c>
      <c r="G21" t="s">
        <v>227</v>
      </c>
      <c r="H21" t="s">
        <v>443</v>
      </c>
    </row>
    <row r="22" spans="2:20" x14ac:dyDescent="0.2">
      <c r="B22" t="s">
        <v>368</v>
      </c>
      <c r="C22" t="s">
        <v>369</v>
      </c>
      <c r="D22">
        <v>8</v>
      </c>
      <c r="E22" t="s">
        <v>370</v>
      </c>
      <c r="F22" t="s">
        <v>373</v>
      </c>
      <c r="G22" t="s">
        <v>228</v>
      </c>
      <c r="H22" t="s">
        <v>443</v>
      </c>
    </row>
    <row r="23" spans="2:20" x14ac:dyDescent="0.2">
      <c r="B23" t="s">
        <v>368</v>
      </c>
      <c r="C23" t="s">
        <v>369</v>
      </c>
      <c r="D23">
        <v>8</v>
      </c>
      <c r="E23" t="s">
        <v>370</v>
      </c>
      <c r="F23" t="s">
        <v>372</v>
      </c>
      <c r="G23" t="s">
        <v>229</v>
      </c>
      <c r="H23" t="s">
        <v>443</v>
      </c>
    </row>
    <row r="24" spans="2:20" x14ac:dyDescent="0.2">
      <c r="B24" t="s">
        <v>368</v>
      </c>
      <c r="C24" t="s">
        <v>369</v>
      </c>
      <c r="D24">
        <v>9</v>
      </c>
      <c r="E24" t="s">
        <v>370</v>
      </c>
      <c r="F24" t="s">
        <v>371</v>
      </c>
      <c r="G24" t="s">
        <v>230</v>
      </c>
      <c r="H24" t="s">
        <v>423</v>
      </c>
      <c r="J24" t="s">
        <v>446</v>
      </c>
      <c r="K24" t="s">
        <v>444</v>
      </c>
      <c r="L24" t="s">
        <v>378</v>
      </c>
      <c r="M24" t="s">
        <v>379</v>
      </c>
      <c r="N24" t="s">
        <v>380</v>
      </c>
      <c r="O24" t="s">
        <v>381</v>
      </c>
      <c r="Q24" t="s">
        <v>378</v>
      </c>
      <c r="R24" t="s">
        <v>379</v>
      </c>
      <c r="S24" t="s">
        <v>380</v>
      </c>
      <c r="T24" t="s">
        <v>381</v>
      </c>
    </row>
    <row r="25" spans="2:20" x14ac:dyDescent="0.2">
      <c r="B25" t="s">
        <v>368</v>
      </c>
      <c r="C25" t="s">
        <v>369</v>
      </c>
      <c r="D25">
        <v>9</v>
      </c>
      <c r="E25" t="s">
        <v>370</v>
      </c>
      <c r="F25" t="s">
        <v>373</v>
      </c>
      <c r="G25" t="s">
        <v>231</v>
      </c>
      <c r="H25" t="s">
        <v>423</v>
      </c>
      <c r="J25" t="s">
        <v>431</v>
      </c>
      <c r="K25">
        <v>20</v>
      </c>
      <c r="L25" t="s">
        <v>368</v>
      </c>
      <c r="M25" t="s">
        <v>369</v>
      </c>
      <c r="N25">
        <v>2</v>
      </c>
      <c r="O25" t="s">
        <v>370</v>
      </c>
      <c r="Q25" t="s">
        <v>368</v>
      </c>
      <c r="R25" t="s">
        <v>369</v>
      </c>
      <c r="S25">
        <v>2</v>
      </c>
      <c r="T25" t="s">
        <v>370</v>
      </c>
    </row>
    <row r="26" spans="2:20" x14ac:dyDescent="0.2">
      <c r="B26" t="s">
        <v>368</v>
      </c>
      <c r="C26" t="s">
        <v>369</v>
      </c>
      <c r="D26">
        <v>9</v>
      </c>
      <c r="E26" t="s">
        <v>370</v>
      </c>
      <c r="F26" t="s">
        <v>372</v>
      </c>
      <c r="G26" t="s">
        <v>232</v>
      </c>
      <c r="H26" t="s">
        <v>423</v>
      </c>
      <c r="J26" t="s">
        <v>433</v>
      </c>
      <c r="K26">
        <v>20</v>
      </c>
      <c r="L26" t="s">
        <v>368</v>
      </c>
      <c r="M26" t="s">
        <v>369</v>
      </c>
      <c r="N26">
        <v>3</v>
      </c>
      <c r="O26" t="s">
        <v>370</v>
      </c>
      <c r="Q26" t="s">
        <v>368</v>
      </c>
      <c r="R26" t="s">
        <v>369</v>
      </c>
      <c r="S26">
        <v>3</v>
      </c>
      <c r="T26" t="s">
        <v>370</v>
      </c>
    </row>
    <row r="27" spans="2:20" x14ac:dyDescent="0.2">
      <c r="B27" t="s">
        <v>368</v>
      </c>
      <c r="C27" t="s">
        <v>369</v>
      </c>
      <c r="D27">
        <v>10</v>
      </c>
      <c r="E27" t="s">
        <v>370</v>
      </c>
      <c r="F27" t="s">
        <v>371</v>
      </c>
      <c r="G27" t="s">
        <v>193</v>
      </c>
      <c r="H27" t="s">
        <v>435</v>
      </c>
      <c r="J27" t="s">
        <v>441</v>
      </c>
      <c r="K27">
        <v>4</v>
      </c>
      <c r="L27" t="s">
        <v>368</v>
      </c>
      <c r="M27" t="s">
        <v>369</v>
      </c>
      <c r="N27">
        <v>4</v>
      </c>
      <c r="O27" t="s">
        <v>370</v>
      </c>
      <c r="Q27" t="s">
        <v>368</v>
      </c>
      <c r="R27" t="s">
        <v>369</v>
      </c>
      <c r="S27">
        <v>4</v>
      </c>
      <c r="T27" t="s">
        <v>370</v>
      </c>
    </row>
    <row r="28" spans="2:20" x14ac:dyDescent="0.2">
      <c r="B28" t="s">
        <v>368</v>
      </c>
      <c r="C28" t="s">
        <v>369</v>
      </c>
      <c r="D28">
        <v>10</v>
      </c>
      <c r="E28" t="s">
        <v>370</v>
      </c>
      <c r="F28" t="s">
        <v>372</v>
      </c>
      <c r="G28" t="s">
        <v>194</v>
      </c>
      <c r="H28" t="s">
        <v>435</v>
      </c>
      <c r="J28" t="s">
        <v>429</v>
      </c>
      <c r="K28">
        <v>20</v>
      </c>
      <c r="L28" t="s">
        <v>368</v>
      </c>
      <c r="M28" t="s">
        <v>369</v>
      </c>
      <c r="N28">
        <v>5</v>
      </c>
      <c r="O28" t="s">
        <v>370</v>
      </c>
      <c r="Q28" t="s">
        <v>368</v>
      </c>
      <c r="R28" t="s">
        <v>369</v>
      </c>
      <c r="S28">
        <v>5</v>
      </c>
      <c r="T28" t="s">
        <v>370</v>
      </c>
    </row>
    <row r="29" spans="2:20" x14ac:dyDescent="0.2">
      <c r="B29" t="s">
        <v>368</v>
      </c>
      <c r="C29" t="s">
        <v>369</v>
      </c>
      <c r="D29">
        <v>11</v>
      </c>
      <c r="E29" t="s">
        <v>370</v>
      </c>
      <c r="F29" t="s">
        <v>371</v>
      </c>
      <c r="G29" t="s">
        <v>195</v>
      </c>
      <c r="H29" t="s">
        <v>440</v>
      </c>
      <c r="J29" t="s">
        <v>425</v>
      </c>
      <c r="K29">
        <v>12</v>
      </c>
      <c r="L29" t="s">
        <v>368</v>
      </c>
      <c r="M29" t="s">
        <v>369</v>
      </c>
      <c r="N29">
        <v>6</v>
      </c>
      <c r="O29" t="s">
        <v>370</v>
      </c>
      <c r="Q29" t="s">
        <v>368</v>
      </c>
      <c r="R29" t="s">
        <v>369</v>
      </c>
      <c r="S29">
        <v>6</v>
      </c>
      <c r="T29" t="s">
        <v>370</v>
      </c>
    </row>
    <row r="30" spans="2:20" x14ac:dyDescent="0.2">
      <c r="B30" t="s">
        <v>368</v>
      </c>
      <c r="C30" t="s">
        <v>369</v>
      </c>
      <c r="D30">
        <v>11</v>
      </c>
      <c r="E30" t="s">
        <v>370</v>
      </c>
      <c r="F30" t="s">
        <v>372</v>
      </c>
      <c r="G30" t="s">
        <v>196</v>
      </c>
      <c r="H30" t="s">
        <v>440</v>
      </c>
      <c r="J30" t="s">
        <v>427</v>
      </c>
      <c r="K30">
        <v>20</v>
      </c>
      <c r="L30" t="s">
        <v>368</v>
      </c>
      <c r="M30" t="s">
        <v>369</v>
      </c>
      <c r="N30">
        <v>7</v>
      </c>
      <c r="O30" t="s">
        <v>370</v>
      </c>
      <c r="Q30" t="s">
        <v>368</v>
      </c>
      <c r="R30" t="s">
        <v>369</v>
      </c>
      <c r="S30">
        <v>7</v>
      </c>
      <c r="T30" t="s">
        <v>370</v>
      </c>
    </row>
    <row r="31" spans="2:20" x14ac:dyDescent="0.2">
      <c r="B31" t="s">
        <v>368</v>
      </c>
      <c r="C31" t="s">
        <v>369</v>
      </c>
      <c r="D31">
        <v>12</v>
      </c>
      <c r="E31" t="s">
        <v>370</v>
      </c>
      <c r="F31" t="s">
        <v>371</v>
      </c>
      <c r="G31" t="s">
        <v>197</v>
      </c>
      <c r="H31" t="s">
        <v>419</v>
      </c>
      <c r="J31" t="s">
        <v>443</v>
      </c>
      <c r="K31">
        <v>4</v>
      </c>
      <c r="L31" t="s">
        <v>368</v>
      </c>
      <c r="M31" t="s">
        <v>369</v>
      </c>
      <c r="N31">
        <v>8</v>
      </c>
      <c r="O31" t="s">
        <v>370</v>
      </c>
      <c r="Q31" t="s">
        <v>368</v>
      </c>
      <c r="R31" t="s">
        <v>369</v>
      </c>
      <c r="S31">
        <v>8</v>
      </c>
      <c r="T31" t="s">
        <v>370</v>
      </c>
    </row>
    <row r="32" spans="2:20" x14ac:dyDescent="0.2">
      <c r="B32" t="s">
        <v>368</v>
      </c>
      <c r="C32" t="s">
        <v>369</v>
      </c>
      <c r="D32">
        <v>12</v>
      </c>
      <c r="E32" t="s">
        <v>370</v>
      </c>
      <c r="F32" t="s">
        <v>373</v>
      </c>
      <c r="G32" t="s">
        <v>198</v>
      </c>
      <c r="H32" t="s">
        <v>419</v>
      </c>
      <c r="J32" t="s">
        <v>423</v>
      </c>
      <c r="K32">
        <v>12</v>
      </c>
      <c r="L32" t="s">
        <v>368</v>
      </c>
      <c r="M32" t="s">
        <v>369</v>
      </c>
      <c r="N32">
        <v>9</v>
      </c>
      <c r="O32" t="s">
        <v>370</v>
      </c>
      <c r="Q32" t="s">
        <v>368</v>
      </c>
      <c r="R32" t="s">
        <v>369</v>
      </c>
      <c r="S32">
        <v>9</v>
      </c>
      <c r="T32" t="s">
        <v>370</v>
      </c>
    </row>
    <row r="33" spans="2:20" x14ac:dyDescent="0.2">
      <c r="B33" t="s">
        <v>368</v>
      </c>
      <c r="C33" t="s">
        <v>369</v>
      </c>
      <c r="D33">
        <v>12</v>
      </c>
      <c r="E33" t="s">
        <v>370</v>
      </c>
      <c r="F33" t="s">
        <v>372</v>
      </c>
      <c r="G33" t="s">
        <v>199</v>
      </c>
      <c r="H33" t="s">
        <v>419</v>
      </c>
      <c r="J33" t="s">
        <v>435</v>
      </c>
      <c r="K33">
        <v>4</v>
      </c>
      <c r="L33" t="s">
        <v>368</v>
      </c>
      <c r="M33" t="s">
        <v>369</v>
      </c>
      <c r="N33">
        <v>10</v>
      </c>
      <c r="O33" t="s">
        <v>370</v>
      </c>
      <c r="Q33" t="s">
        <v>368</v>
      </c>
      <c r="R33" t="s">
        <v>369</v>
      </c>
      <c r="S33">
        <v>10</v>
      </c>
      <c r="T33" t="s">
        <v>370</v>
      </c>
    </row>
    <row r="34" spans="2:20" x14ac:dyDescent="0.2">
      <c r="B34" t="s">
        <v>368</v>
      </c>
      <c r="C34" t="s">
        <v>369</v>
      </c>
      <c r="D34">
        <v>13</v>
      </c>
      <c r="E34" t="s">
        <v>370</v>
      </c>
      <c r="F34" t="s">
        <v>371</v>
      </c>
      <c r="G34" t="s">
        <v>200</v>
      </c>
      <c r="H34" t="s">
        <v>414</v>
      </c>
      <c r="J34" t="s">
        <v>440</v>
      </c>
      <c r="K34">
        <v>4</v>
      </c>
      <c r="L34" t="s">
        <v>368</v>
      </c>
      <c r="M34" t="s">
        <v>369</v>
      </c>
      <c r="N34">
        <v>11</v>
      </c>
      <c r="O34" t="s">
        <v>370</v>
      </c>
      <c r="Q34" t="s">
        <v>368</v>
      </c>
      <c r="R34" t="s">
        <v>369</v>
      </c>
      <c r="S34">
        <v>11</v>
      </c>
      <c r="T34" t="s">
        <v>370</v>
      </c>
    </row>
    <row r="35" spans="2:20" x14ac:dyDescent="0.2">
      <c r="B35" t="s">
        <v>368</v>
      </c>
      <c r="C35" t="s">
        <v>369</v>
      </c>
      <c r="D35">
        <v>13</v>
      </c>
      <c r="E35" t="s">
        <v>370</v>
      </c>
      <c r="F35" t="s">
        <v>373</v>
      </c>
      <c r="G35" t="s">
        <v>201</v>
      </c>
      <c r="H35" t="s">
        <v>414</v>
      </c>
      <c r="J35" t="s">
        <v>419</v>
      </c>
      <c r="K35">
        <v>12</v>
      </c>
      <c r="L35" t="s">
        <v>368</v>
      </c>
      <c r="M35" t="s">
        <v>369</v>
      </c>
      <c r="N35">
        <v>12</v>
      </c>
      <c r="O35" t="s">
        <v>370</v>
      </c>
      <c r="Q35" t="s">
        <v>368</v>
      </c>
      <c r="R35" t="s">
        <v>369</v>
      </c>
      <c r="S35">
        <v>12</v>
      </c>
      <c r="T35" t="s">
        <v>370</v>
      </c>
    </row>
    <row r="36" spans="2:20" x14ac:dyDescent="0.2">
      <c r="B36" t="s">
        <v>368</v>
      </c>
      <c r="C36" t="s">
        <v>369</v>
      </c>
      <c r="D36">
        <v>13</v>
      </c>
      <c r="E36" t="s">
        <v>370</v>
      </c>
      <c r="F36" t="s">
        <v>372</v>
      </c>
      <c r="G36" t="s">
        <v>202</v>
      </c>
      <c r="H36" t="s">
        <v>414</v>
      </c>
      <c r="J36" t="s">
        <v>414</v>
      </c>
      <c r="K36">
        <v>12</v>
      </c>
      <c r="L36" t="s">
        <v>368</v>
      </c>
      <c r="M36" t="s">
        <v>369</v>
      </c>
      <c r="N36">
        <v>13</v>
      </c>
      <c r="O36" t="s">
        <v>370</v>
      </c>
      <c r="Q36" t="s">
        <v>368</v>
      </c>
      <c r="R36" t="s">
        <v>369</v>
      </c>
      <c r="S36">
        <v>13</v>
      </c>
      <c r="T36" t="s">
        <v>370</v>
      </c>
    </row>
    <row r="37" spans="2:20" x14ac:dyDescent="0.2">
      <c r="B37" t="s">
        <v>368</v>
      </c>
      <c r="C37" t="s">
        <v>369</v>
      </c>
      <c r="D37">
        <v>14</v>
      </c>
      <c r="E37" t="s">
        <v>370</v>
      </c>
      <c r="F37" t="s">
        <v>371</v>
      </c>
      <c r="G37" t="s">
        <v>203</v>
      </c>
      <c r="H37" t="s">
        <v>417</v>
      </c>
      <c r="J37" t="s">
        <v>417</v>
      </c>
      <c r="K37">
        <v>12</v>
      </c>
      <c r="L37" t="s">
        <v>368</v>
      </c>
      <c r="M37" t="s">
        <v>369</v>
      </c>
      <c r="N37">
        <v>14</v>
      </c>
      <c r="O37" t="s">
        <v>370</v>
      </c>
      <c r="Q37" t="s">
        <v>368</v>
      </c>
      <c r="R37" t="s">
        <v>369</v>
      </c>
      <c r="S37">
        <v>14</v>
      </c>
      <c r="T37" t="s">
        <v>370</v>
      </c>
    </row>
    <row r="38" spans="2:20" x14ac:dyDescent="0.2">
      <c r="B38" t="s">
        <v>368</v>
      </c>
      <c r="C38" t="s">
        <v>369</v>
      </c>
      <c r="D38">
        <v>14</v>
      </c>
      <c r="E38" t="s">
        <v>370</v>
      </c>
      <c r="F38" t="s">
        <v>373</v>
      </c>
      <c r="G38" t="s">
        <v>204</v>
      </c>
      <c r="H38" t="s">
        <v>417</v>
      </c>
      <c r="J38" t="s">
        <v>437</v>
      </c>
      <c r="K38">
        <v>4</v>
      </c>
      <c r="L38" t="s">
        <v>368</v>
      </c>
      <c r="M38" t="s">
        <v>369</v>
      </c>
      <c r="N38">
        <v>15</v>
      </c>
      <c r="O38" t="s">
        <v>370</v>
      </c>
      <c r="Q38" t="s">
        <v>368</v>
      </c>
      <c r="R38" t="s">
        <v>369</v>
      </c>
      <c r="S38">
        <v>15</v>
      </c>
      <c r="T38" t="s">
        <v>370</v>
      </c>
    </row>
    <row r="39" spans="2:20" x14ac:dyDescent="0.2">
      <c r="B39" t="s">
        <v>368</v>
      </c>
      <c r="C39" t="s">
        <v>369</v>
      </c>
      <c r="D39">
        <v>14</v>
      </c>
      <c r="E39" t="s">
        <v>370</v>
      </c>
      <c r="F39" t="s">
        <v>372</v>
      </c>
      <c r="G39" t="s">
        <v>205</v>
      </c>
      <c r="H39" t="s">
        <v>417</v>
      </c>
      <c r="J39" t="s">
        <v>442</v>
      </c>
      <c r="K39">
        <v>4</v>
      </c>
      <c r="L39" t="s">
        <v>368</v>
      </c>
      <c r="M39" t="s">
        <v>374</v>
      </c>
      <c r="N39">
        <v>1</v>
      </c>
      <c r="O39" t="s">
        <v>370</v>
      </c>
      <c r="Q39" t="s">
        <v>368</v>
      </c>
      <c r="R39" t="s">
        <v>374</v>
      </c>
      <c r="S39">
        <v>1</v>
      </c>
      <c r="T39" t="s">
        <v>370</v>
      </c>
    </row>
    <row r="40" spans="2:20" x14ac:dyDescent="0.2">
      <c r="B40" t="s">
        <v>368</v>
      </c>
      <c r="C40" t="s">
        <v>369</v>
      </c>
      <c r="D40">
        <v>15</v>
      </c>
      <c r="E40" t="s">
        <v>370</v>
      </c>
      <c r="F40" t="s">
        <v>371</v>
      </c>
      <c r="G40" t="s">
        <v>206</v>
      </c>
      <c r="H40" t="s">
        <v>437</v>
      </c>
      <c r="J40" t="s">
        <v>432</v>
      </c>
      <c r="K40">
        <v>20</v>
      </c>
      <c r="L40" t="s">
        <v>368</v>
      </c>
      <c r="M40" t="s">
        <v>374</v>
      </c>
      <c r="N40">
        <v>3</v>
      </c>
      <c r="O40" t="s">
        <v>370</v>
      </c>
      <c r="Q40" t="s">
        <v>368</v>
      </c>
      <c r="R40" t="s">
        <v>374</v>
      </c>
      <c r="S40">
        <v>3</v>
      </c>
      <c r="T40" t="s">
        <v>370</v>
      </c>
    </row>
    <row r="41" spans="2:20" x14ac:dyDescent="0.2">
      <c r="B41" t="s">
        <v>368</v>
      </c>
      <c r="C41" t="s">
        <v>369</v>
      </c>
      <c r="D41">
        <v>15</v>
      </c>
      <c r="E41" t="s">
        <v>370</v>
      </c>
      <c r="F41" t="s">
        <v>373</v>
      </c>
      <c r="G41" t="s">
        <v>207</v>
      </c>
      <c r="H41" t="s">
        <v>437</v>
      </c>
      <c r="J41" t="s">
        <v>428</v>
      </c>
      <c r="K41">
        <v>20</v>
      </c>
      <c r="L41" t="s">
        <v>368</v>
      </c>
      <c r="M41" t="s">
        <v>374</v>
      </c>
      <c r="N41">
        <v>4</v>
      </c>
      <c r="O41" t="s">
        <v>370</v>
      </c>
      <c r="Q41" t="s">
        <v>368</v>
      </c>
      <c r="R41" t="s">
        <v>374</v>
      </c>
      <c r="S41">
        <v>4</v>
      </c>
      <c r="T41" t="s">
        <v>370</v>
      </c>
    </row>
    <row r="42" spans="2:20" x14ac:dyDescent="0.2">
      <c r="B42" t="s">
        <v>368</v>
      </c>
      <c r="C42" t="s">
        <v>369</v>
      </c>
      <c r="D42">
        <v>15</v>
      </c>
      <c r="E42" t="s">
        <v>370</v>
      </c>
      <c r="F42" t="s">
        <v>372</v>
      </c>
      <c r="G42" t="s">
        <v>208</v>
      </c>
      <c r="H42" t="s">
        <v>437</v>
      </c>
      <c r="J42" t="s">
        <v>430</v>
      </c>
      <c r="K42">
        <v>20</v>
      </c>
      <c r="L42" t="s">
        <v>368</v>
      </c>
      <c r="M42" t="s">
        <v>374</v>
      </c>
      <c r="N42">
        <v>5</v>
      </c>
      <c r="O42" t="s">
        <v>370</v>
      </c>
      <c r="Q42" t="s">
        <v>368</v>
      </c>
      <c r="R42" t="s">
        <v>374</v>
      </c>
      <c r="S42">
        <v>5</v>
      </c>
      <c r="T42" t="s">
        <v>370</v>
      </c>
    </row>
    <row r="43" spans="2:20" x14ac:dyDescent="0.2">
      <c r="B43" t="s">
        <v>368</v>
      </c>
      <c r="C43" t="s">
        <v>374</v>
      </c>
      <c r="D43">
        <v>1</v>
      </c>
      <c r="E43" t="s">
        <v>370</v>
      </c>
      <c r="F43" t="s">
        <v>371</v>
      </c>
      <c r="G43" t="s">
        <v>250</v>
      </c>
      <c r="H43" t="s">
        <v>442</v>
      </c>
      <c r="J43" t="s">
        <v>438</v>
      </c>
      <c r="K43">
        <v>4</v>
      </c>
      <c r="L43" t="s">
        <v>368</v>
      </c>
      <c r="M43" t="s">
        <v>374</v>
      </c>
      <c r="N43">
        <v>6</v>
      </c>
      <c r="O43" t="s">
        <v>370</v>
      </c>
      <c r="Q43" t="s">
        <v>368</v>
      </c>
      <c r="R43" t="s">
        <v>374</v>
      </c>
      <c r="S43">
        <v>6</v>
      </c>
      <c r="T43" t="s">
        <v>370</v>
      </c>
    </row>
    <row r="44" spans="2:20" x14ac:dyDescent="0.2">
      <c r="B44" t="s">
        <v>368</v>
      </c>
      <c r="C44" t="s">
        <v>374</v>
      </c>
      <c r="D44">
        <v>1</v>
      </c>
      <c r="E44" t="s">
        <v>370</v>
      </c>
      <c r="F44" t="s">
        <v>373</v>
      </c>
      <c r="G44" t="s">
        <v>251</v>
      </c>
      <c r="H44" t="s">
        <v>442</v>
      </c>
      <c r="J44" t="s">
        <v>426</v>
      </c>
      <c r="K44">
        <v>12</v>
      </c>
      <c r="L44" t="s">
        <v>368</v>
      </c>
      <c r="M44" t="s">
        <v>374</v>
      </c>
      <c r="N44">
        <v>7</v>
      </c>
      <c r="O44" t="s">
        <v>370</v>
      </c>
      <c r="Q44" t="s">
        <v>368</v>
      </c>
      <c r="R44" t="s">
        <v>374</v>
      </c>
      <c r="S44">
        <v>7</v>
      </c>
      <c r="T44" t="s">
        <v>370</v>
      </c>
    </row>
    <row r="45" spans="2:20" x14ac:dyDescent="0.2">
      <c r="B45" t="s">
        <v>368</v>
      </c>
      <c r="C45" t="s">
        <v>374</v>
      </c>
      <c r="D45">
        <v>1</v>
      </c>
      <c r="E45" t="s">
        <v>370</v>
      </c>
      <c r="F45" t="s">
        <v>372</v>
      </c>
      <c r="G45" t="s">
        <v>252</v>
      </c>
      <c r="H45" t="s">
        <v>442</v>
      </c>
      <c r="J45" t="s">
        <v>422</v>
      </c>
      <c r="K45">
        <v>20</v>
      </c>
      <c r="L45" t="s">
        <v>368</v>
      </c>
      <c r="M45" t="s">
        <v>374</v>
      </c>
      <c r="N45">
        <v>8</v>
      </c>
      <c r="O45" t="s">
        <v>370</v>
      </c>
      <c r="Q45" t="s">
        <v>368</v>
      </c>
      <c r="R45" t="s">
        <v>374</v>
      </c>
      <c r="S45">
        <v>8</v>
      </c>
      <c r="T45" t="s">
        <v>370</v>
      </c>
    </row>
    <row r="46" spans="2:20" x14ac:dyDescent="0.2">
      <c r="B46" t="s">
        <v>368</v>
      </c>
      <c r="C46" t="s">
        <v>374</v>
      </c>
      <c r="D46">
        <v>3</v>
      </c>
      <c r="E46" t="s">
        <v>370</v>
      </c>
      <c r="F46" t="s">
        <v>371</v>
      </c>
      <c r="G46" t="s">
        <v>253</v>
      </c>
      <c r="H46" t="s">
        <v>432</v>
      </c>
      <c r="J46" t="s">
        <v>424</v>
      </c>
      <c r="K46">
        <v>12</v>
      </c>
      <c r="L46" t="s">
        <v>368</v>
      </c>
      <c r="M46" t="s">
        <v>374</v>
      </c>
      <c r="N46">
        <v>9</v>
      </c>
      <c r="O46" t="s">
        <v>370</v>
      </c>
      <c r="Q46" t="s">
        <v>368</v>
      </c>
      <c r="R46" t="s">
        <v>374</v>
      </c>
      <c r="S46">
        <v>9</v>
      </c>
      <c r="T46" t="s">
        <v>370</v>
      </c>
    </row>
    <row r="47" spans="2:20" x14ac:dyDescent="0.2">
      <c r="B47" t="s">
        <v>368</v>
      </c>
      <c r="C47" t="s">
        <v>374</v>
      </c>
      <c r="D47">
        <v>3</v>
      </c>
      <c r="E47" t="s">
        <v>370</v>
      </c>
      <c r="F47" t="s">
        <v>373</v>
      </c>
      <c r="G47" t="s">
        <v>254</v>
      </c>
      <c r="H47" t="s">
        <v>432</v>
      </c>
      <c r="J47" t="s">
        <v>420</v>
      </c>
      <c r="K47">
        <v>12</v>
      </c>
      <c r="L47" t="s">
        <v>368</v>
      </c>
      <c r="M47" t="s">
        <v>374</v>
      </c>
      <c r="N47">
        <v>10</v>
      </c>
      <c r="O47" t="s">
        <v>370</v>
      </c>
      <c r="Q47" t="s">
        <v>368</v>
      </c>
      <c r="R47" t="s">
        <v>374</v>
      </c>
      <c r="S47">
        <v>10</v>
      </c>
      <c r="T47" t="s">
        <v>370</v>
      </c>
    </row>
    <row r="48" spans="2:20" x14ac:dyDescent="0.2">
      <c r="B48" t="s">
        <v>368</v>
      </c>
      <c r="C48" t="s">
        <v>374</v>
      </c>
      <c r="D48">
        <v>3</v>
      </c>
      <c r="E48" t="s">
        <v>370</v>
      </c>
      <c r="F48" t="s">
        <v>372</v>
      </c>
      <c r="G48" t="s">
        <v>255</v>
      </c>
      <c r="H48" t="s">
        <v>432</v>
      </c>
      <c r="J48" t="s">
        <v>421</v>
      </c>
      <c r="K48">
        <v>20</v>
      </c>
      <c r="L48" t="s">
        <v>368</v>
      </c>
      <c r="M48" t="s">
        <v>374</v>
      </c>
      <c r="N48">
        <v>11</v>
      </c>
      <c r="O48" t="s">
        <v>370</v>
      </c>
      <c r="Q48" t="s">
        <v>368</v>
      </c>
      <c r="R48" t="s">
        <v>374</v>
      </c>
      <c r="S48">
        <v>11</v>
      </c>
      <c r="T48" t="s">
        <v>370</v>
      </c>
    </row>
    <row r="49" spans="2:20" x14ac:dyDescent="0.2">
      <c r="B49" t="s">
        <v>368</v>
      </c>
      <c r="C49" t="s">
        <v>374</v>
      </c>
      <c r="D49">
        <v>4</v>
      </c>
      <c r="E49" t="s">
        <v>370</v>
      </c>
      <c r="F49" t="s">
        <v>371</v>
      </c>
      <c r="G49" t="s">
        <v>256</v>
      </c>
      <c r="H49" t="s">
        <v>428</v>
      </c>
      <c r="J49" t="s">
        <v>439</v>
      </c>
      <c r="K49">
        <v>4</v>
      </c>
      <c r="L49" t="s">
        <v>368</v>
      </c>
      <c r="M49" t="s">
        <v>374</v>
      </c>
      <c r="N49">
        <v>12</v>
      </c>
      <c r="O49" t="s">
        <v>370</v>
      </c>
      <c r="Q49" t="s">
        <v>368</v>
      </c>
      <c r="R49" t="s">
        <v>374</v>
      </c>
      <c r="S49">
        <v>12</v>
      </c>
      <c r="T49" t="s">
        <v>370</v>
      </c>
    </row>
    <row r="50" spans="2:20" x14ac:dyDescent="0.2">
      <c r="B50" t="s">
        <v>368</v>
      </c>
      <c r="C50" t="s">
        <v>374</v>
      </c>
      <c r="D50">
        <v>4</v>
      </c>
      <c r="E50" t="s">
        <v>370</v>
      </c>
      <c r="F50" t="s">
        <v>372</v>
      </c>
      <c r="G50" t="s">
        <v>257</v>
      </c>
      <c r="H50" t="s">
        <v>428</v>
      </c>
      <c r="J50" t="s">
        <v>418</v>
      </c>
      <c r="K50">
        <v>12</v>
      </c>
      <c r="L50" t="s">
        <v>368</v>
      </c>
      <c r="M50" t="s">
        <v>374</v>
      </c>
      <c r="N50">
        <v>13</v>
      </c>
      <c r="O50" t="s">
        <v>370</v>
      </c>
      <c r="Q50" t="s">
        <v>368</v>
      </c>
      <c r="R50" t="s">
        <v>374</v>
      </c>
      <c r="S50">
        <v>13</v>
      </c>
      <c r="T50" t="s">
        <v>370</v>
      </c>
    </row>
    <row r="51" spans="2:20" x14ac:dyDescent="0.2">
      <c r="B51" t="s">
        <v>368</v>
      </c>
      <c r="C51" t="s">
        <v>374</v>
      </c>
      <c r="D51">
        <v>5</v>
      </c>
      <c r="E51" t="s">
        <v>370</v>
      </c>
      <c r="F51" t="s">
        <v>371</v>
      </c>
      <c r="G51" t="s">
        <v>258</v>
      </c>
      <c r="H51" t="s">
        <v>430</v>
      </c>
      <c r="J51" t="s">
        <v>434</v>
      </c>
      <c r="K51">
        <v>4</v>
      </c>
      <c r="L51" t="s">
        <v>368</v>
      </c>
      <c r="M51" t="s">
        <v>374</v>
      </c>
      <c r="N51">
        <v>14</v>
      </c>
      <c r="O51" t="s">
        <v>370</v>
      </c>
      <c r="Q51" t="s">
        <v>368</v>
      </c>
      <c r="R51" t="s">
        <v>374</v>
      </c>
      <c r="S51">
        <v>14</v>
      </c>
      <c r="T51" t="s">
        <v>370</v>
      </c>
    </row>
    <row r="52" spans="2:20" x14ac:dyDescent="0.2">
      <c r="B52" t="s">
        <v>368</v>
      </c>
      <c r="C52" t="s">
        <v>374</v>
      </c>
      <c r="D52">
        <v>5</v>
      </c>
      <c r="E52" t="s">
        <v>370</v>
      </c>
      <c r="F52" t="s">
        <v>373</v>
      </c>
      <c r="G52" t="s">
        <v>259</v>
      </c>
      <c r="H52" t="s">
        <v>430</v>
      </c>
      <c r="J52" t="s">
        <v>415</v>
      </c>
      <c r="K52">
        <v>12</v>
      </c>
      <c r="L52" t="s">
        <v>368</v>
      </c>
      <c r="M52" t="s">
        <v>374</v>
      </c>
      <c r="N52">
        <v>15</v>
      </c>
      <c r="O52" t="s">
        <v>370</v>
      </c>
      <c r="Q52" t="s">
        <v>368</v>
      </c>
      <c r="R52" t="s">
        <v>374</v>
      </c>
      <c r="S52">
        <v>15</v>
      </c>
      <c r="T52" t="s">
        <v>370</v>
      </c>
    </row>
    <row r="53" spans="2:20" x14ac:dyDescent="0.2">
      <c r="B53" t="s">
        <v>368</v>
      </c>
      <c r="C53" t="s">
        <v>374</v>
      </c>
      <c r="D53">
        <v>5</v>
      </c>
      <c r="E53" t="s">
        <v>370</v>
      </c>
      <c r="F53" t="s">
        <v>372</v>
      </c>
      <c r="G53" t="s">
        <v>260</v>
      </c>
      <c r="H53" t="s">
        <v>430</v>
      </c>
      <c r="J53" t="s">
        <v>416</v>
      </c>
      <c r="K53">
        <v>20</v>
      </c>
      <c r="L53" t="s">
        <v>368</v>
      </c>
      <c r="M53" t="s">
        <v>374</v>
      </c>
      <c r="N53" t="s">
        <v>375</v>
      </c>
      <c r="O53" t="s">
        <v>370</v>
      </c>
      <c r="Q53" t="s">
        <v>368</v>
      </c>
      <c r="R53" t="s">
        <v>374</v>
      </c>
      <c r="S53" t="s">
        <v>375</v>
      </c>
      <c r="T53" t="s">
        <v>370</v>
      </c>
    </row>
    <row r="54" spans="2:20" x14ac:dyDescent="0.2">
      <c r="B54" t="s">
        <v>368</v>
      </c>
      <c r="C54" t="s">
        <v>374</v>
      </c>
      <c r="D54">
        <v>6</v>
      </c>
      <c r="E54" t="s">
        <v>370</v>
      </c>
      <c r="F54" t="s">
        <v>371</v>
      </c>
      <c r="G54" t="s">
        <v>261</v>
      </c>
      <c r="H54" t="s">
        <v>438</v>
      </c>
      <c r="J54" t="s">
        <v>436</v>
      </c>
      <c r="K54">
        <v>4</v>
      </c>
      <c r="L54" t="s">
        <v>368</v>
      </c>
      <c r="M54" t="s">
        <v>374</v>
      </c>
      <c r="N54" t="s">
        <v>376</v>
      </c>
      <c r="O54" t="s">
        <v>370</v>
      </c>
      <c r="Q54" t="s">
        <v>368</v>
      </c>
      <c r="R54" t="s">
        <v>374</v>
      </c>
      <c r="S54" t="s">
        <v>376</v>
      </c>
      <c r="T54" t="s">
        <v>370</v>
      </c>
    </row>
    <row r="55" spans="2:20" x14ac:dyDescent="0.2">
      <c r="B55" t="s">
        <v>368</v>
      </c>
      <c r="C55" t="s">
        <v>374</v>
      </c>
      <c r="D55">
        <v>6</v>
      </c>
      <c r="E55" t="s">
        <v>370</v>
      </c>
      <c r="F55" t="s">
        <v>373</v>
      </c>
      <c r="G55" t="s">
        <v>262</v>
      </c>
      <c r="H55" t="s">
        <v>438</v>
      </c>
    </row>
    <row r="56" spans="2:20" x14ac:dyDescent="0.2">
      <c r="B56" t="s">
        <v>368</v>
      </c>
      <c r="C56" t="s">
        <v>374</v>
      </c>
      <c r="D56">
        <v>6</v>
      </c>
      <c r="E56" t="s">
        <v>370</v>
      </c>
      <c r="F56" t="s">
        <v>372</v>
      </c>
      <c r="G56" t="s">
        <v>263</v>
      </c>
      <c r="H56" t="s">
        <v>438</v>
      </c>
    </row>
    <row r="57" spans="2:20" x14ac:dyDescent="0.2">
      <c r="B57" t="s">
        <v>368</v>
      </c>
      <c r="C57" t="s">
        <v>374</v>
      </c>
      <c r="D57">
        <v>7</v>
      </c>
      <c r="E57" t="s">
        <v>370</v>
      </c>
      <c r="F57" t="s">
        <v>371</v>
      </c>
      <c r="G57" t="s">
        <v>264</v>
      </c>
      <c r="H57" t="s">
        <v>426</v>
      </c>
    </row>
    <row r="58" spans="2:20" x14ac:dyDescent="0.2">
      <c r="B58" t="s">
        <v>368</v>
      </c>
      <c r="C58" t="s">
        <v>374</v>
      </c>
      <c r="D58">
        <v>7</v>
      </c>
      <c r="E58" t="s">
        <v>370</v>
      </c>
      <c r="F58" t="s">
        <v>373</v>
      </c>
      <c r="G58" t="s">
        <v>265</v>
      </c>
      <c r="H58" t="s">
        <v>426</v>
      </c>
    </row>
    <row r="59" spans="2:20" x14ac:dyDescent="0.2">
      <c r="B59" t="s">
        <v>368</v>
      </c>
      <c r="C59" t="s">
        <v>374</v>
      </c>
      <c r="D59">
        <v>7</v>
      </c>
      <c r="E59" t="s">
        <v>370</v>
      </c>
      <c r="F59" t="s">
        <v>372</v>
      </c>
      <c r="G59" t="s">
        <v>266</v>
      </c>
      <c r="H59" t="s">
        <v>426</v>
      </c>
    </row>
    <row r="60" spans="2:20" x14ac:dyDescent="0.2">
      <c r="B60" t="s">
        <v>368</v>
      </c>
      <c r="C60" t="s">
        <v>374</v>
      </c>
      <c r="D60">
        <v>8</v>
      </c>
      <c r="E60" t="s">
        <v>370</v>
      </c>
      <c r="F60" t="s">
        <v>371</v>
      </c>
      <c r="G60" t="s">
        <v>267</v>
      </c>
      <c r="H60" t="s">
        <v>422</v>
      </c>
    </row>
    <row r="61" spans="2:20" x14ac:dyDescent="0.2">
      <c r="B61" t="s">
        <v>368</v>
      </c>
      <c r="C61" t="s">
        <v>374</v>
      </c>
      <c r="D61">
        <v>8</v>
      </c>
      <c r="E61" t="s">
        <v>370</v>
      </c>
      <c r="F61" t="s">
        <v>373</v>
      </c>
      <c r="G61" t="s">
        <v>268</v>
      </c>
      <c r="H61" t="s">
        <v>422</v>
      </c>
    </row>
    <row r="62" spans="2:20" x14ac:dyDescent="0.2">
      <c r="B62" t="s">
        <v>368</v>
      </c>
      <c r="C62" t="s">
        <v>374</v>
      </c>
      <c r="D62">
        <v>8</v>
      </c>
      <c r="E62" t="s">
        <v>370</v>
      </c>
      <c r="F62" t="s">
        <v>372</v>
      </c>
      <c r="G62" t="s">
        <v>269</v>
      </c>
      <c r="H62" t="s">
        <v>422</v>
      </c>
    </row>
    <row r="63" spans="2:20" x14ac:dyDescent="0.2">
      <c r="B63" t="s">
        <v>368</v>
      </c>
      <c r="C63" t="s">
        <v>374</v>
      </c>
      <c r="D63">
        <v>9</v>
      </c>
      <c r="E63" t="s">
        <v>370</v>
      </c>
      <c r="F63" t="s">
        <v>371</v>
      </c>
      <c r="G63" t="s">
        <v>270</v>
      </c>
      <c r="H63" t="s">
        <v>424</v>
      </c>
    </row>
    <row r="64" spans="2:20" x14ac:dyDescent="0.2">
      <c r="B64" t="s">
        <v>368</v>
      </c>
      <c r="C64" t="s">
        <v>374</v>
      </c>
      <c r="D64">
        <v>9</v>
      </c>
      <c r="E64" t="s">
        <v>370</v>
      </c>
      <c r="F64" t="s">
        <v>373</v>
      </c>
      <c r="G64" t="s">
        <v>271</v>
      </c>
      <c r="H64" t="s">
        <v>424</v>
      </c>
    </row>
    <row r="65" spans="2:8" x14ac:dyDescent="0.2">
      <c r="B65" t="s">
        <v>368</v>
      </c>
      <c r="C65" t="s">
        <v>374</v>
      </c>
      <c r="D65">
        <v>9</v>
      </c>
      <c r="E65" t="s">
        <v>370</v>
      </c>
      <c r="F65" t="s">
        <v>372</v>
      </c>
      <c r="G65" t="s">
        <v>272</v>
      </c>
      <c r="H65" t="s">
        <v>424</v>
      </c>
    </row>
    <row r="66" spans="2:8" x14ac:dyDescent="0.2">
      <c r="B66" t="s">
        <v>368</v>
      </c>
      <c r="C66" t="s">
        <v>374</v>
      </c>
      <c r="D66">
        <v>10</v>
      </c>
      <c r="E66" t="s">
        <v>370</v>
      </c>
      <c r="F66" t="s">
        <v>373</v>
      </c>
      <c r="G66" t="s">
        <v>233</v>
      </c>
      <c r="H66" t="s">
        <v>420</v>
      </c>
    </row>
    <row r="67" spans="2:8" x14ac:dyDescent="0.2">
      <c r="B67" t="s">
        <v>368</v>
      </c>
      <c r="C67" t="s">
        <v>374</v>
      </c>
      <c r="D67">
        <v>10</v>
      </c>
      <c r="E67" t="s">
        <v>370</v>
      </c>
      <c r="F67" t="s">
        <v>372</v>
      </c>
      <c r="G67" t="s">
        <v>234</v>
      </c>
      <c r="H67" t="s">
        <v>420</v>
      </c>
    </row>
    <row r="68" spans="2:8" x14ac:dyDescent="0.2">
      <c r="B68" t="s">
        <v>368</v>
      </c>
      <c r="C68" t="s">
        <v>374</v>
      </c>
      <c r="D68">
        <v>11</v>
      </c>
      <c r="E68" t="s">
        <v>370</v>
      </c>
      <c r="F68" t="s">
        <v>371</v>
      </c>
      <c r="G68" t="s">
        <v>235</v>
      </c>
      <c r="H68" t="s">
        <v>421</v>
      </c>
    </row>
    <row r="69" spans="2:8" x14ac:dyDescent="0.2">
      <c r="B69" t="s">
        <v>368</v>
      </c>
      <c r="C69" t="s">
        <v>374</v>
      </c>
      <c r="D69">
        <v>11</v>
      </c>
      <c r="E69" t="s">
        <v>370</v>
      </c>
      <c r="F69" t="s">
        <v>373</v>
      </c>
      <c r="G69" t="s">
        <v>236</v>
      </c>
      <c r="H69" t="s">
        <v>421</v>
      </c>
    </row>
    <row r="70" spans="2:8" x14ac:dyDescent="0.2">
      <c r="B70" t="s">
        <v>368</v>
      </c>
      <c r="C70" t="s">
        <v>374</v>
      </c>
      <c r="D70">
        <v>11</v>
      </c>
      <c r="E70" t="s">
        <v>370</v>
      </c>
      <c r="F70" t="s">
        <v>372</v>
      </c>
      <c r="G70" t="s">
        <v>237</v>
      </c>
      <c r="H70" t="s">
        <v>421</v>
      </c>
    </row>
    <row r="71" spans="2:8" x14ac:dyDescent="0.2">
      <c r="B71" t="s">
        <v>368</v>
      </c>
      <c r="C71" t="s">
        <v>374</v>
      </c>
      <c r="D71">
        <v>12</v>
      </c>
      <c r="E71" t="s">
        <v>370</v>
      </c>
      <c r="F71" t="s">
        <v>371</v>
      </c>
      <c r="G71" t="s">
        <v>238</v>
      </c>
      <c r="H71" t="s">
        <v>439</v>
      </c>
    </row>
    <row r="72" spans="2:8" x14ac:dyDescent="0.2">
      <c r="B72" t="s">
        <v>368</v>
      </c>
      <c r="C72" t="s">
        <v>374</v>
      </c>
      <c r="D72">
        <v>12</v>
      </c>
      <c r="E72" t="s">
        <v>370</v>
      </c>
      <c r="F72" t="s">
        <v>373</v>
      </c>
      <c r="G72" t="s">
        <v>239</v>
      </c>
      <c r="H72" t="s">
        <v>439</v>
      </c>
    </row>
    <row r="73" spans="2:8" x14ac:dyDescent="0.2">
      <c r="B73" t="s">
        <v>368</v>
      </c>
      <c r="C73" t="s">
        <v>374</v>
      </c>
      <c r="D73">
        <v>12</v>
      </c>
      <c r="E73" t="s">
        <v>370</v>
      </c>
      <c r="F73" t="s">
        <v>372</v>
      </c>
      <c r="G73" t="s">
        <v>240</v>
      </c>
      <c r="H73" t="s">
        <v>439</v>
      </c>
    </row>
    <row r="74" spans="2:8" x14ac:dyDescent="0.2">
      <c r="B74" t="s">
        <v>368</v>
      </c>
      <c r="C74" t="s">
        <v>374</v>
      </c>
      <c r="D74">
        <v>13</v>
      </c>
      <c r="E74" t="s">
        <v>370</v>
      </c>
      <c r="F74" t="s">
        <v>371</v>
      </c>
      <c r="G74" t="s">
        <v>241</v>
      </c>
      <c r="H74" t="s">
        <v>418</v>
      </c>
    </row>
    <row r="75" spans="2:8" x14ac:dyDescent="0.2">
      <c r="B75" t="s">
        <v>368</v>
      </c>
      <c r="C75" t="s">
        <v>374</v>
      </c>
      <c r="D75">
        <v>13</v>
      </c>
      <c r="E75" t="s">
        <v>370</v>
      </c>
      <c r="F75" t="s">
        <v>373</v>
      </c>
      <c r="G75" t="s">
        <v>242</v>
      </c>
      <c r="H75" t="s">
        <v>418</v>
      </c>
    </row>
    <row r="76" spans="2:8" x14ac:dyDescent="0.2">
      <c r="B76" t="s">
        <v>368</v>
      </c>
      <c r="C76" t="s">
        <v>374</v>
      </c>
      <c r="D76">
        <v>13</v>
      </c>
      <c r="E76" t="s">
        <v>370</v>
      </c>
      <c r="F76" t="s">
        <v>372</v>
      </c>
      <c r="G76" t="s">
        <v>243</v>
      </c>
      <c r="H76" t="s">
        <v>418</v>
      </c>
    </row>
    <row r="77" spans="2:8" x14ac:dyDescent="0.2">
      <c r="B77" t="s">
        <v>368</v>
      </c>
      <c r="C77" t="s">
        <v>374</v>
      </c>
      <c r="D77">
        <v>14</v>
      </c>
      <c r="E77" t="s">
        <v>370</v>
      </c>
      <c r="F77" t="s">
        <v>371</v>
      </c>
      <c r="G77" t="s">
        <v>244</v>
      </c>
      <c r="H77" t="s">
        <v>434</v>
      </c>
    </row>
    <row r="78" spans="2:8" x14ac:dyDescent="0.2">
      <c r="B78" t="s">
        <v>368</v>
      </c>
      <c r="C78" t="s">
        <v>374</v>
      </c>
      <c r="D78">
        <v>14</v>
      </c>
      <c r="E78" t="s">
        <v>370</v>
      </c>
      <c r="F78" t="s">
        <v>373</v>
      </c>
      <c r="G78" t="s">
        <v>245</v>
      </c>
      <c r="H78" t="s">
        <v>434</v>
      </c>
    </row>
    <row r="79" spans="2:8" x14ac:dyDescent="0.2">
      <c r="B79" t="s">
        <v>368</v>
      </c>
      <c r="C79" t="s">
        <v>374</v>
      </c>
      <c r="D79">
        <v>14</v>
      </c>
      <c r="E79" t="s">
        <v>370</v>
      </c>
      <c r="F79" t="s">
        <v>372</v>
      </c>
      <c r="G79" t="s">
        <v>246</v>
      </c>
      <c r="H79" t="s">
        <v>434</v>
      </c>
    </row>
    <row r="80" spans="2:8" x14ac:dyDescent="0.2">
      <c r="B80" t="s">
        <v>368</v>
      </c>
      <c r="C80" t="s">
        <v>374</v>
      </c>
      <c r="D80">
        <v>15</v>
      </c>
      <c r="E80" t="s">
        <v>370</v>
      </c>
      <c r="F80" t="s">
        <v>371</v>
      </c>
      <c r="G80" t="s">
        <v>247</v>
      </c>
      <c r="H80" t="s">
        <v>415</v>
      </c>
    </row>
    <row r="81" spans="2:8" x14ac:dyDescent="0.2">
      <c r="B81" t="s">
        <v>368</v>
      </c>
      <c r="C81" t="s">
        <v>374</v>
      </c>
      <c r="D81">
        <v>15</v>
      </c>
      <c r="E81" t="s">
        <v>370</v>
      </c>
      <c r="F81" t="s">
        <v>373</v>
      </c>
      <c r="G81" t="s">
        <v>248</v>
      </c>
      <c r="H81" t="s">
        <v>415</v>
      </c>
    </row>
    <row r="82" spans="2:8" x14ac:dyDescent="0.2">
      <c r="B82" t="s">
        <v>368</v>
      </c>
      <c r="C82" t="s">
        <v>374</v>
      </c>
      <c r="D82">
        <v>15</v>
      </c>
      <c r="E82" t="s">
        <v>370</v>
      </c>
      <c r="F82" t="s">
        <v>372</v>
      </c>
      <c r="G82" t="s">
        <v>249</v>
      </c>
      <c r="H82" t="s">
        <v>415</v>
      </c>
    </row>
    <row r="83" spans="2:8" x14ac:dyDescent="0.2">
      <c r="B83" t="s">
        <v>368</v>
      </c>
      <c r="C83" t="s">
        <v>374</v>
      </c>
      <c r="D83" t="s">
        <v>375</v>
      </c>
      <c r="E83" t="s">
        <v>370</v>
      </c>
      <c r="F83" t="s">
        <v>371</v>
      </c>
      <c r="G83" t="s">
        <v>273</v>
      </c>
      <c r="H83" t="s">
        <v>416</v>
      </c>
    </row>
    <row r="84" spans="2:8" x14ac:dyDescent="0.2">
      <c r="B84" t="s">
        <v>368</v>
      </c>
      <c r="C84" t="s">
        <v>374</v>
      </c>
      <c r="D84" t="s">
        <v>375</v>
      </c>
      <c r="E84" t="s">
        <v>370</v>
      </c>
      <c r="F84" t="s">
        <v>373</v>
      </c>
      <c r="G84" t="s">
        <v>274</v>
      </c>
      <c r="H84" t="s">
        <v>416</v>
      </c>
    </row>
    <row r="85" spans="2:8" x14ac:dyDescent="0.2">
      <c r="B85" t="s">
        <v>368</v>
      </c>
      <c r="C85" t="s">
        <v>374</v>
      </c>
      <c r="D85" t="s">
        <v>375</v>
      </c>
      <c r="E85" t="s">
        <v>370</v>
      </c>
      <c r="F85" t="s">
        <v>372</v>
      </c>
      <c r="G85" t="s">
        <v>275</v>
      </c>
      <c r="H85" t="s">
        <v>416</v>
      </c>
    </row>
    <row r="86" spans="2:8" x14ac:dyDescent="0.2">
      <c r="B86" t="s">
        <v>368</v>
      </c>
      <c r="C86" t="s">
        <v>374</v>
      </c>
      <c r="D86" t="s">
        <v>376</v>
      </c>
      <c r="E86" t="s">
        <v>370</v>
      </c>
      <c r="F86" t="s">
        <v>371</v>
      </c>
      <c r="G86" t="s">
        <v>276</v>
      </c>
      <c r="H86" t="s">
        <v>436</v>
      </c>
    </row>
    <row r="87" spans="2:8" x14ac:dyDescent="0.2">
      <c r="B87" t="s">
        <v>368</v>
      </c>
      <c r="C87" t="s">
        <v>374</v>
      </c>
      <c r="D87" t="s">
        <v>376</v>
      </c>
      <c r="E87" t="s">
        <v>370</v>
      </c>
      <c r="F87" t="s">
        <v>373</v>
      </c>
      <c r="G87" t="s">
        <v>277</v>
      </c>
      <c r="H87" t="s">
        <v>436</v>
      </c>
    </row>
    <row r="88" spans="2:8" x14ac:dyDescent="0.2">
      <c r="B88" t="s">
        <v>368</v>
      </c>
      <c r="C88" t="s">
        <v>374</v>
      </c>
      <c r="D88" t="s">
        <v>376</v>
      </c>
      <c r="E88" t="s">
        <v>370</v>
      </c>
      <c r="F88" t="s">
        <v>372</v>
      </c>
      <c r="G88" t="s">
        <v>278</v>
      </c>
      <c r="H88" t="s">
        <v>436</v>
      </c>
    </row>
    <row r="89" spans="2:8" x14ac:dyDescent="0.2">
      <c r="B89" t="s">
        <v>377</v>
      </c>
      <c r="C89" t="s">
        <v>369</v>
      </c>
      <c r="D89">
        <v>1</v>
      </c>
      <c r="E89" t="s">
        <v>370</v>
      </c>
      <c r="F89" t="s">
        <v>371</v>
      </c>
      <c r="G89" t="s">
        <v>297</v>
      </c>
      <c r="H89" t="s">
        <v>384</v>
      </c>
    </row>
    <row r="90" spans="2:8" x14ac:dyDescent="0.2">
      <c r="B90" t="s">
        <v>377</v>
      </c>
      <c r="C90" t="s">
        <v>369</v>
      </c>
      <c r="D90">
        <v>1</v>
      </c>
      <c r="E90" t="s">
        <v>370</v>
      </c>
      <c r="F90" t="s">
        <v>373</v>
      </c>
      <c r="G90" t="s">
        <v>298</v>
      </c>
      <c r="H90" t="s">
        <v>384</v>
      </c>
    </row>
    <row r="91" spans="2:8" x14ac:dyDescent="0.2">
      <c r="B91" t="s">
        <v>377</v>
      </c>
      <c r="C91" t="s">
        <v>369</v>
      </c>
      <c r="D91">
        <v>1</v>
      </c>
      <c r="E91" t="s">
        <v>370</v>
      </c>
      <c r="F91" t="s">
        <v>372</v>
      </c>
      <c r="G91" t="s">
        <v>299</v>
      </c>
      <c r="H91" t="s">
        <v>384</v>
      </c>
    </row>
    <row r="92" spans="2:8" x14ac:dyDescent="0.2">
      <c r="B92" t="s">
        <v>377</v>
      </c>
      <c r="C92" t="s">
        <v>369</v>
      </c>
      <c r="D92">
        <v>2</v>
      </c>
      <c r="E92" t="s">
        <v>370</v>
      </c>
      <c r="F92" t="s">
        <v>371</v>
      </c>
      <c r="G92" t="s">
        <v>300</v>
      </c>
      <c r="H92" t="s">
        <v>386</v>
      </c>
    </row>
    <row r="93" spans="2:8" x14ac:dyDescent="0.2">
      <c r="B93" t="s">
        <v>377</v>
      </c>
      <c r="C93" t="s">
        <v>369</v>
      </c>
      <c r="D93">
        <v>2</v>
      </c>
      <c r="E93" t="s">
        <v>370</v>
      </c>
      <c r="F93" t="s">
        <v>372</v>
      </c>
      <c r="G93" t="s">
        <v>301</v>
      </c>
      <c r="H93" t="s">
        <v>386</v>
      </c>
    </row>
    <row r="94" spans="2:8" x14ac:dyDescent="0.2">
      <c r="B94" t="s">
        <v>377</v>
      </c>
      <c r="C94" t="s">
        <v>369</v>
      </c>
      <c r="D94">
        <v>3</v>
      </c>
      <c r="E94" t="s">
        <v>370</v>
      </c>
      <c r="F94" t="s">
        <v>371</v>
      </c>
      <c r="G94" t="s">
        <v>302</v>
      </c>
      <c r="H94" t="s">
        <v>413</v>
      </c>
    </row>
    <row r="95" spans="2:8" x14ac:dyDescent="0.2">
      <c r="B95" t="s">
        <v>377</v>
      </c>
      <c r="C95" t="s">
        <v>369</v>
      </c>
      <c r="D95">
        <v>3</v>
      </c>
      <c r="E95" t="s">
        <v>370</v>
      </c>
      <c r="F95" t="s">
        <v>373</v>
      </c>
      <c r="G95" t="s">
        <v>303</v>
      </c>
      <c r="H95" t="s">
        <v>413</v>
      </c>
    </row>
    <row r="96" spans="2:8" x14ac:dyDescent="0.2">
      <c r="B96" t="s">
        <v>377</v>
      </c>
      <c r="C96" t="s">
        <v>369</v>
      </c>
      <c r="D96">
        <v>3</v>
      </c>
      <c r="E96" t="s">
        <v>370</v>
      </c>
      <c r="F96" t="s">
        <v>372</v>
      </c>
      <c r="G96" t="s">
        <v>304</v>
      </c>
      <c r="H96" t="s">
        <v>413</v>
      </c>
    </row>
    <row r="97" spans="2:20" x14ac:dyDescent="0.2">
      <c r="B97" t="s">
        <v>377</v>
      </c>
      <c r="C97" t="s">
        <v>369</v>
      </c>
      <c r="D97">
        <v>4</v>
      </c>
      <c r="E97" t="s">
        <v>370</v>
      </c>
      <c r="F97" t="s">
        <v>371</v>
      </c>
      <c r="G97" t="s">
        <v>305</v>
      </c>
      <c r="H97" t="s">
        <v>388</v>
      </c>
    </row>
    <row r="98" spans="2:20" x14ac:dyDescent="0.2">
      <c r="B98" t="s">
        <v>377</v>
      </c>
      <c r="C98" t="s">
        <v>369</v>
      </c>
      <c r="D98">
        <v>4</v>
      </c>
      <c r="E98" t="s">
        <v>370</v>
      </c>
      <c r="F98" t="s">
        <v>373</v>
      </c>
      <c r="G98" t="s">
        <v>306</v>
      </c>
      <c r="H98" t="s">
        <v>388</v>
      </c>
    </row>
    <row r="99" spans="2:20" x14ac:dyDescent="0.2">
      <c r="B99" t="s">
        <v>377</v>
      </c>
      <c r="C99" t="s">
        <v>369</v>
      </c>
      <c r="D99">
        <v>4</v>
      </c>
      <c r="E99" t="s">
        <v>370</v>
      </c>
      <c r="F99" t="s">
        <v>372</v>
      </c>
      <c r="G99" t="s">
        <v>307</v>
      </c>
      <c r="H99" t="s">
        <v>388</v>
      </c>
    </row>
    <row r="100" spans="2:20" x14ac:dyDescent="0.2">
      <c r="B100" t="s">
        <v>377</v>
      </c>
      <c r="C100" t="s">
        <v>369</v>
      </c>
      <c r="D100">
        <v>5</v>
      </c>
      <c r="E100" t="s">
        <v>370</v>
      </c>
      <c r="F100" t="s">
        <v>371</v>
      </c>
      <c r="G100" t="s">
        <v>308</v>
      </c>
      <c r="H100" t="s">
        <v>390</v>
      </c>
    </row>
    <row r="101" spans="2:20" x14ac:dyDescent="0.2">
      <c r="B101" t="s">
        <v>377</v>
      </c>
      <c r="C101" t="s">
        <v>369</v>
      </c>
      <c r="D101">
        <v>5</v>
      </c>
      <c r="E101" t="s">
        <v>370</v>
      </c>
      <c r="F101" t="s">
        <v>373</v>
      </c>
      <c r="G101" t="s">
        <v>309</v>
      </c>
      <c r="H101" t="s">
        <v>390</v>
      </c>
    </row>
    <row r="102" spans="2:20" x14ac:dyDescent="0.2">
      <c r="B102" t="s">
        <v>377</v>
      </c>
      <c r="C102" t="s">
        <v>369</v>
      </c>
      <c r="D102">
        <v>5</v>
      </c>
      <c r="E102" t="s">
        <v>370</v>
      </c>
      <c r="F102" t="s">
        <v>372</v>
      </c>
      <c r="G102" t="s">
        <v>310</v>
      </c>
      <c r="H102" t="s">
        <v>390</v>
      </c>
      <c r="J102" t="s">
        <v>384</v>
      </c>
      <c r="K102">
        <v>12</v>
      </c>
      <c r="L102" t="s">
        <v>377</v>
      </c>
      <c r="M102" t="s">
        <v>369</v>
      </c>
      <c r="N102">
        <v>1</v>
      </c>
      <c r="O102" t="s">
        <v>370</v>
      </c>
      <c r="Q102" t="s">
        <v>377</v>
      </c>
      <c r="R102" t="s">
        <v>369</v>
      </c>
      <c r="S102">
        <v>1</v>
      </c>
      <c r="T102" t="s">
        <v>370</v>
      </c>
    </row>
    <row r="103" spans="2:20" x14ac:dyDescent="0.2">
      <c r="B103" t="s">
        <v>377</v>
      </c>
      <c r="C103" t="s">
        <v>369</v>
      </c>
      <c r="D103">
        <v>6</v>
      </c>
      <c r="E103" t="s">
        <v>370</v>
      </c>
      <c r="F103" t="s">
        <v>371</v>
      </c>
      <c r="G103" t="s">
        <v>311</v>
      </c>
      <c r="H103" t="s">
        <v>407</v>
      </c>
      <c r="J103" t="s">
        <v>386</v>
      </c>
      <c r="K103">
        <v>12</v>
      </c>
      <c r="L103" t="s">
        <v>377</v>
      </c>
      <c r="M103" t="s">
        <v>369</v>
      </c>
      <c r="N103">
        <v>2</v>
      </c>
      <c r="O103" t="s">
        <v>370</v>
      </c>
      <c r="Q103" t="s">
        <v>377</v>
      </c>
      <c r="R103" t="s">
        <v>369</v>
      </c>
      <c r="S103">
        <v>2</v>
      </c>
      <c r="T103" t="s">
        <v>370</v>
      </c>
    </row>
    <row r="104" spans="2:20" x14ac:dyDescent="0.2">
      <c r="B104" t="s">
        <v>377</v>
      </c>
      <c r="C104" t="s">
        <v>369</v>
      </c>
      <c r="D104">
        <v>6</v>
      </c>
      <c r="E104" t="s">
        <v>370</v>
      </c>
      <c r="F104" t="s">
        <v>373</v>
      </c>
      <c r="G104" t="s">
        <v>312</v>
      </c>
      <c r="H104" t="s">
        <v>407</v>
      </c>
      <c r="J104" t="s">
        <v>413</v>
      </c>
      <c r="K104">
        <v>4</v>
      </c>
      <c r="L104" t="s">
        <v>377</v>
      </c>
      <c r="M104" t="s">
        <v>369</v>
      </c>
      <c r="N104">
        <v>3</v>
      </c>
      <c r="O104" t="s">
        <v>370</v>
      </c>
      <c r="Q104" t="s">
        <v>377</v>
      </c>
      <c r="R104" t="s">
        <v>369</v>
      </c>
      <c r="S104">
        <v>3</v>
      </c>
      <c r="T104" t="s">
        <v>370</v>
      </c>
    </row>
    <row r="105" spans="2:20" x14ac:dyDescent="0.2">
      <c r="B105" t="s">
        <v>377</v>
      </c>
      <c r="C105" t="s">
        <v>369</v>
      </c>
      <c r="D105">
        <v>6</v>
      </c>
      <c r="E105" t="s">
        <v>370</v>
      </c>
      <c r="F105" t="s">
        <v>372</v>
      </c>
      <c r="G105" t="s">
        <v>313</v>
      </c>
      <c r="H105" t="s">
        <v>407</v>
      </c>
      <c r="J105" t="s">
        <v>388</v>
      </c>
      <c r="K105">
        <v>12</v>
      </c>
      <c r="L105" t="s">
        <v>377</v>
      </c>
      <c r="M105" t="s">
        <v>369</v>
      </c>
      <c r="N105">
        <v>4</v>
      </c>
      <c r="O105" t="s">
        <v>370</v>
      </c>
      <c r="Q105" t="s">
        <v>377</v>
      </c>
      <c r="R105" t="s">
        <v>369</v>
      </c>
      <c r="S105">
        <v>4</v>
      </c>
      <c r="T105" t="s">
        <v>370</v>
      </c>
    </row>
    <row r="106" spans="2:20" x14ac:dyDescent="0.2">
      <c r="B106" t="s">
        <v>377</v>
      </c>
      <c r="C106" t="s">
        <v>369</v>
      </c>
      <c r="D106">
        <v>7</v>
      </c>
      <c r="E106" t="s">
        <v>370</v>
      </c>
      <c r="F106" t="s">
        <v>371</v>
      </c>
      <c r="G106" t="s">
        <v>314</v>
      </c>
      <c r="H106" t="s">
        <v>392</v>
      </c>
      <c r="J106" t="s">
        <v>390</v>
      </c>
      <c r="K106">
        <v>12</v>
      </c>
      <c r="L106" t="s">
        <v>377</v>
      </c>
      <c r="M106" t="s">
        <v>369</v>
      </c>
      <c r="N106">
        <v>5</v>
      </c>
      <c r="O106" t="s">
        <v>370</v>
      </c>
      <c r="Q106" t="s">
        <v>377</v>
      </c>
      <c r="R106" t="s">
        <v>369</v>
      </c>
      <c r="S106">
        <v>5</v>
      </c>
      <c r="T106" t="s">
        <v>370</v>
      </c>
    </row>
    <row r="107" spans="2:20" x14ac:dyDescent="0.2">
      <c r="B107" t="s">
        <v>377</v>
      </c>
      <c r="C107" t="s">
        <v>369</v>
      </c>
      <c r="D107">
        <v>7</v>
      </c>
      <c r="E107" t="s">
        <v>370</v>
      </c>
      <c r="F107" t="s">
        <v>373</v>
      </c>
      <c r="G107" t="s">
        <v>315</v>
      </c>
      <c r="H107" t="s">
        <v>392</v>
      </c>
      <c r="J107" t="s">
        <v>407</v>
      </c>
      <c r="K107">
        <v>4</v>
      </c>
      <c r="L107" t="s">
        <v>377</v>
      </c>
      <c r="M107" t="s">
        <v>369</v>
      </c>
      <c r="N107">
        <v>6</v>
      </c>
      <c r="O107" t="s">
        <v>370</v>
      </c>
      <c r="Q107" t="s">
        <v>377</v>
      </c>
      <c r="R107" t="s">
        <v>369</v>
      </c>
      <c r="S107">
        <v>6</v>
      </c>
      <c r="T107" t="s">
        <v>370</v>
      </c>
    </row>
    <row r="108" spans="2:20" x14ac:dyDescent="0.2">
      <c r="B108" t="s">
        <v>377</v>
      </c>
      <c r="C108" t="s">
        <v>369</v>
      </c>
      <c r="D108">
        <v>7</v>
      </c>
      <c r="E108" t="s">
        <v>370</v>
      </c>
      <c r="F108" t="s">
        <v>372</v>
      </c>
      <c r="G108" t="s">
        <v>316</v>
      </c>
      <c r="H108" t="s">
        <v>392</v>
      </c>
      <c r="J108" t="s">
        <v>392</v>
      </c>
      <c r="K108">
        <v>12</v>
      </c>
      <c r="L108" t="s">
        <v>377</v>
      </c>
      <c r="M108" t="s">
        <v>369</v>
      </c>
      <c r="N108">
        <v>7</v>
      </c>
      <c r="O108" t="s">
        <v>370</v>
      </c>
      <c r="Q108" t="s">
        <v>377</v>
      </c>
      <c r="R108" t="s">
        <v>369</v>
      </c>
      <c r="S108">
        <v>7</v>
      </c>
      <c r="T108" t="s">
        <v>370</v>
      </c>
    </row>
    <row r="109" spans="2:20" x14ac:dyDescent="0.2">
      <c r="B109" t="s">
        <v>377</v>
      </c>
      <c r="C109" t="s">
        <v>369</v>
      </c>
      <c r="D109">
        <v>8</v>
      </c>
      <c r="E109" t="s">
        <v>370</v>
      </c>
      <c r="F109" t="s">
        <v>371</v>
      </c>
      <c r="G109" t="s">
        <v>317</v>
      </c>
      <c r="H109" t="s">
        <v>411</v>
      </c>
      <c r="J109" t="s">
        <v>411</v>
      </c>
      <c r="K109">
        <v>4</v>
      </c>
      <c r="L109" t="s">
        <v>377</v>
      </c>
      <c r="M109" t="s">
        <v>369</v>
      </c>
      <c r="N109">
        <v>8</v>
      </c>
      <c r="O109" t="s">
        <v>370</v>
      </c>
      <c r="Q109" t="s">
        <v>377</v>
      </c>
      <c r="R109" t="s">
        <v>369</v>
      </c>
      <c r="S109">
        <v>8</v>
      </c>
      <c r="T109" t="s">
        <v>370</v>
      </c>
    </row>
    <row r="110" spans="2:20" x14ac:dyDescent="0.2">
      <c r="B110" t="s">
        <v>377</v>
      </c>
      <c r="C110" t="s">
        <v>369</v>
      </c>
      <c r="D110">
        <v>8</v>
      </c>
      <c r="E110" t="s">
        <v>370</v>
      </c>
      <c r="F110" t="s">
        <v>373</v>
      </c>
      <c r="G110" t="s">
        <v>318</v>
      </c>
      <c r="H110" t="s">
        <v>411</v>
      </c>
      <c r="J110" t="s">
        <v>409</v>
      </c>
      <c r="K110">
        <v>4</v>
      </c>
      <c r="L110" t="s">
        <v>377</v>
      </c>
      <c r="M110" t="s">
        <v>369</v>
      </c>
      <c r="N110">
        <v>9</v>
      </c>
      <c r="O110" t="s">
        <v>370</v>
      </c>
      <c r="Q110" t="s">
        <v>377</v>
      </c>
      <c r="R110" t="s">
        <v>369</v>
      </c>
      <c r="S110">
        <v>9</v>
      </c>
      <c r="T110" t="s">
        <v>370</v>
      </c>
    </row>
    <row r="111" spans="2:20" x14ac:dyDescent="0.2">
      <c r="B111" t="s">
        <v>377</v>
      </c>
      <c r="C111" t="s">
        <v>369</v>
      </c>
      <c r="D111">
        <v>8</v>
      </c>
      <c r="E111" t="s">
        <v>370</v>
      </c>
      <c r="F111" t="s">
        <v>372</v>
      </c>
      <c r="G111" t="s">
        <v>319</v>
      </c>
      <c r="H111" t="s">
        <v>411</v>
      </c>
      <c r="J111" t="s">
        <v>393</v>
      </c>
      <c r="K111">
        <v>20</v>
      </c>
      <c r="L111" t="s">
        <v>377</v>
      </c>
      <c r="M111" t="s">
        <v>369</v>
      </c>
      <c r="N111">
        <v>10</v>
      </c>
      <c r="O111" t="s">
        <v>370</v>
      </c>
      <c r="Q111" t="s">
        <v>377</v>
      </c>
      <c r="R111" t="s">
        <v>369</v>
      </c>
      <c r="S111">
        <v>10</v>
      </c>
      <c r="T111" t="s">
        <v>370</v>
      </c>
    </row>
    <row r="112" spans="2:20" x14ac:dyDescent="0.2">
      <c r="B112" t="s">
        <v>377</v>
      </c>
      <c r="C112" t="s">
        <v>369</v>
      </c>
      <c r="D112">
        <v>9</v>
      </c>
      <c r="E112" t="s">
        <v>370</v>
      </c>
      <c r="F112" t="s">
        <v>371</v>
      </c>
      <c r="G112" t="s">
        <v>320</v>
      </c>
      <c r="H112" t="s">
        <v>409</v>
      </c>
      <c r="J112" t="s">
        <v>394</v>
      </c>
      <c r="K112">
        <v>20</v>
      </c>
      <c r="L112" t="s">
        <v>377</v>
      </c>
      <c r="M112" t="s">
        <v>369</v>
      </c>
      <c r="N112">
        <v>11</v>
      </c>
      <c r="O112" t="s">
        <v>370</v>
      </c>
      <c r="Q112" t="s">
        <v>377</v>
      </c>
      <c r="R112" t="s">
        <v>369</v>
      </c>
      <c r="S112">
        <v>11</v>
      </c>
      <c r="T112" t="s">
        <v>370</v>
      </c>
    </row>
    <row r="113" spans="2:20" x14ac:dyDescent="0.2">
      <c r="B113" t="s">
        <v>377</v>
      </c>
      <c r="C113" t="s">
        <v>369</v>
      </c>
      <c r="D113">
        <v>9</v>
      </c>
      <c r="E113" t="s">
        <v>370</v>
      </c>
      <c r="F113" t="s">
        <v>373</v>
      </c>
      <c r="G113" t="s">
        <v>321</v>
      </c>
      <c r="H113" t="s">
        <v>409</v>
      </c>
      <c r="J113" t="s">
        <v>398</v>
      </c>
      <c r="K113">
        <v>20</v>
      </c>
      <c r="L113" t="s">
        <v>377</v>
      </c>
      <c r="M113" t="s">
        <v>369</v>
      </c>
      <c r="N113">
        <v>12</v>
      </c>
      <c r="O113" t="s">
        <v>370</v>
      </c>
      <c r="Q113" t="s">
        <v>377</v>
      </c>
      <c r="R113" t="s">
        <v>369</v>
      </c>
      <c r="S113">
        <v>12</v>
      </c>
      <c r="T113" t="s">
        <v>370</v>
      </c>
    </row>
    <row r="114" spans="2:20" x14ac:dyDescent="0.2">
      <c r="B114" t="s">
        <v>377</v>
      </c>
      <c r="C114" t="s">
        <v>369</v>
      </c>
      <c r="D114">
        <v>9</v>
      </c>
      <c r="E114" t="s">
        <v>370</v>
      </c>
      <c r="F114" t="s">
        <v>372</v>
      </c>
      <c r="G114" t="s">
        <v>322</v>
      </c>
      <c r="H114" t="s">
        <v>409</v>
      </c>
      <c r="J114" t="s">
        <v>399</v>
      </c>
      <c r="K114">
        <v>20</v>
      </c>
      <c r="L114" t="s">
        <v>377</v>
      </c>
      <c r="M114" t="s">
        <v>369</v>
      </c>
      <c r="N114">
        <v>13</v>
      </c>
      <c r="O114" t="s">
        <v>370</v>
      </c>
      <c r="Q114" t="s">
        <v>377</v>
      </c>
      <c r="R114" t="s">
        <v>369</v>
      </c>
      <c r="S114">
        <v>13</v>
      </c>
      <c r="T114" t="s">
        <v>370</v>
      </c>
    </row>
    <row r="115" spans="2:20" x14ac:dyDescent="0.2">
      <c r="B115" t="s">
        <v>377</v>
      </c>
      <c r="C115" t="s">
        <v>369</v>
      </c>
      <c r="D115">
        <v>10</v>
      </c>
      <c r="E115" t="s">
        <v>370</v>
      </c>
      <c r="F115" t="s">
        <v>371</v>
      </c>
      <c r="G115" t="s">
        <v>279</v>
      </c>
      <c r="H115" t="s">
        <v>393</v>
      </c>
      <c r="J115" t="s">
        <v>405</v>
      </c>
      <c r="K115">
        <v>4</v>
      </c>
      <c r="L115" t="s">
        <v>377</v>
      </c>
      <c r="M115" t="s">
        <v>369</v>
      </c>
      <c r="N115">
        <v>14</v>
      </c>
      <c r="O115" t="s">
        <v>370</v>
      </c>
      <c r="Q115" t="s">
        <v>377</v>
      </c>
      <c r="R115" t="s">
        <v>369</v>
      </c>
      <c r="S115">
        <v>14</v>
      </c>
      <c r="T115" t="s">
        <v>370</v>
      </c>
    </row>
    <row r="116" spans="2:20" x14ac:dyDescent="0.2">
      <c r="B116" t="s">
        <v>377</v>
      </c>
      <c r="C116" t="s">
        <v>369</v>
      </c>
      <c r="D116">
        <v>10</v>
      </c>
      <c r="E116" t="s">
        <v>370</v>
      </c>
      <c r="F116" t="s">
        <v>373</v>
      </c>
      <c r="G116" t="s">
        <v>280</v>
      </c>
      <c r="H116" t="s">
        <v>393</v>
      </c>
      <c r="J116" t="s">
        <v>400</v>
      </c>
      <c r="K116">
        <v>20</v>
      </c>
      <c r="L116" t="s">
        <v>377</v>
      </c>
      <c r="M116" t="s">
        <v>369</v>
      </c>
      <c r="N116">
        <v>15</v>
      </c>
      <c r="O116" t="s">
        <v>370</v>
      </c>
      <c r="Q116" t="s">
        <v>377</v>
      </c>
      <c r="R116" t="s">
        <v>369</v>
      </c>
      <c r="S116">
        <v>15</v>
      </c>
      <c r="T116" t="s">
        <v>370</v>
      </c>
    </row>
    <row r="117" spans="2:20" x14ac:dyDescent="0.2">
      <c r="B117" t="s">
        <v>377</v>
      </c>
      <c r="C117" t="s">
        <v>369</v>
      </c>
      <c r="D117">
        <v>10</v>
      </c>
      <c r="E117" t="s">
        <v>370</v>
      </c>
      <c r="F117" t="s">
        <v>372</v>
      </c>
      <c r="G117" t="s">
        <v>281</v>
      </c>
      <c r="H117" t="s">
        <v>393</v>
      </c>
      <c r="J117" t="s">
        <v>385</v>
      </c>
      <c r="K117">
        <v>12</v>
      </c>
      <c r="L117" t="s">
        <v>377</v>
      </c>
      <c r="M117" t="s">
        <v>374</v>
      </c>
      <c r="N117">
        <v>1</v>
      </c>
      <c r="O117" t="s">
        <v>370</v>
      </c>
      <c r="Q117" t="s">
        <v>377</v>
      </c>
      <c r="R117" t="s">
        <v>374</v>
      </c>
      <c r="S117">
        <v>1</v>
      </c>
      <c r="T117" t="s">
        <v>370</v>
      </c>
    </row>
    <row r="118" spans="2:20" x14ac:dyDescent="0.2">
      <c r="B118" t="s">
        <v>377</v>
      </c>
      <c r="C118" t="s">
        <v>369</v>
      </c>
      <c r="D118">
        <v>11</v>
      </c>
      <c r="E118" t="s">
        <v>370</v>
      </c>
      <c r="F118" t="s">
        <v>371</v>
      </c>
      <c r="G118" t="s">
        <v>282</v>
      </c>
      <c r="H118" t="s">
        <v>394</v>
      </c>
      <c r="J118" t="s">
        <v>412</v>
      </c>
      <c r="K118">
        <v>4</v>
      </c>
      <c r="L118" t="s">
        <v>377</v>
      </c>
      <c r="M118" t="s">
        <v>374</v>
      </c>
      <c r="N118">
        <v>2</v>
      </c>
      <c r="O118" t="s">
        <v>370</v>
      </c>
      <c r="Q118" t="s">
        <v>377</v>
      </c>
      <c r="R118" t="s">
        <v>374</v>
      </c>
      <c r="S118">
        <v>2</v>
      </c>
      <c r="T118" t="s">
        <v>370</v>
      </c>
    </row>
    <row r="119" spans="2:20" x14ac:dyDescent="0.2">
      <c r="B119" t="s">
        <v>377</v>
      </c>
      <c r="C119" t="s">
        <v>369</v>
      </c>
      <c r="D119">
        <v>11</v>
      </c>
      <c r="E119" t="s">
        <v>370</v>
      </c>
      <c r="F119" t="s">
        <v>373</v>
      </c>
      <c r="G119" t="s">
        <v>283</v>
      </c>
      <c r="H119" t="s">
        <v>394</v>
      </c>
      <c r="J119" t="s">
        <v>387</v>
      </c>
      <c r="K119">
        <v>12</v>
      </c>
      <c r="L119" t="s">
        <v>377</v>
      </c>
      <c r="M119" t="s">
        <v>374</v>
      </c>
      <c r="N119">
        <v>3</v>
      </c>
      <c r="O119" t="s">
        <v>370</v>
      </c>
      <c r="Q119" t="s">
        <v>377</v>
      </c>
      <c r="R119" t="s">
        <v>374</v>
      </c>
      <c r="S119">
        <v>3</v>
      </c>
      <c r="T119" t="s">
        <v>370</v>
      </c>
    </row>
    <row r="120" spans="2:20" x14ac:dyDescent="0.2">
      <c r="B120" t="s">
        <v>377</v>
      </c>
      <c r="C120" t="s">
        <v>369</v>
      </c>
      <c r="D120">
        <v>11</v>
      </c>
      <c r="E120" t="s">
        <v>370</v>
      </c>
      <c r="F120" t="s">
        <v>372</v>
      </c>
      <c r="G120" t="s">
        <v>284</v>
      </c>
      <c r="H120" t="s">
        <v>394</v>
      </c>
      <c r="J120" t="s">
        <v>389</v>
      </c>
      <c r="K120">
        <v>12</v>
      </c>
      <c r="L120" t="s">
        <v>377</v>
      </c>
      <c r="M120" t="s">
        <v>374</v>
      </c>
      <c r="N120">
        <v>4</v>
      </c>
      <c r="O120" t="s">
        <v>370</v>
      </c>
      <c r="Q120" t="s">
        <v>377</v>
      </c>
      <c r="R120" t="s">
        <v>374</v>
      </c>
      <c r="S120">
        <v>4</v>
      </c>
      <c r="T120" t="s">
        <v>370</v>
      </c>
    </row>
    <row r="121" spans="2:20" x14ac:dyDescent="0.2">
      <c r="B121" t="s">
        <v>377</v>
      </c>
      <c r="C121" t="s">
        <v>369</v>
      </c>
      <c r="D121">
        <v>12</v>
      </c>
      <c r="E121" t="s">
        <v>370</v>
      </c>
      <c r="F121" t="s">
        <v>371</v>
      </c>
      <c r="G121" t="s">
        <v>285</v>
      </c>
      <c r="H121" t="s">
        <v>398</v>
      </c>
      <c r="J121" t="s">
        <v>391</v>
      </c>
      <c r="K121">
        <v>12</v>
      </c>
      <c r="L121" t="s">
        <v>377</v>
      </c>
      <c r="M121" t="s">
        <v>374</v>
      </c>
      <c r="N121">
        <v>5</v>
      </c>
      <c r="O121" t="s">
        <v>370</v>
      </c>
      <c r="Q121" t="s">
        <v>377</v>
      </c>
      <c r="R121" t="s">
        <v>374</v>
      </c>
      <c r="S121">
        <v>5</v>
      </c>
      <c r="T121" t="s">
        <v>370</v>
      </c>
    </row>
    <row r="122" spans="2:20" x14ac:dyDescent="0.2">
      <c r="B122" t="s">
        <v>377</v>
      </c>
      <c r="C122" t="s">
        <v>369</v>
      </c>
      <c r="D122">
        <v>12</v>
      </c>
      <c r="E122" t="s">
        <v>370</v>
      </c>
      <c r="F122" t="s">
        <v>373</v>
      </c>
      <c r="G122" t="s">
        <v>286</v>
      </c>
      <c r="H122" t="s">
        <v>398</v>
      </c>
      <c r="J122" t="s">
        <v>395</v>
      </c>
      <c r="K122">
        <v>12</v>
      </c>
      <c r="L122" t="s">
        <v>377</v>
      </c>
      <c r="M122" t="s">
        <v>374</v>
      </c>
      <c r="N122">
        <v>6</v>
      </c>
      <c r="O122" t="s">
        <v>370</v>
      </c>
      <c r="Q122" t="s">
        <v>377</v>
      </c>
      <c r="R122" t="s">
        <v>374</v>
      </c>
      <c r="S122">
        <v>6</v>
      </c>
      <c r="T122" t="s">
        <v>370</v>
      </c>
    </row>
    <row r="123" spans="2:20" x14ac:dyDescent="0.2">
      <c r="B123" t="s">
        <v>377</v>
      </c>
      <c r="C123" t="s">
        <v>369</v>
      </c>
      <c r="D123">
        <v>12</v>
      </c>
      <c r="E123" t="s">
        <v>370</v>
      </c>
      <c r="F123" t="s">
        <v>372</v>
      </c>
      <c r="G123" t="s">
        <v>287</v>
      </c>
      <c r="H123" t="s">
        <v>398</v>
      </c>
      <c r="J123" t="s">
        <v>410</v>
      </c>
      <c r="K123">
        <v>4</v>
      </c>
      <c r="L123" t="s">
        <v>377</v>
      </c>
      <c r="M123" t="s">
        <v>374</v>
      </c>
      <c r="N123">
        <v>7</v>
      </c>
      <c r="O123" t="s">
        <v>370</v>
      </c>
      <c r="Q123" t="s">
        <v>377</v>
      </c>
      <c r="R123" t="s">
        <v>374</v>
      </c>
      <c r="S123">
        <v>7</v>
      </c>
      <c r="T123" t="s">
        <v>370</v>
      </c>
    </row>
    <row r="124" spans="2:20" x14ac:dyDescent="0.2">
      <c r="B124" t="s">
        <v>377</v>
      </c>
      <c r="C124" t="s">
        <v>369</v>
      </c>
      <c r="D124">
        <v>13</v>
      </c>
      <c r="E124" t="s">
        <v>370</v>
      </c>
      <c r="F124" t="s">
        <v>371</v>
      </c>
      <c r="G124" t="s">
        <v>288</v>
      </c>
      <c r="H124" t="s">
        <v>399</v>
      </c>
      <c r="J124" t="s">
        <v>396</v>
      </c>
      <c r="K124">
        <v>20</v>
      </c>
      <c r="L124" t="s">
        <v>377</v>
      </c>
      <c r="M124" t="s">
        <v>374</v>
      </c>
      <c r="N124">
        <v>8</v>
      </c>
      <c r="O124" t="s">
        <v>370</v>
      </c>
      <c r="Q124" t="s">
        <v>377</v>
      </c>
      <c r="R124" t="s">
        <v>374</v>
      </c>
      <c r="S124">
        <v>8</v>
      </c>
      <c r="T124" t="s">
        <v>370</v>
      </c>
    </row>
    <row r="125" spans="2:20" x14ac:dyDescent="0.2">
      <c r="B125" t="s">
        <v>377</v>
      </c>
      <c r="C125" t="s">
        <v>369</v>
      </c>
      <c r="D125">
        <v>13</v>
      </c>
      <c r="E125" t="s">
        <v>370</v>
      </c>
      <c r="F125" t="s">
        <v>373</v>
      </c>
      <c r="G125" t="s">
        <v>289</v>
      </c>
      <c r="H125" t="s">
        <v>399</v>
      </c>
      <c r="J125" t="s">
        <v>397</v>
      </c>
      <c r="K125">
        <v>20</v>
      </c>
      <c r="L125" t="s">
        <v>377</v>
      </c>
      <c r="M125" t="s">
        <v>374</v>
      </c>
      <c r="N125">
        <v>9</v>
      </c>
      <c r="O125" t="s">
        <v>370</v>
      </c>
      <c r="Q125" t="s">
        <v>377</v>
      </c>
      <c r="R125" t="s">
        <v>374</v>
      </c>
      <c r="S125">
        <v>9</v>
      </c>
      <c r="T125" t="s">
        <v>370</v>
      </c>
    </row>
    <row r="126" spans="2:20" x14ac:dyDescent="0.2">
      <c r="B126" t="s">
        <v>377</v>
      </c>
      <c r="C126" t="s">
        <v>369</v>
      </c>
      <c r="D126">
        <v>13</v>
      </c>
      <c r="E126" t="s">
        <v>370</v>
      </c>
      <c r="F126" t="s">
        <v>372</v>
      </c>
      <c r="G126" t="s">
        <v>290</v>
      </c>
      <c r="H126" t="s">
        <v>399</v>
      </c>
      <c r="J126" t="s">
        <v>401</v>
      </c>
      <c r="K126">
        <v>20</v>
      </c>
      <c r="L126" t="s">
        <v>377</v>
      </c>
      <c r="M126" t="s">
        <v>374</v>
      </c>
      <c r="N126">
        <v>10</v>
      </c>
      <c r="O126" t="s">
        <v>370</v>
      </c>
      <c r="Q126" t="s">
        <v>377</v>
      </c>
      <c r="R126" t="s">
        <v>374</v>
      </c>
      <c r="S126">
        <v>10</v>
      </c>
      <c r="T126" t="s">
        <v>370</v>
      </c>
    </row>
    <row r="127" spans="2:20" x14ac:dyDescent="0.2">
      <c r="B127" t="s">
        <v>377</v>
      </c>
      <c r="C127" t="s">
        <v>369</v>
      </c>
      <c r="D127">
        <v>14</v>
      </c>
      <c r="E127" t="s">
        <v>370</v>
      </c>
      <c r="F127" t="s">
        <v>371</v>
      </c>
      <c r="G127" t="s">
        <v>291</v>
      </c>
      <c r="H127" t="s">
        <v>405</v>
      </c>
      <c r="J127" t="s">
        <v>408</v>
      </c>
      <c r="K127">
        <v>4</v>
      </c>
      <c r="L127" t="s">
        <v>377</v>
      </c>
      <c r="M127" t="s">
        <v>374</v>
      </c>
      <c r="N127">
        <v>11</v>
      </c>
      <c r="O127" t="s">
        <v>370</v>
      </c>
      <c r="Q127" t="s">
        <v>377</v>
      </c>
      <c r="R127" t="s">
        <v>374</v>
      </c>
      <c r="S127">
        <v>11</v>
      </c>
      <c r="T127" t="s">
        <v>370</v>
      </c>
    </row>
    <row r="128" spans="2:20" x14ac:dyDescent="0.2">
      <c r="B128" t="s">
        <v>377</v>
      </c>
      <c r="C128" t="s">
        <v>369</v>
      </c>
      <c r="D128">
        <v>14</v>
      </c>
      <c r="E128" t="s">
        <v>370</v>
      </c>
      <c r="F128" t="s">
        <v>373</v>
      </c>
      <c r="G128" t="s">
        <v>292</v>
      </c>
      <c r="H128" t="s">
        <v>405</v>
      </c>
      <c r="J128" t="s">
        <v>402</v>
      </c>
      <c r="K128">
        <v>20</v>
      </c>
      <c r="L128" t="s">
        <v>377</v>
      </c>
      <c r="M128" t="s">
        <v>374</v>
      </c>
      <c r="N128">
        <v>12</v>
      </c>
      <c r="O128" t="s">
        <v>370</v>
      </c>
      <c r="Q128" t="s">
        <v>377</v>
      </c>
      <c r="R128" t="s">
        <v>374</v>
      </c>
      <c r="S128">
        <v>12</v>
      </c>
      <c r="T128" t="s">
        <v>370</v>
      </c>
    </row>
    <row r="129" spans="2:20" x14ac:dyDescent="0.2">
      <c r="B129" t="s">
        <v>377</v>
      </c>
      <c r="C129" t="s">
        <v>369</v>
      </c>
      <c r="D129">
        <v>14</v>
      </c>
      <c r="E129" t="s">
        <v>370</v>
      </c>
      <c r="F129" t="s">
        <v>372</v>
      </c>
      <c r="G129" t="s">
        <v>293</v>
      </c>
      <c r="H129" t="s">
        <v>405</v>
      </c>
      <c r="J129" t="s">
        <v>406</v>
      </c>
      <c r="K129">
        <v>4</v>
      </c>
      <c r="L129" t="s">
        <v>377</v>
      </c>
      <c r="M129" t="s">
        <v>374</v>
      </c>
      <c r="N129">
        <v>13</v>
      </c>
      <c r="O129" t="s">
        <v>370</v>
      </c>
      <c r="Q129" t="s">
        <v>377</v>
      </c>
      <c r="R129" t="s">
        <v>374</v>
      </c>
      <c r="S129">
        <v>13</v>
      </c>
      <c r="T129" t="s">
        <v>370</v>
      </c>
    </row>
    <row r="130" spans="2:20" x14ac:dyDescent="0.2">
      <c r="B130" t="s">
        <v>377</v>
      </c>
      <c r="C130" t="s">
        <v>369</v>
      </c>
      <c r="D130">
        <v>15</v>
      </c>
      <c r="E130" t="s">
        <v>370</v>
      </c>
      <c r="F130" t="s">
        <v>371</v>
      </c>
      <c r="G130" t="s">
        <v>294</v>
      </c>
      <c r="H130" t="s">
        <v>400</v>
      </c>
      <c r="J130" t="s">
        <v>404</v>
      </c>
      <c r="K130">
        <v>4</v>
      </c>
      <c r="L130" t="s">
        <v>377</v>
      </c>
      <c r="M130" t="s">
        <v>374</v>
      </c>
      <c r="N130">
        <v>14</v>
      </c>
      <c r="O130" t="s">
        <v>370</v>
      </c>
      <c r="Q130" t="s">
        <v>377</v>
      </c>
      <c r="R130" t="s">
        <v>374</v>
      </c>
      <c r="S130">
        <v>14</v>
      </c>
      <c r="T130" t="s">
        <v>370</v>
      </c>
    </row>
    <row r="131" spans="2:20" x14ac:dyDescent="0.2">
      <c r="B131" t="s">
        <v>377</v>
      </c>
      <c r="C131" t="s">
        <v>369</v>
      </c>
      <c r="D131">
        <v>15</v>
      </c>
      <c r="E131" t="s">
        <v>370</v>
      </c>
      <c r="F131" t="s">
        <v>373</v>
      </c>
      <c r="G131" t="s">
        <v>295</v>
      </c>
      <c r="H131" t="s">
        <v>400</v>
      </c>
      <c r="J131" t="s">
        <v>403</v>
      </c>
      <c r="K131">
        <v>20</v>
      </c>
      <c r="L131" t="s">
        <v>377</v>
      </c>
      <c r="M131" t="s">
        <v>374</v>
      </c>
      <c r="N131">
        <v>15</v>
      </c>
      <c r="O131" t="s">
        <v>370</v>
      </c>
      <c r="Q131" t="s">
        <v>377</v>
      </c>
      <c r="R131" t="s">
        <v>374</v>
      </c>
      <c r="S131">
        <v>15</v>
      </c>
      <c r="T131" t="s">
        <v>370</v>
      </c>
    </row>
    <row r="132" spans="2:20" x14ac:dyDescent="0.2">
      <c r="B132" t="s">
        <v>377</v>
      </c>
      <c r="C132" t="s">
        <v>369</v>
      </c>
      <c r="D132">
        <v>15</v>
      </c>
      <c r="E132" t="s">
        <v>370</v>
      </c>
      <c r="F132" t="s">
        <v>372</v>
      </c>
      <c r="G132" t="s">
        <v>296</v>
      </c>
      <c r="H132" t="s">
        <v>400</v>
      </c>
    </row>
    <row r="133" spans="2:20" x14ac:dyDescent="0.2">
      <c r="B133" t="s">
        <v>377</v>
      </c>
      <c r="C133" t="s">
        <v>374</v>
      </c>
      <c r="D133">
        <v>1</v>
      </c>
      <c r="E133" t="s">
        <v>370</v>
      </c>
      <c r="F133" t="s">
        <v>371</v>
      </c>
      <c r="G133" t="s">
        <v>341</v>
      </c>
      <c r="H133" t="s">
        <v>385</v>
      </c>
    </row>
    <row r="134" spans="2:20" x14ac:dyDescent="0.2">
      <c r="B134" t="s">
        <v>377</v>
      </c>
      <c r="C134" t="s">
        <v>374</v>
      </c>
      <c r="D134">
        <v>1</v>
      </c>
      <c r="E134" t="s">
        <v>370</v>
      </c>
      <c r="F134" t="s">
        <v>373</v>
      </c>
      <c r="G134" t="s">
        <v>342</v>
      </c>
      <c r="H134" t="s">
        <v>385</v>
      </c>
    </row>
    <row r="135" spans="2:20" x14ac:dyDescent="0.2">
      <c r="B135" t="s">
        <v>377</v>
      </c>
      <c r="C135" t="s">
        <v>374</v>
      </c>
      <c r="D135">
        <v>1</v>
      </c>
      <c r="E135" t="s">
        <v>370</v>
      </c>
      <c r="F135" t="s">
        <v>372</v>
      </c>
      <c r="G135" t="s">
        <v>343</v>
      </c>
      <c r="H135" t="s">
        <v>385</v>
      </c>
    </row>
    <row r="136" spans="2:20" x14ac:dyDescent="0.2">
      <c r="B136" t="s">
        <v>377</v>
      </c>
      <c r="C136" t="s">
        <v>374</v>
      </c>
      <c r="D136">
        <v>2</v>
      </c>
      <c r="E136" t="s">
        <v>370</v>
      </c>
      <c r="F136" t="s">
        <v>371</v>
      </c>
      <c r="G136" t="s">
        <v>344</v>
      </c>
      <c r="H136" t="s">
        <v>412</v>
      </c>
    </row>
    <row r="137" spans="2:20" x14ac:dyDescent="0.2">
      <c r="B137" t="s">
        <v>377</v>
      </c>
      <c r="C137" t="s">
        <v>374</v>
      </c>
      <c r="D137">
        <v>2</v>
      </c>
      <c r="E137" t="s">
        <v>370</v>
      </c>
      <c r="F137" t="s">
        <v>373</v>
      </c>
      <c r="G137" t="s">
        <v>345</v>
      </c>
      <c r="H137" t="s">
        <v>412</v>
      </c>
    </row>
    <row r="138" spans="2:20" x14ac:dyDescent="0.2">
      <c r="B138" t="s">
        <v>377</v>
      </c>
      <c r="C138" t="s">
        <v>374</v>
      </c>
      <c r="D138">
        <v>2</v>
      </c>
      <c r="E138" t="s">
        <v>370</v>
      </c>
      <c r="F138" t="s">
        <v>372</v>
      </c>
      <c r="G138" t="s">
        <v>346</v>
      </c>
      <c r="H138" t="s">
        <v>412</v>
      </c>
    </row>
    <row r="139" spans="2:20" x14ac:dyDescent="0.2">
      <c r="B139" t="s">
        <v>377</v>
      </c>
      <c r="C139" t="s">
        <v>374</v>
      </c>
      <c r="D139">
        <v>3</v>
      </c>
      <c r="E139" t="s">
        <v>370</v>
      </c>
      <c r="F139" t="s">
        <v>371</v>
      </c>
      <c r="G139" t="s">
        <v>347</v>
      </c>
      <c r="H139" t="s">
        <v>387</v>
      </c>
    </row>
    <row r="140" spans="2:20" x14ac:dyDescent="0.2">
      <c r="B140" t="s">
        <v>377</v>
      </c>
      <c r="C140" t="s">
        <v>374</v>
      </c>
      <c r="D140">
        <v>3</v>
      </c>
      <c r="E140" t="s">
        <v>370</v>
      </c>
      <c r="F140" t="s">
        <v>373</v>
      </c>
      <c r="G140" t="s">
        <v>348</v>
      </c>
      <c r="H140" t="s">
        <v>387</v>
      </c>
    </row>
    <row r="141" spans="2:20" x14ac:dyDescent="0.2">
      <c r="B141" t="s">
        <v>377</v>
      </c>
      <c r="C141" t="s">
        <v>374</v>
      </c>
      <c r="D141">
        <v>3</v>
      </c>
      <c r="E141" t="s">
        <v>370</v>
      </c>
      <c r="F141" t="s">
        <v>372</v>
      </c>
      <c r="G141" t="s">
        <v>349</v>
      </c>
      <c r="H141" t="s">
        <v>387</v>
      </c>
    </row>
    <row r="142" spans="2:20" x14ac:dyDescent="0.2">
      <c r="B142" t="s">
        <v>377</v>
      </c>
      <c r="C142" t="s">
        <v>374</v>
      </c>
      <c r="D142">
        <v>4</v>
      </c>
      <c r="E142" t="s">
        <v>370</v>
      </c>
      <c r="F142" t="s">
        <v>371</v>
      </c>
      <c r="G142" t="s">
        <v>350</v>
      </c>
      <c r="H142" t="s">
        <v>389</v>
      </c>
    </row>
    <row r="143" spans="2:20" x14ac:dyDescent="0.2">
      <c r="B143" t="s">
        <v>377</v>
      </c>
      <c r="C143" t="s">
        <v>374</v>
      </c>
      <c r="D143">
        <v>4</v>
      </c>
      <c r="E143" t="s">
        <v>370</v>
      </c>
      <c r="F143" t="s">
        <v>373</v>
      </c>
      <c r="G143" t="s">
        <v>351</v>
      </c>
      <c r="H143" t="s">
        <v>389</v>
      </c>
    </row>
    <row r="144" spans="2:20" x14ac:dyDescent="0.2">
      <c r="B144" t="s">
        <v>377</v>
      </c>
      <c r="C144" t="s">
        <v>374</v>
      </c>
      <c r="D144">
        <v>4</v>
      </c>
      <c r="E144" t="s">
        <v>370</v>
      </c>
      <c r="F144" t="s">
        <v>372</v>
      </c>
      <c r="G144" t="s">
        <v>352</v>
      </c>
      <c r="H144" t="s">
        <v>389</v>
      </c>
    </row>
    <row r="145" spans="2:8" x14ac:dyDescent="0.2">
      <c r="B145" t="s">
        <v>377</v>
      </c>
      <c r="C145" t="s">
        <v>374</v>
      </c>
      <c r="D145">
        <v>5</v>
      </c>
      <c r="E145" t="s">
        <v>370</v>
      </c>
      <c r="F145" t="s">
        <v>371</v>
      </c>
      <c r="G145" t="s">
        <v>353</v>
      </c>
      <c r="H145" t="s">
        <v>391</v>
      </c>
    </row>
    <row r="146" spans="2:8" x14ac:dyDescent="0.2">
      <c r="B146" t="s">
        <v>377</v>
      </c>
      <c r="C146" t="s">
        <v>374</v>
      </c>
      <c r="D146">
        <v>5</v>
      </c>
      <c r="E146" t="s">
        <v>370</v>
      </c>
      <c r="F146" t="s">
        <v>373</v>
      </c>
      <c r="G146" t="s">
        <v>354</v>
      </c>
      <c r="H146" t="s">
        <v>391</v>
      </c>
    </row>
    <row r="147" spans="2:8" x14ac:dyDescent="0.2">
      <c r="B147" t="s">
        <v>377</v>
      </c>
      <c r="C147" t="s">
        <v>374</v>
      </c>
      <c r="D147">
        <v>5</v>
      </c>
      <c r="E147" t="s">
        <v>370</v>
      </c>
      <c r="F147" t="s">
        <v>372</v>
      </c>
      <c r="G147" t="s">
        <v>355</v>
      </c>
      <c r="H147" t="s">
        <v>391</v>
      </c>
    </row>
    <row r="148" spans="2:8" x14ac:dyDescent="0.2">
      <c r="B148" t="s">
        <v>377</v>
      </c>
      <c r="C148" t="s">
        <v>374</v>
      </c>
      <c r="D148">
        <v>6</v>
      </c>
      <c r="E148" t="s">
        <v>370</v>
      </c>
      <c r="F148" t="s">
        <v>371</v>
      </c>
      <c r="G148" t="s">
        <v>356</v>
      </c>
      <c r="H148" t="s">
        <v>395</v>
      </c>
    </row>
    <row r="149" spans="2:8" x14ac:dyDescent="0.2">
      <c r="B149" t="s">
        <v>377</v>
      </c>
      <c r="C149" t="s">
        <v>374</v>
      </c>
      <c r="D149">
        <v>6</v>
      </c>
      <c r="E149" t="s">
        <v>370</v>
      </c>
      <c r="F149" t="s">
        <v>373</v>
      </c>
      <c r="G149" t="s">
        <v>357</v>
      </c>
      <c r="H149" t="s">
        <v>395</v>
      </c>
    </row>
    <row r="150" spans="2:8" x14ac:dyDescent="0.2">
      <c r="B150" t="s">
        <v>377</v>
      </c>
      <c r="C150" t="s">
        <v>374</v>
      </c>
      <c r="D150">
        <v>6</v>
      </c>
      <c r="E150" t="s">
        <v>370</v>
      </c>
      <c r="F150" t="s">
        <v>372</v>
      </c>
      <c r="G150" t="s">
        <v>358</v>
      </c>
      <c r="H150" t="s">
        <v>395</v>
      </c>
    </row>
    <row r="151" spans="2:8" x14ac:dyDescent="0.2">
      <c r="B151" t="s">
        <v>377</v>
      </c>
      <c r="C151" t="s">
        <v>374</v>
      </c>
      <c r="D151">
        <v>7</v>
      </c>
      <c r="E151" t="s">
        <v>370</v>
      </c>
      <c r="F151" t="s">
        <v>371</v>
      </c>
      <c r="G151" t="s">
        <v>359</v>
      </c>
      <c r="H151" t="s">
        <v>410</v>
      </c>
    </row>
    <row r="152" spans="2:8" x14ac:dyDescent="0.2">
      <c r="B152" t="s">
        <v>377</v>
      </c>
      <c r="C152" t="s">
        <v>374</v>
      </c>
      <c r="D152">
        <v>7</v>
      </c>
      <c r="E152" t="s">
        <v>370</v>
      </c>
      <c r="F152" t="s">
        <v>373</v>
      </c>
      <c r="G152" t="s">
        <v>360</v>
      </c>
      <c r="H152" t="s">
        <v>410</v>
      </c>
    </row>
    <row r="153" spans="2:8" x14ac:dyDescent="0.2">
      <c r="B153" t="s">
        <v>377</v>
      </c>
      <c r="C153" t="s">
        <v>374</v>
      </c>
      <c r="D153">
        <v>7</v>
      </c>
      <c r="E153" t="s">
        <v>370</v>
      </c>
      <c r="F153" t="s">
        <v>372</v>
      </c>
      <c r="G153" t="s">
        <v>361</v>
      </c>
      <c r="H153" t="s">
        <v>410</v>
      </c>
    </row>
    <row r="154" spans="2:8" x14ac:dyDescent="0.2">
      <c r="B154" t="s">
        <v>377</v>
      </c>
      <c r="C154" t="s">
        <v>374</v>
      </c>
      <c r="D154">
        <v>8</v>
      </c>
      <c r="E154" t="s">
        <v>370</v>
      </c>
      <c r="F154" t="s">
        <v>371</v>
      </c>
      <c r="G154" t="s">
        <v>362</v>
      </c>
      <c r="H154" t="s">
        <v>396</v>
      </c>
    </row>
    <row r="155" spans="2:8" x14ac:dyDescent="0.2">
      <c r="B155" t="s">
        <v>377</v>
      </c>
      <c r="C155" t="s">
        <v>374</v>
      </c>
      <c r="D155">
        <v>8</v>
      </c>
      <c r="E155" t="s">
        <v>370</v>
      </c>
      <c r="F155" t="s">
        <v>373</v>
      </c>
      <c r="G155" t="s">
        <v>363</v>
      </c>
      <c r="H155" t="s">
        <v>396</v>
      </c>
    </row>
    <row r="156" spans="2:8" x14ac:dyDescent="0.2">
      <c r="B156" t="s">
        <v>377</v>
      </c>
      <c r="C156" t="s">
        <v>374</v>
      </c>
      <c r="D156">
        <v>8</v>
      </c>
      <c r="E156" t="s">
        <v>370</v>
      </c>
      <c r="F156" t="s">
        <v>372</v>
      </c>
      <c r="G156" t="s">
        <v>364</v>
      </c>
      <c r="H156" t="s">
        <v>396</v>
      </c>
    </row>
    <row r="157" spans="2:8" x14ac:dyDescent="0.2">
      <c r="B157" t="s">
        <v>377</v>
      </c>
      <c r="C157" t="s">
        <v>374</v>
      </c>
      <c r="D157">
        <v>9</v>
      </c>
      <c r="E157" t="s">
        <v>370</v>
      </c>
      <c r="F157" t="s">
        <v>371</v>
      </c>
      <c r="G157" t="s">
        <v>365</v>
      </c>
      <c r="H157" t="s">
        <v>397</v>
      </c>
    </row>
    <row r="158" spans="2:8" x14ac:dyDescent="0.2">
      <c r="B158" t="s">
        <v>377</v>
      </c>
      <c r="C158" t="s">
        <v>374</v>
      </c>
      <c r="D158">
        <v>9</v>
      </c>
      <c r="E158" t="s">
        <v>370</v>
      </c>
      <c r="F158" t="s">
        <v>373</v>
      </c>
      <c r="G158" t="s">
        <v>366</v>
      </c>
      <c r="H158" t="s">
        <v>397</v>
      </c>
    </row>
    <row r="159" spans="2:8" x14ac:dyDescent="0.2">
      <c r="B159" t="s">
        <v>377</v>
      </c>
      <c r="C159" t="s">
        <v>374</v>
      </c>
      <c r="D159">
        <v>9</v>
      </c>
      <c r="E159" t="s">
        <v>370</v>
      </c>
      <c r="F159" t="s">
        <v>372</v>
      </c>
      <c r="G159" t="s">
        <v>367</v>
      </c>
      <c r="H159" t="s">
        <v>397</v>
      </c>
    </row>
    <row r="160" spans="2:8" x14ac:dyDescent="0.2">
      <c r="B160" t="s">
        <v>377</v>
      </c>
      <c r="C160" t="s">
        <v>374</v>
      </c>
      <c r="D160">
        <v>10</v>
      </c>
      <c r="E160" t="s">
        <v>370</v>
      </c>
      <c r="F160" t="s">
        <v>371</v>
      </c>
      <c r="G160" t="s">
        <v>323</v>
      </c>
      <c r="H160" t="s">
        <v>401</v>
      </c>
    </row>
    <row r="161" spans="2:8" x14ac:dyDescent="0.2">
      <c r="B161" t="s">
        <v>377</v>
      </c>
      <c r="C161" t="s">
        <v>374</v>
      </c>
      <c r="D161">
        <v>10</v>
      </c>
      <c r="E161" t="s">
        <v>370</v>
      </c>
      <c r="F161" t="s">
        <v>373</v>
      </c>
      <c r="G161" t="s">
        <v>324</v>
      </c>
      <c r="H161" t="s">
        <v>401</v>
      </c>
    </row>
    <row r="162" spans="2:8" x14ac:dyDescent="0.2">
      <c r="B162" t="s">
        <v>377</v>
      </c>
      <c r="C162" t="s">
        <v>374</v>
      </c>
      <c r="D162">
        <v>10</v>
      </c>
      <c r="E162" t="s">
        <v>370</v>
      </c>
      <c r="F162" t="s">
        <v>372</v>
      </c>
      <c r="G162" t="s">
        <v>325</v>
      </c>
      <c r="H162" t="s">
        <v>401</v>
      </c>
    </row>
    <row r="163" spans="2:8" x14ac:dyDescent="0.2">
      <c r="B163" t="s">
        <v>377</v>
      </c>
      <c r="C163" t="s">
        <v>374</v>
      </c>
      <c r="D163">
        <v>11</v>
      </c>
      <c r="E163" t="s">
        <v>370</v>
      </c>
      <c r="F163" t="s">
        <v>371</v>
      </c>
      <c r="G163" t="s">
        <v>326</v>
      </c>
      <c r="H163" t="s">
        <v>408</v>
      </c>
    </row>
    <row r="164" spans="2:8" x14ac:dyDescent="0.2">
      <c r="B164" t="s">
        <v>377</v>
      </c>
      <c r="C164" t="s">
        <v>374</v>
      </c>
      <c r="D164">
        <v>11</v>
      </c>
      <c r="E164" t="s">
        <v>370</v>
      </c>
      <c r="F164" t="s">
        <v>373</v>
      </c>
      <c r="G164" t="s">
        <v>327</v>
      </c>
      <c r="H164" t="s">
        <v>408</v>
      </c>
    </row>
    <row r="165" spans="2:8" x14ac:dyDescent="0.2">
      <c r="B165" t="s">
        <v>377</v>
      </c>
      <c r="C165" t="s">
        <v>374</v>
      </c>
      <c r="D165">
        <v>11</v>
      </c>
      <c r="E165" t="s">
        <v>370</v>
      </c>
      <c r="F165" t="s">
        <v>372</v>
      </c>
      <c r="G165" t="s">
        <v>328</v>
      </c>
      <c r="H165" t="s">
        <v>408</v>
      </c>
    </row>
    <row r="166" spans="2:8" x14ac:dyDescent="0.2">
      <c r="B166" t="s">
        <v>377</v>
      </c>
      <c r="C166" t="s">
        <v>374</v>
      </c>
      <c r="D166">
        <v>12</v>
      </c>
      <c r="E166" t="s">
        <v>370</v>
      </c>
      <c r="F166" t="s">
        <v>371</v>
      </c>
      <c r="G166" t="s">
        <v>329</v>
      </c>
      <c r="H166" t="s">
        <v>402</v>
      </c>
    </row>
    <row r="167" spans="2:8" x14ac:dyDescent="0.2">
      <c r="B167" t="s">
        <v>377</v>
      </c>
      <c r="C167" t="s">
        <v>374</v>
      </c>
      <c r="D167">
        <v>12</v>
      </c>
      <c r="E167" t="s">
        <v>370</v>
      </c>
      <c r="F167" t="s">
        <v>373</v>
      </c>
      <c r="G167" t="s">
        <v>330</v>
      </c>
      <c r="H167" t="s">
        <v>402</v>
      </c>
    </row>
    <row r="168" spans="2:8" x14ac:dyDescent="0.2">
      <c r="B168" t="s">
        <v>377</v>
      </c>
      <c r="C168" t="s">
        <v>374</v>
      </c>
      <c r="D168">
        <v>12</v>
      </c>
      <c r="E168" t="s">
        <v>370</v>
      </c>
      <c r="F168" t="s">
        <v>372</v>
      </c>
      <c r="G168" t="s">
        <v>331</v>
      </c>
      <c r="H168" t="s">
        <v>402</v>
      </c>
    </row>
    <row r="169" spans="2:8" x14ac:dyDescent="0.2">
      <c r="B169" t="s">
        <v>377</v>
      </c>
      <c r="C169" t="s">
        <v>374</v>
      </c>
      <c r="D169">
        <v>13</v>
      </c>
      <c r="E169" t="s">
        <v>370</v>
      </c>
      <c r="F169" t="s">
        <v>371</v>
      </c>
      <c r="G169" t="s">
        <v>332</v>
      </c>
      <c r="H169" t="s">
        <v>406</v>
      </c>
    </row>
    <row r="170" spans="2:8" x14ac:dyDescent="0.2">
      <c r="B170" t="s">
        <v>377</v>
      </c>
      <c r="C170" t="s">
        <v>374</v>
      </c>
      <c r="D170">
        <v>13</v>
      </c>
      <c r="E170" t="s">
        <v>370</v>
      </c>
      <c r="F170" t="s">
        <v>373</v>
      </c>
      <c r="G170" t="s">
        <v>333</v>
      </c>
      <c r="H170" t="s">
        <v>406</v>
      </c>
    </row>
    <row r="171" spans="2:8" x14ac:dyDescent="0.2">
      <c r="B171" t="s">
        <v>377</v>
      </c>
      <c r="C171" t="s">
        <v>374</v>
      </c>
      <c r="D171">
        <v>13</v>
      </c>
      <c r="E171" t="s">
        <v>370</v>
      </c>
      <c r="F171" t="s">
        <v>372</v>
      </c>
      <c r="G171" t="s">
        <v>334</v>
      </c>
      <c r="H171" t="s">
        <v>406</v>
      </c>
    </row>
    <row r="172" spans="2:8" x14ac:dyDescent="0.2">
      <c r="B172" t="s">
        <v>377</v>
      </c>
      <c r="C172" t="s">
        <v>374</v>
      </c>
      <c r="D172">
        <v>14</v>
      </c>
      <c r="E172" t="s">
        <v>370</v>
      </c>
      <c r="F172" t="s">
        <v>371</v>
      </c>
      <c r="G172" t="s">
        <v>335</v>
      </c>
      <c r="H172" t="s">
        <v>404</v>
      </c>
    </row>
    <row r="173" spans="2:8" x14ac:dyDescent="0.2">
      <c r="B173" t="s">
        <v>377</v>
      </c>
      <c r="C173" t="s">
        <v>374</v>
      </c>
      <c r="D173">
        <v>14</v>
      </c>
      <c r="E173" t="s">
        <v>370</v>
      </c>
      <c r="F173" t="s">
        <v>373</v>
      </c>
      <c r="G173" t="s">
        <v>336</v>
      </c>
      <c r="H173" t="s">
        <v>404</v>
      </c>
    </row>
    <row r="174" spans="2:8" x14ac:dyDescent="0.2">
      <c r="B174" t="s">
        <v>377</v>
      </c>
      <c r="C174" t="s">
        <v>374</v>
      </c>
      <c r="D174">
        <v>14</v>
      </c>
      <c r="E174" t="s">
        <v>370</v>
      </c>
      <c r="F174" t="s">
        <v>372</v>
      </c>
      <c r="G174" t="s">
        <v>337</v>
      </c>
      <c r="H174" t="s">
        <v>404</v>
      </c>
    </row>
    <row r="175" spans="2:8" x14ac:dyDescent="0.2">
      <c r="B175" t="s">
        <v>377</v>
      </c>
      <c r="C175" t="s">
        <v>374</v>
      </c>
      <c r="D175">
        <v>15</v>
      </c>
      <c r="E175" t="s">
        <v>370</v>
      </c>
      <c r="F175" t="s">
        <v>371</v>
      </c>
      <c r="G175" t="s">
        <v>338</v>
      </c>
      <c r="H175" t="s">
        <v>403</v>
      </c>
    </row>
    <row r="176" spans="2:8" x14ac:dyDescent="0.2">
      <c r="B176" t="s">
        <v>377</v>
      </c>
      <c r="C176" t="s">
        <v>374</v>
      </c>
      <c r="D176">
        <v>15</v>
      </c>
      <c r="E176" t="s">
        <v>370</v>
      </c>
      <c r="F176" t="s">
        <v>373</v>
      </c>
      <c r="G176" t="s">
        <v>339</v>
      </c>
      <c r="H176" t="s">
        <v>403</v>
      </c>
    </row>
    <row r="177" spans="2:8" x14ac:dyDescent="0.2">
      <c r="B177" t="s">
        <v>377</v>
      </c>
      <c r="C177" t="s">
        <v>374</v>
      </c>
      <c r="D177">
        <v>15</v>
      </c>
      <c r="E177" t="s">
        <v>370</v>
      </c>
      <c r="F177" t="s">
        <v>372</v>
      </c>
      <c r="G177" t="s">
        <v>340</v>
      </c>
      <c r="H177" t="s">
        <v>403</v>
      </c>
    </row>
  </sheetData>
  <sortState xmlns:xlrd2="http://schemas.microsoft.com/office/spreadsheetml/2017/richdata2" ref="B3:G177">
    <sortCondition ref="B3:B177"/>
    <sortCondition ref="C3:C177"/>
    <sortCondition ref="D3:D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8DCF-1BE8-284A-B9F8-F9EDC140AB4D}">
  <dimension ref="A1:V176"/>
  <sheetViews>
    <sheetView zoomScale="90" zoomScaleNormal="90" workbookViewId="0">
      <pane ySplit="1" topLeftCell="A2" activePane="bottomLeft" state="frozen"/>
      <selection activeCell="E1" sqref="E1"/>
      <selection pane="bottomLeft" sqref="A1:G176"/>
    </sheetView>
  </sheetViews>
  <sheetFormatPr baseColWidth="10" defaultRowHeight="16" x14ac:dyDescent="0.2"/>
  <cols>
    <col min="1" max="1" width="19.83203125" bestFit="1" customWidth="1"/>
    <col min="6" max="6" width="19.6640625" bestFit="1" customWidth="1"/>
    <col min="7" max="7" width="33.6640625" bestFit="1" customWidth="1"/>
    <col min="8" max="10" width="10.83203125" style="1"/>
    <col min="11" max="11" width="17.6640625" style="1" bestFit="1" customWidth="1"/>
    <col min="12" max="12" width="13.6640625" style="1" bestFit="1" customWidth="1"/>
    <col min="13" max="20" width="10.83203125" style="1"/>
    <col min="21" max="21" width="13.5" bestFit="1" customWidth="1"/>
  </cols>
  <sheetData>
    <row r="1" spans="1:22" x14ac:dyDescent="0.2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444</v>
      </c>
      <c r="G1" t="s">
        <v>0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181</v>
      </c>
      <c r="N1" s="1" t="s">
        <v>182</v>
      </c>
      <c r="O1" s="1" t="s">
        <v>183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t="s">
        <v>189</v>
      </c>
      <c r="V1" t="s">
        <v>191</v>
      </c>
    </row>
    <row r="2" spans="1:22" x14ac:dyDescent="0.2">
      <c r="A2" t="s">
        <v>368</v>
      </c>
      <c r="B2" t="s">
        <v>369</v>
      </c>
      <c r="C2">
        <v>2</v>
      </c>
      <c r="D2" t="s">
        <v>370</v>
      </c>
      <c r="E2" t="s">
        <v>371</v>
      </c>
      <c r="F2">
        <v>20</v>
      </c>
      <c r="G2" t="s">
        <v>17</v>
      </c>
      <c r="H2" s="1">
        <v>583103.51939210598</v>
      </c>
      <c r="I2" s="1">
        <v>14870.2102796251</v>
      </c>
      <c r="J2" s="1">
        <v>0</v>
      </c>
      <c r="K2" s="1">
        <v>5287252.3912312798</v>
      </c>
      <c r="L2" s="1">
        <v>5287252.3912312798</v>
      </c>
      <c r="M2" s="1">
        <v>208661.54215452701</v>
      </c>
      <c r="N2" s="1">
        <v>20931632.659935798</v>
      </c>
      <c r="O2" s="1">
        <v>660588777.77127898</v>
      </c>
      <c r="P2" s="1">
        <v>0</v>
      </c>
      <c r="Q2" s="1">
        <v>248583288.293883</v>
      </c>
      <c r="R2" s="1">
        <v>54738806.614714801</v>
      </c>
      <c r="S2" s="1">
        <v>10988853.9375493</v>
      </c>
      <c r="T2" s="1">
        <v>208661.54215452701</v>
      </c>
      <c r="U2" s="1">
        <v>54814645.089781702</v>
      </c>
      <c r="V2" s="1">
        <v>196669505.14128399</v>
      </c>
    </row>
    <row r="3" spans="1:22" x14ac:dyDescent="0.2">
      <c r="A3" t="s">
        <v>368</v>
      </c>
      <c r="B3" t="s">
        <v>369</v>
      </c>
      <c r="C3">
        <v>2</v>
      </c>
      <c r="D3" t="s">
        <v>370</v>
      </c>
      <c r="E3" t="s">
        <v>373</v>
      </c>
      <c r="F3">
        <v>20</v>
      </c>
      <c r="G3" t="s">
        <v>18</v>
      </c>
      <c r="H3" s="1">
        <v>366415.57740562101</v>
      </c>
      <c r="I3" s="1">
        <v>9978.46820479692</v>
      </c>
      <c r="J3" s="1">
        <v>0</v>
      </c>
      <c r="K3" s="1">
        <v>2734966.9094550801</v>
      </c>
      <c r="L3" s="1">
        <v>2703794.1353456602</v>
      </c>
      <c r="M3" s="1">
        <v>363160.161089645</v>
      </c>
      <c r="N3" s="1">
        <v>11816058.5176514</v>
      </c>
      <c r="O3" s="1">
        <v>470683700.33829802</v>
      </c>
      <c r="P3" s="1">
        <v>0</v>
      </c>
      <c r="Q3" s="1">
        <v>150323244.40809199</v>
      </c>
      <c r="R3" s="1">
        <v>38206549.311951697</v>
      </c>
      <c r="S3" s="1">
        <v>5723714.0281098103</v>
      </c>
      <c r="T3" s="1">
        <v>363160.161089645</v>
      </c>
      <c r="U3" s="1">
        <v>12569342.8909295</v>
      </c>
      <c r="V3" s="1">
        <v>46512155.886704199</v>
      </c>
    </row>
    <row r="4" spans="1:22" x14ac:dyDescent="0.2">
      <c r="A4" t="s">
        <v>368</v>
      </c>
      <c r="B4" t="s">
        <v>369</v>
      </c>
      <c r="C4">
        <v>2</v>
      </c>
      <c r="D4" t="s">
        <v>370</v>
      </c>
      <c r="E4" t="s">
        <v>372</v>
      </c>
      <c r="F4">
        <v>20</v>
      </c>
      <c r="G4" t="s">
        <v>19</v>
      </c>
      <c r="H4" s="1">
        <v>421253.227274807</v>
      </c>
      <c r="I4" s="1">
        <v>0</v>
      </c>
      <c r="J4" s="1">
        <v>7159.9165546860604</v>
      </c>
      <c r="K4" s="1">
        <v>2237394.7973675099</v>
      </c>
      <c r="L4" s="1">
        <v>917021.54976929701</v>
      </c>
      <c r="M4" s="1">
        <v>347381.19930855202</v>
      </c>
      <c r="N4" s="1">
        <v>11034917.5166228</v>
      </c>
      <c r="O4" s="1">
        <v>387693998.64328098</v>
      </c>
      <c r="P4" s="1">
        <v>0</v>
      </c>
      <c r="Q4" s="1">
        <v>160074255.842035</v>
      </c>
      <c r="R4" s="1">
        <v>39180300.681491703</v>
      </c>
      <c r="S4" s="1">
        <v>5115923.2570510805</v>
      </c>
      <c r="T4" s="1">
        <v>347381.19930855202</v>
      </c>
      <c r="U4" s="1">
        <v>10887608.655539701</v>
      </c>
      <c r="V4" s="1">
        <v>38806759.647650898</v>
      </c>
    </row>
    <row r="5" spans="1:22" x14ac:dyDescent="0.2">
      <c r="A5" t="s">
        <v>368</v>
      </c>
      <c r="B5" t="s">
        <v>369</v>
      </c>
      <c r="C5">
        <v>3</v>
      </c>
      <c r="D5" t="s">
        <v>370</v>
      </c>
      <c r="E5" t="s">
        <v>371</v>
      </c>
      <c r="F5">
        <v>20</v>
      </c>
      <c r="G5" t="s">
        <v>20</v>
      </c>
      <c r="H5" s="1">
        <v>345399.79684915999</v>
      </c>
      <c r="I5" s="1">
        <v>0</v>
      </c>
      <c r="J5" s="1">
        <v>0</v>
      </c>
      <c r="K5" s="1">
        <v>1948096.36955405</v>
      </c>
      <c r="L5" s="1">
        <v>1948096.36955405</v>
      </c>
      <c r="M5" s="1">
        <v>199327.061393432</v>
      </c>
      <c r="N5" s="1">
        <v>13590624.4566701</v>
      </c>
      <c r="O5" s="1">
        <v>801457228.45322096</v>
      </c>
      <c r="P5" s="1">
        <v>0</v>
      </c>
      <c r="Q5" s="1">
        <v>216194740.99191999</v>
      </c>
      <c r="R5" s="1">
        <v>99971228.783184901</v>
      </c>
      <c r="S5" s="1">
        <v>10044100.5568601</v>
      </c>
      <c r="T5" s="1">
        <v>199327.061393432</v>
      </c>
      <c r="U5" s="1">
        <v>45389053.9352552</v>
      </c>
      <c r="V5" s="1">
        <v>156608668.99401301</v>
      </c>
    </row>
    <row r="6" spans="1:22" x14ac:dyDescent="0.2">
      <c r="A6" t="s">
        <v>368</v>
      </c>
      <c r="B6" t="s">
        <v>369</v>
      </c>
      <c r="C6">
        <v>3</v>
      </c>
      <c r="D6" t="s">
        <v>370</v>
      </c>
      <c r="E6" t="s">
        <v>373</v>
      </c>
      <c r="F6">
        <v>20</v>
      </c>
      <c r="G6" t="s">
        <v>21</v>
      </c>
      <c r="H6" s="1">
        <v>221302.994961936</v>
      </c>
      <c r="I6" s="1">
        <v>0</v>
      </c>
      <c r="J6" s="1">
        <v>0</v>
      </c>
      <c r="K6" s="1">
        <v>786150.87671703403</v>
      </c>
      <c r="L6" s="1">
        <v>786150.87671703403</v>
      </c>
      <c r="M6" s="1">
        <v>79614.231155859496</v>
      </c>
      <c r="N6" s="1">
        <v>7815725.4262991603</v>
      </c>
      <c r="O6" s="1">
        <v>501380638.147695</v>
      </c>
      <c r="P6" s="1">
        <v>0</v>
      </c>
      <c r="Q6" s="1">
        <v>126216235.713102</v>
      </c>
      <c r="R6" s="1">
        <v>68567219.925431401</v>
      </c>
      <c r="S6" s="1">
        <v>5333540.1359068202</v>
      </c>
      <c r="T6" s="1">
        <v>79614.231155859496</v>
      </c>
      <c r="U6">
        <v>9559154.08070793</v>
      </c>
      <c r="V6" s="1">
        <v>33091888.459680598</v>
      </c>
    </row>
    <row r="7" spans="1:22" x14ac:dyDescent="0.2">
      <c r="A7" t="s">
        <v>368</v>
      </c>
      <c r="B7" t="s">
        <v>369</v>
      </c>
      <c r="C7">
        <v>3</v>
      </c>
      <c r="D7" t="s">
        <v>370</v>
      </c>
      <c r="E7" t="s">
        <v>372</v>
      </c>
      <c r="F7">
        <v>20</v>
      </c>
      <c r="G7" t="s">
        <v>22</v>
      </c>
      <c r="H7" s="1">
        <v>267057.27147227502</v>
      </c>
      <c r="I7" s="1">
        <v>0</v>
      </c>
      <c r="J7" s="1">
        <v>0</v>
      </c>
      <c r="K7" s="1">
        <v>877626.83050203801</v>
      </c>
      <c r="L7" s="1">
        <v>760929.75476999197</v>
      </c>
      <c r="M7" s="1">
        <v>350154.04552242003</v>
      </c>
      <c r="N7" s="1">
        <v>8295495.0189917497</v>
      </c>
      <c r="O7" s="1">
        <v>523494483.45833802</v>
      </c>
      <c r="P7" s="1">
        <v>0</v>
      </c>
      <c r="Q7" s="1">
        <v>149992730.29033801</v>
      </c>
      <c r="R7" s="1">
        <v>77686745.674054503</v>
      </c>
      <c r="S7" s="1">
        <v>6375288.1047682697</v>
      </c>
      <c r="T7" s="1">
        <v>350154.04552242003</v>
      </c>
      <c r="U7" s="1">
        <v>10389750.7200187</v>
      </c>
      <c r="V7" s="1">
        <v>34956593.931320198</v>
      </c>
    </row>
    <row r="8" spans="1:22" x14ac:dyDescent="0.2">
      <c r="A8" t="s">
        <v>368</v>
      </c>
      <c r="B8" t="s">
        <v>369</v>
      </c>
      <c r="C8">
        <v>4</v>
      </c>
      <c r="D8" t="s">
        <v>370</v>
      </c>
      <c r="E8" t="s">
        <v>371</v>
      </c>
      <c r="F8">
        <v>4</v>
      </c>
      <c r="G8" t="s">
        <v>23</v>
      </c>
      <c r="H8" s="1">
        <v>91001.662797806901</v>
      </c>
      <c r="I8" s="1">
        <v>19972.0540233051</v>
      </c>
      <c r="J8" s="1">
        <v>0</v>
      </c>
      <c r="K8" s="1">
        <v>1193663.4834978399</v>
      </c>
      <c r="L8" s="1">
        <v>1193663.4834978399</v>
      </c>
      <c r="M8" s="1">
        <v>274327.23726704199</v>
      </c>
      <c r="N8" s="1">
        <v>11312862.620838299</v>
      </c>
      <c r="O8" s="1">
        <v>1032648431.80531</v>
      </c>
      <c r="P8" s="1">
        <v>0</v>
      </c>
      <c r="Q8" s="1">
        <v>64930841.716669701</v>
      </c>
      <c r="R8" s="1">
        <v>17960766.540410601</v>
      </c>
      <c r="S8" s="1">
        <v>7260551.0106613999</v>
      </c>
      <c r="T8" s="1">
        <v>274327.23726704199</v>
      </c>
      <c r="U8" s="1">
        <v>47207282.199835002</v>
      </c>
      <c r="V8" s="1">
        <v>158175919.820059</v>
      </c>
    </row>
    <row r="9" spans="1:22" x14ac:dyDescent="0.2">
      <c r="A9" t="s">
        <v>368</v>
      </c>
      <c r="B9" t="s">
        <v>369</v>
      </c>
      <c r="C9">
        <v>4</v>
      </c>
      <c r="D9" t="s">
        <v>370</v>
      </c>
      <c r="E9" t="s">
        <v>373</v>
      </c>
      <c r="F9">
        <v>4</v>
      </c>
      <c r="G9" t="s">
        <v>24</v>
      </c>
      <c r="H9" s="1">
        <v>91804.901037907897</v>
      </c>
      <c r="I9" s="1">
        <v>0</v>
      </c>
      <c r="J9" s="1">
        <v>0</v>
      </c>
      <c r="K9" s="1">
        <v>582527.54885966901</v>
      </c>
      <c r="L9" s="1">
        <v>582527.54885966901</v>
      </c>
      <c r="M9" s="1">
        <v>489815.08687711001</v>
      </c>
      <c r="N9" s="1">
        <v>6843872.2049704697</v>
      </c>
      <c r="O9" s="1">
        <v>659834254.17877603</v>
      </c>
      <c r="P9" s="1">
        <v>0</v>
      </c>
      <c r="Q9" s="1">
        <v>42369674.130480103</v>
      </c>
      <c r="R9" s="1">
        <v>12828325.176472001</v>
      </c>
      <c r="S9" s="1">
        <v>4174735.4003452901</v>
      </c>
      <c r="T9" s="1">
        <v>489815.08687711001</v>
      </c>
      <c r="U9" s="1">
        <v>11681801.6460831</v>
      </c>
      <c r="V9" s="1">
        <v>39956352.163896203</v>
      </c>
    </row>
    <row r="10" spans="1:22" x14ac:dyDescent="0.2">
      <c r="A10" t="s">
        <v>368</v>
      </c>
      <c r="B10" t="s">
        <v>369</v>
      </c>
      <c r="C10">
        <v>4</v>
      </c>
      <c r="D10" t="s">
        <v>370</v>
      </c>
      <c r="E10" t="s">
        <v>372</v>
      </c>
      <c r="F10">
        <v>4</v>
      </c>
      <c r="G10" t="s">
        <v>25</v>
      </c>
      <c r="H10" s="1">
        <v>90094.028514266698</v>
      </c>
      <c r="I10" s="1">
        <v>0</v>
      </c>
      <c r="J10" s="1">
        <v>0</v>
      </c>
      <c r="K10" s="1">
        <v>482619.74045572098</v>
      </c>
      <c r="L10" s="1">
        <v>345971.17973206402</v>
      </c>
      <c r="M10" s="1">
        <v>372183.10406366503</v>
      </c>
      <c r="N10" s="1">
        <v>6375602.9689010698</v>
      </c>
      <c r="O10" s="1">
        <v>664585092.610286</v>
      </c>
      <c r="P10" s="1">
        <v>0</v>
      </c>
      <c r="Q10" s="1">
        <v>39461852.344708502</v>
      </c>
      <c r="R10" s="1">
        <v>11003544.3964522</v>
      </c>
      <c r="S10" s="1">
        <v>3322091.8029821101</v>
      </c>
      <c r="T10" s="1">
        <v>372183.10406366503</v>
      </c>
      <c r="U10" s="1">
        <v>10340833.6004606</v>
      </c>
      <c r="V10" s="1">
        <v>35671022.421671599</v>
      </c>
    </row>
    <row r="11" spans="1:22" x14ac:dyDescent="0.2">
      <c r="A11" t="s">
        <v>368</v>
      </c>
      <c r="B11" t="s">
        <v>369</v>
      </c>
      <c r="C11">
        <v>5</v>
      </c>
      <c r="D11" t="s">
        <v>370</v>
      </c>
      <c r="E11" t="s">
        <v>371</v>
      </c>
      <c r="F11">
        <v>20</v>
      </c>
      <c r="G11" t="s">
        <v>26</v>
      </c>
      <c r="H11" s="1">
        <v>143380.891381619</v>
      </c>
      <c r="I11" s="1">
        <v>12287.7669516679</v>
      </c>
      <c r="J11" s="1">
        <v>0</v>
      </c>
      <c r="K11" s="1">
        <v>1513962.39770051</v>
      </c>
      <c r="L11" s="1">
        <v>1513962.39770051</v>
      </c>
      <c r="M11" s="1">
        <v>0</v>
      </c>
      <c r="N11" s="1">
        <v>12315973.127064699</v>
      </c>
      <c r="O11" s="1">
        <v>733137278.11360395</v>
      </c>
      <c r="P11" s="1">
        <v>0</v>
      </c>
      <c r="Q11" s="1">
        <v>137880768.27693501</v>
      </c>
      <c r="R11" s="1">
        <v>25324932.261932701</v>
      </c>
      <c r="S11" s="1">
        <v>5842469.8531194497</v>
      </c>
      <c r="T11" s="1">
        <v>0</v>
      </c>
      <c r="U11" s="1">
        <v>51655881.348446399</v>
      </c>
      <c r="V11" s="1">
        <v>181380683.683276</v>
      </c>
    </row>
    <row r="12" spans="1:22" x14ac:dyDescent="0.2">
      <c r="A12" t="s">
        <v>368</v>
      </c>
      <c r="B12" t="s">
        <v>369</v>
      </c>
      <c r="C12">
        <v>5</v>
      </c>
      <c r="D12" t="s">
        <v>370</v>
      </c>
      <c r="E12" t="s">
        <v>373</v>
      </c>
      <c r="F12">
        <v>20</v>
      </c>
      <c r="G12" t="s">
        <v>27</v>
      </c>
      <c r="H12" s="1">
        <v>167097.68138401801</v>
      </c>
      <c r="I12" s="1">
        <v>0</v>
      </c>
      <c r="J12" s="1">
        <v>0</v>
      </c>
      <c r="K12" s="1">
        <v>778598.27009905898</v>
      </c>
      <c r="L12" s="1">
        <v>778598.27009905898</v>
      </c>
      <c r="M12" s="1">
        <v>293056.568690149</v>
      </c>
      <c r="N12" s="1">
        <v>7876819.4063593103</v>
      </c>
      <c r="O12" s="1">
        <v>491526636.093234</v>
      </c>
      <c r="P12" s="1">
        <v>0</v>
      </c>
      <c r="Q12" s="1">
        <v>97804863.620159999</v>
      </c>
      <c r="R12" s="1">
        <v>19541996.973709799</v>
      </c>
      <c r="S12" s="1">
        <v>3295740.1154191499</v>
      </c>
      <c r="T12" s="1">
        <v>293056.568690149</v>
      </c>
      <c r="U12" s="1">
        <v>11783702.3722442</v>
      </c>
      <c r="V12" s="1">
        <v>44106595.324991703</v>
      </c>
    </row>
    <row r="13" spans="1:22" x14ac:dyDescent="0.2">
      <c r="A13" t="s">
        <v>368</v>
      </c>
      <c r="B13" t="s">
        <v>369</v>
      </c>
      <c r="C13">
        <v>5</v>
      </c>
      <c r="D13" t="s">
        <v>370</v>
      </c>
      <c r="E13" t="s">
        <v>372</v>
      </c>
      <c r="F13">
        <v>20</v>
      </c>
      <c r="G13" t="s">
        <v>28</v>
      </c>
      <c r="H13" s="1">
        <v>98247.1255311774</v>
      </c>
      <c r="I13" s="1">
        <v>0</v>
      </c>
      <c r="J13" s="1">
        <v>0</v>
      </c>
      <c r="K13" s="1">
        <v>728954.31602277898</v>
      </c>
      <c r="L13" s="1">
        <v>728954.31602277898</v>
      </c>
      <c r="M13" s="1">
        <v>405153.31944562797</v>
      </c>
      <c r="N13" s="1">
        <v>8032081.4195754798</v>
      </c>
      <c r="O13" s="1">
        <v>531998798.42936599</v>
      </c>
      <c r="P13" s="1">
        <v>0</v>
      </c>
      <c r="Q13" s="1">
        <v>103834144.51241601</v>
      </c>
      <c r="R13" s="1">
        <v>19714487.371410899</v>
      </c>
      <c r="S13" s="1">
        <v>3359670.0676723602</v>
      </c>
      <c r="T13" s="1">
        <v>405153.31944562797</v>
      </c>
      <c r="U13" s="1">
        <v>11313216.0357613</v>
      </c>
      <c r="V13" s="1">
        <v>46111665.770044401</v>
      </c>
    </row>
    <row r="14" spans="1:22" x14ac:dyDescent="0.2">
      <c r="A14" t="s">
        <v>368</v>
      </c>
      <c r="B14" t="s">
        <v>369</v>
      </c>
      <c r="C14">
        <v>6</v>
      </c>
      <c r="D14" t="s">
        <v>370</v>
      </c>
      <c r="E14" t="s">
        <v>371</v>
      </c>
      <c r="F14">
        <v>12</v>
      </c>
      <c r="G14" t="s">
        <v>29</v>
      </c>
      <c r="H14" s="1">
        <v>259030.296369538</v>
      </c>
      <c r="I14" s="1">
        <v>0</v>
      </c>
      <c r="J14" s="1">
        <v>0</v>
      </c>
      <c r="K14" s="1">
        <v>821162.41647926206</v>
      </c>
      <c r="L14" s="1">
        <v>821162.41647926206</v>
      </c>
      <c r="M14" s="1">
        <v>206144.63037445501</v>
      </c>
      <c r="N14" s="1">
        <v>8987357.2906136699</v>
      </c>
      <c r="O14" s="1">
        <v>810456223.623155</v>
      </c>
      <c r="P14" s="1">
        <v>0</v>
      </c>
      <c r="Q14" s="1">
        <v>110915706.251825</v>
      </c>
      <c r="R14" s="1">
        <v>32359744.060549799</v>
      </c>
      <c r="S14" s="1">
        <v>5354632.42171642</v>
      </c>
      <c r="T14" s="1">
        <v>206144.63037445501</v>
      </c>
      <c r="U14" s="1">
        <v>17290383.428126</v>
      </c>
      <c r="V14" s="1">
        <v>60983064.1136076</v>
      </c>
    </row>
    <row r="15" spans="1:22" x14ac:dyDescent="0.2">
      <c r="A15" t="s">
        <v>368</v>
      </c>
      <c r="B15" t="s">
        <v>369</v>
      </c>
      <c r="C15">
        <v>6</v>
      </c>
      <c r="D15" t="s">
        <v>370</v>
      </c>
      <c r="E15" t="s">
        <v>373</v>
      </c>
      <c r="F15">
        <v>12</v>
      </c>
      <c r="G15" t="s">
        <v>30</v>
      </c>
      <c r="H15" s="1">
        <v>139881.049050225</v>
      </c>
      <c r="I15" s="1">
        <v>12370.382237472701</v>
      </c>
      <c r="J15" s="1">
        <v>0</v>
      </c>
      <c r="K15" s="1">
        <v>795352.55369857105</v>
      </c>
      <c r="L15" s="1">
        <v>795352.55369857105</v>
      </c>
      <c r="M15" s="1">
        <v>661569.27459457598</v>
      </c>
      <c r="N15" s="1">
        <v>7872574.78000955</v>
      </c>
      <c r="O15" s="1">
        <v>698498253.45409095</v>
      </c>
      <c r="P15" s="1">
        <v>0</v>
      </c>
      <c r="Q15" s="1">
        <v>108601117.40073501</v>
      </c>
      <c r="R15" s="1">
        <v>30437057.968881901</v>
      </c>
      <c r="S15" s="1">
        <v>5104404.6790935704</v>
      </c>
      <c r="T15" s="1">
        <v>661569.27459457598</v>
      </c>
      <c r="U15" s="1">
        <v>11724444.806717901</v>
      </c>
      <c r="V15" s="1">
        <v>43763318.007835597</v>
      </c>
    </row>
    <row r="16" spans="1:22" x14ac:dyDescent="0.2">
      <c r="A16" t="s">
        <v>368</v>
      </c>
      <c r="B16" t="s">
        <v>369</v>
      </c>
      <c r="C16">
        <v>6</v>
      </c>
      <c r="D16" t="s">
        <v>370</v>
      </c>
      <c r="E16" t="s">
        <v>372</v>
      </c>
      <c r="F16">
        <v>12</v>
      </c>
      <c r="G16" t="s">
        <v>31</v>
      </c>
      <c r="H16" s="1">
        <v>251320.93308356</v>
      </c>
      <c r="I16" s="1">
        <v>0</v>
      </c>
      <c r="J16" s="1">
        <v>0</v>
      </c>
      <c r="K16" s="1">
        <v>691890.29321682302</v>
      </c>
      <c r="L16" s="1">
        <v>691890.29321682302</v>
      </c>
      <c r="M16" s="1">
        <v>803874.250142809</v>
      </c>
      <c r="N16" s="1">
        <v>7131243.1255938904</v>
      </c>
      <c r="O16" s="1">
        <v>606195602.09699297</v>
      </c>
      <c r="P16" s="1">
        <v>0</v>
      </c>
      <c r="Q16" s="1">
        <v>106050792.343642</v>
      </c>
      <c r="R16" s="1">
        <v>28002022.221648298</v>
      </c>
      <c r="S16" s="1">
        <v>4115492.9709362998</v>
      </c>
      <c r="T16" s="1">
        <v>803874.250142809</v>
      </c>
      <c r="U16" s="1">
        <v>11076877.826335501</v>
      </c>
      <c r="V16" s="1">
        <v>39033937.7026641</v>
      </c>
    </row>
    <row r="17" spans="1:22" x14ac:dyDescent="0.2">
      <c r="A17" t="s">
        <v>368</v>
      </c>
      <c r="B17" t="s">
        <v>369</v>
      </c>
      <c r="C17">
        <v>7</v>
      </c>
      <c r="D17" t="s">
        <v>370</v>
      </c>
      <c r="E17" t="s">
        <v>371</v>
      </c>
      <c r="F17">
        <v>20</v>
      </c>
      <c r="G17" t="s">
        <v>32</v>
      </c>
      <c r="H17" s="1">
        <v>177064.34653084099</v>
      </c>
      <c r="I17" s="1">
        <v>0</v>
      </c>
      <c r="J17" s="1">
        <v>0</v>
      </c>
      <c r="K17" s="1">
        <v>2062154.65718329</v>
      </c>
      <c r="L17" s="1">
        <v>2062154.65718329</v>
      </c>
      <c r="M17" s="1">
        <v>121770.718655148</v>
      </c>
      <c r="N17" s="1">
        <v>11111373.9388803</v>
      </c>
      <c r="O17" s="1">
        <v>707538742.21474695</v>
      </c>
      <c r="P17" s="1">
        <v>0</v>
      </c>
      <c r="Q17" s="1">
        <v>140087548.72557101</v>
      </c>
      <c r="R17" s="1">
        <v>51158877.882347897</v>
      </c>
      <c r="S17" s="1">
        <v>7911099.03978041</v>
      </c>
      <c r="T17" s="1">
        <v>121770.718655148</v>
      </c>
      <c r="U17" s="1">
        <v>51005864.357189298</v>
      </c>
      <c r="V17" s="1">
        <v>176359854.58199301</v>
      </c>
    </row>
    <row r="18" spans="1:22" x14ac:dyDescent="0.2">
      <c r="A18" t="s">
        <v>368</v>
      </c>
      <c r="B18" t="s">
        <v>369</v>
      </c>
      <c r="C18">
        <v>7</v>
      </c>
      <c r="D18" t="s">
        <v>370</v>
      </c>
      <c r="E18" t="s">
        <v>373</v>
      </c>
      <c r="F18">
        <v>20</v>
      </c>
      <c r="G18" t="s">
        <v>33</v>
      </c>
      <c r="H18" s="1">
        <v>152809.630613396</v>
      </c>
      <c r="I18" s="1">
        <v>0</v>
      </c>
      <c r="J18" s="1">
        <v>0</v>
      </c>
      <c r="K18" s="1">
        <v>716716.77381968696</v>
      </c>
      <c r="L18" s="1">
        <v>716716.77381968696</v>
      </c>
      <c r="M18" s="1">
        <v>230011.57158609299</v>
      </c>
      <c r="N18" s="1">
        <v>5742969.6459361603</v>
      </c>
      <c r="O18" s="1">
        <v>459287507.32924002</v>
      </c>
      <c r="P18" s="1">
        <v>0</v>
      </c>
      <c r="Q18" s="1">
        <v>81987679.176822007</v>
      </c>
      <c r="R18" s="1">
        <v>31440808.444748599</v>
      </c>
      <c r="S18" s="1">
        <v>3734894.2316790698</v>
      </c>
      <c r="T18" s="1">
        <v>230011.57158609299</v>
      </c>
      <c r="U18" s="1">
        <v>10356080.3630806</v>
      </c>
      <c r="V18" s="1">
        <v>34967777.396684997</v>
      </c>
    </row>
    <row r="19" spans="1:22" x14ac:dyDescent="0.2">
      <c r="A19" t="s">
        <v>368</v>
      </c>
      <c r="B19" t="s">
        <v>369</v>
      </c>
      <c r="C19">
        <v>7</v>
      </c>
      <c r="D19" t="s">
        <v>370</v>
      </c>
      <c r="E19" t="s">
        <v>372</v>
      </c>
      <c r="F19">
        <v>20</v>
      </c>
      <c r="G19" t="s">
        <v>34</v>
      </c>
      <c r="H19" s="1">
        <v>81577.1471806021</v>
      </c>
      <c r="I19" s="1">
        <v>0</v>
      </c>
      <c r="J19" s="1">
        <v>0</v>
      </c>
      <c r="K19" s="1">
        <v>784976.59435864305</v>
      </c>
      <c r="L19" s="1">
        <v>738261.41601339704</v>
      </c>
      <c r="M19" s="1">
        <v>171837.32402976099</v>
      </c>
      <c r="N19" s="1">
        <v>5591981.2894707602</v>
      </c>
      <c r="O19" s="1">
        <v>465831732.23688298</v>
      </c>
      <c r="P19" s="1">
        <v>0</v>
      </c>
      <c r="Q19" s="1">
        <v>88263846.687456399</v>
      </c>
      <c r="R19" s="1">
        <v>31537495.074308101</v>
      </c>
      <c r="S19" s="1">
        <v>4030979.6649587299</v>
      </c>
      <c r="T19" s="1">
        <v>171837.32402976099</v>
      </c>
      <c r="U19" s="1">
        <v>10609423.344129</v>
      </c>
      <c r="V19" s="1">
        <v>35870577.868353099</v>
      </c>
    </row>
    <row r="20" spans="1:22" x14ac:dyDescent="0.2">
      <c r="A20" t="s">
        <v>368</v>
      </c>
      <c r="B20" t="s">
        <v>369</v>
      </c>
      <c r="C20">
        <v>8</v>
      </c>
      <c r="D20" t="s">
        <v>370</v>
      </c>
      <c r="E20" t="s">
        <v>371</v>
      </c>
      <c r="F20">
        <v>4</v>
      </c>
      <c r="G20" t="s">
        <v>35</v>
      </c>
      <c r="H20" s="1">
        <v>106166.47277960699</v>
      </c>
      <c r="I20" s="1">
        <v>0</v>
      </c>
      <c r="J20" s="1">
        <v>0</v>
      </c>
      <c r="K20" s="1">
        <v>793452.64789976098</v>
      </c>
      <c r="L20" s="1">
        <v>793452.64789976098</v>
      </c>
      <c r="M20" s="1">
        <v>213849.62502515601</v>
      </c>
      <c r="N20" s="1">
        <v>11834954.0314177</v>
      </c>
      <c r="O20" s="1">
        <v>1131188914.4723001</v>
      </c>
      <c r="P20" s="1">
        <v>0</v>
      </c>
      <c r="Q20" s="1">
        <v>68833262.320921704</v>
      </c>
      <c r="R20" s="1">
        <v>11731312.1060551</v>
      </c>
      <c r="S20" s="1">
        <v>5491255.7755965302</v>
      </c>
      <c r="T20" s="1">
        <v>213849.62502515601</v>
      </c>
      <c r="U20" s="1">
        <v>49267515.902451299</v>
      </c>
      <c r="V20" s="1">
        <v>161787839.09878501</v>
      </c>
    </row>
    <row r="21" spans="1:22" x14ac:dyDescent="0.2">
      <c r="A21" t="s">
        <v>368</v>
      </c>
      <c r="B21" t="s">
        <v>369</v>
      </c>
      <c r="C21">
        <v>8</v>
      </c>
      <c r="D21" t="s">
        <v>370</v>
      </c>
      <c r="E21" t="s">
        <v>373</v>
      </c>
      <c r="F21">
        <v>4</v>
      </c>
      <c r="G21" t="s">
        <v>36</v>
      </c>
      <c r="H21" s="1">
        <v>42764.246770546197</v>
      </c>
      <c r="I21" s="1">
        <v>0</v>
      </c>
      <c r="J21" s="1">
        <v>0</v>
      </c>
      <c r="K21" s="1">
        <v>330913.42631654802</v>
      </c>
      <c r="L21" s="1">
        <v>330913.42631654802</v>
      </c>
      <c r="M21" s="1">
        <v>0</v>
      </c>
      <c r="N21" s="1">
        <v>5848758.6209260197</v>
      </c>
      <c r="O21" s="1">
        <v>629169097.01905406</v>
      </c>
      <c r="P21" s="1">
        <v>0</v>
      </c>
      <c r="Q21" s="1">
        <v>38217622.764577404</v>
      </c>
      <c r="R21" s="1">
        <v>6914603.2536793603</v>
      </c>
      <c r="S21" s="1">
        <v>2664677.0111849899</v>
      </c>
      <c r="T21" s="1">
        <v>0</v>
      </c>
      <c r="U21">
        <v>9312967.2448651996</v>
      </c>
      <c r="V21" s="1">
        <v>33237691.281440198</v>
      </c>
    </row>
    <row r="22" spans="1:22" x14ac:dyDescent="0.2">
      <c r="A22" t="s">
        <v>368</v>
      </c>
      <c r="B22" t="s">
        <v>369</v>
      </c>
      <c r="C22">
        <v>8</v>
      </c>
      <c r="D22" t="s">
        <v>370</v>
      </c>
      <c r="E22" t="s">
        <v>372</v>
      </c>
      <c r="F22">
        <v>4</v>
      </c>
      <c r="G22" t="s">
        <v>37</v>
      </c>
      <c r="H22" s="1">
        <v>67448.224975639503</v>
      </c>
      <c r="I22" s="1">
        <v>0</v>
      </c>
      <c r="J22" s="1">
        <v>8925.3823381773109</v>
      </c>
      <c r="K22" s="1">
        <v>309397.05305486202</v>
      </c>
      <c r="L22" s="1">
        <v>150707.409205356</v>
      </c>
      <c r="M22" s="1">
        <v>339360.26610409998</v>
      </c>
      <c r="N22" s="1">
        <v>6562886.20244449</v>
      </c>
      <c r="O22" s="1">
        <v>666776641.80432403</v>
      </c>
      <c r="P22" s="1">
        <v>0</v>
      </c>
      <c r="Q22" s="1">
        <v>41765789.054816201</v>
      </c>
      <c r="R22" s="1">
        <v>7561130.1748633701</v>
      </c>
      <c r="S22" s="1">
        <v>2548287.85906243</v>
      </c>
      <c r="T22" s="1">
        <v>339360.26610409998</v>
      </c>
      <c r="U22" s="1">
        <v>10718921.7702119</v>
      </c>
      <c r="V22" s="1">
        <v>33982080.159372799</v>
      </c>
    </row>
    <row r="23" spans="1:22" x14ac:dyDescent="0.2">
      <c r="A23" t="s">
        <v>368</v>
      </c>
      <c r="B23" t="s">
        <v>369</v>
      </c>
      <c r="C23">
        <v>9</v>
      </c>
      <c r="D23" t="s">
        <v>370</v>
      </c>
      <c r="E23" t="s">
        <v>371</v>
      </c>
      <c r="F23">
        <v>12</v>
      </c>
      <c r="G23" t="s">
        <v>38</v>
      </c>
      <c r="H23" s="1">
        <v>380199.271284046</v>
      </c>
      <c r="I23" s="1">
        <v>0</v>
      </c>
      <c r="J23" s="1">
        <v>0</v>
      </c>
      <c r="K23" s="1">
        <v>2764700.44397703</v>
      </c>
      <c r="L23" s="1">
        <v>2764700.44397703</v>
      </c>
      <c r="M23" s="1">
        <v>942132.02959359798</v>
      </c>
      <c r="N23" s="1">
        <v>16287511.3064138</v>
      </c>
      <c r="O23" s="1">
        <v>1393449524.1881299</v>
      </c>
      <c r="P23" s="1">
        <v>0</v>
      </c>
      <c r="Q23" s="1">
        <v>169248692.80554101</v>
      </c>
      <c r="R23" s="1">
        <v>35792105.504512496</v>
      </c>
      <c r="S23" s="1">
        <v>9164277.6991854794</v>
      </c>
      <c r="T23" s="1">
        <v>942132.02959359798</v>
      </c>
      <c r="U23" s="1">
        <v>68306507.090720803</v>
      </c>
      <c r="V23" s="1">
        <v>311553951.90688097</v>
      </c>
    </row>
    <row r="24" spans="1:22" x14ac:dyDescent="0.2">
      <c r="A24" t="s">
        <v>368</v>
      </c>
      <c r="B24" t="s">
        <v>369</v>
      </c>
      <c r="C24">
        <v>9</v>
      </c>
      <c r="D24" t="s">
        <v>370</v>
      </c>
      <c r="E24" t="s">
        <v>373</v>
      </c>
      <c r="F24">
        <v>12</v>
      </c>
      <c r="G24" t="s">
        <v>39</v>
      </c>
      <c r="H24" s="1">
        <v>384914.25675081898</v>
      </c>
      <c r="I24" s="1">
        <v>0</v>
      </c>
      <c r="J24" s="1">
        <v>12340.9275449941</v>
      </c>
      <c r="K24" s="1">
        <v>1769284.59687016</v>
      </c>
      <c r="L24" s="1">
        <v>1769284.59687016</v>
      </c>
      <c r="M24" s="1">
        <v>1033744.99664204</v>
      </c>
      <c r="N24" s="1">
        <v>14286787.829622701</v>
      </c>
      <c r="O24" s="1">
        <v>1109990881.58412</v>
      </c>
      <c r="P24" s="1">
        <v>0</v>
      </c>
      <c r="Q24" s="1">
        <v>135597541.763796</v>
      </c>
      <c r="R24" s="1">
        <v>32667508.480055299</v>
      </c>
      <c r="S24" s="1">
        <v>7367219.6294188602</v>
      </c>
      <c r="T24" s="1">
        <v>1033744.99664204</v>
      </c>
      <c r="U24" s="1">
        <v>13705190.611329099</v>
      </c>
      <c r="V24" s="1">
        <v>80877942.033714294</v>
      </c>
    </row>
    <row r="25" spans="1:22" x14ac:dyDescent="0.2">
      <c r="A25" t="s">
        <v>368</v>
      </c>
      <c r="B25" t="s">
        <v>369</v>
      </c>
      <c r="C25">
        <v>9</v>
      </c>
      <c r="D25" t="s">
        <v>370</v>
      </c>
      <c r="E25" t="s">
        <v>372</v>
      </c>
      <c r="F25">
        <v>12</v>
      </c>
      <c r="G25" t="s">
        <v>40</v>
      </c>
      <c r="H25" s="1">
        <v>415894.92875934602</v>
      </c>
      <c r="I25" s="1">
        <v>6318.4732762207104</v>
      </c>
      <c r="J25" s="1">
        <v>13285.8433472781</v>
      </c>
      <c r="K25" s="1">
        <v>2022402.3954763799</v>
      </c>
      <c r="L25" s="1">
        <v>1490229.8575532499</v>
      </c>
      <c r="M25" s="1">
        <v>1309460.8410271599</v>
      </c>
      <c r="N25" s="1">
        <v>13905785.2336591</v>
      </c>
      <c r="O25" s="1">
        <v>902678405.29196298</v>
      </c>
      <c r="P25" s="1">
        <v>0</v>
      </c>
      <c r="Q25" s="1">
        <v>152290464.941605</v>
      </c>
      <c r="R25" s="1">
        <v>35261649.95369</v>
      </c>
      <c r="S25" s="1">
        <v>6703876.49163209</v>
      </c>
      <c r="T25" s="1">
        <v>1309460.8410271599</v>
      </c>
      <c r="U25" s="1">
        <v>13788525.8230319</v>
      </c>
      <c r="V25" s="1">
        <v>60072973.4504636</v>
      </c>
    </row>
    <row r="26" spans="1:22" x14ac:dyDescent="0.2">
      <c r="A26" t="s">
        <v>368</v>
      </c>
      <c r="B26" t="s">
        <v>369</v>
      </c>
      <c r="C26">
        <v>10</v>
      </c>
      <c r="D26" t="s">
        <v>370</v>
      </c>
      <c r="E26" t="s">
        <v>371</v>
      </c>
      <c r="F26">
        <v>4</v>
      </c>
      <c r="G26" t="s">
        <v>1</v>
      </c>
      <c r="H26" s="1">
        <v>84984.813153684794</v>
      </c>
      <c r="I26" s="1">
        <v>0</v>
      </c>
      <c r="J26" s="1">
        <v>0</v>
      </c>
      <c r="K26" s="1">
        <v>791348.32101665798</v>
      </c>
      <c r="L26" s="1">
        <v>791348.32101665798</v>
      </c>
      <c r="M26" s="1">
        <v>0</v>
      </c>
      <c r="N26" s="1">
        <v>6389416.4456986804</v>
      </c>
      <c r="O26" s="1">
        <v>592801665.98492301</v>
      </c>
      <c r="P26" s="1">
        <v>0</v>
      </c>
      <c r="Q26" s="1">
        <v>56076279.806064598</v>
      </c>
      <c r="R26" s="1">
        <v>9509283.4813544098</v>
      </c>
      <c r="S26" s="1">
        <v>3912638.1639273101</v>
      </c>
      <c r="T26" s="1">
        <v>0</v>
      </c>
      <c r="U26" s="1">
        <v>28719750.477884602</v>
      </c>
      <c r="V26" s="1">
        <v>93173849.695461497</v>
      </c>
    </row>
    <row r="27" spans="1:22" x14ac:dyDescent="0.2">
      <c r="A27" t="s">
        <v>368</v>
      </c>
      <c r="B27" t="s">
        <v>369</v>
      </c>
      <c r="C27">
        <v>10</v>
      </c>
      <c r="D27" t="s">
        <v>370</v>
      </c>
      <c r="E27" t="s">
        <v>372</v>
      </c>
      <c r="F27">
        <v>4</v>
      </c>
      <c r="G27" t="s">
        <v>2</v>
      </c>
      <c r="H27" s="1">
        <v>77841.496419412404</v>
      </c>
      <c r="I27" s="1">
        <v>0</v>
      </c>
      <c r="J27" s="1">
        <v>0</v>
      </c>
      <c r="K27" s="1">
        <v>414965.08045424998</v>
      </c>
      <c r="L27" s="1">
        <v>350831.74835009797</v>
      </c>
      <c r="M27" s="1">
        <v>0</v>
      </c>
      <c r="N27" s="1">
        <v>4518450.65736653</v>
      </c>
      <c r="O27" s="1">
        <v>463259150.58092898</v>
      </c>
      <c r="P27" s="1">
        <v>0</v>
      </c>
      <c r="Q27" s="1">
        <v>44450928.184437402</v>
      </c>
      <c r="R27" s="1">
        <v>7964942.7634026697</v>
      </c>
      <c r="S27" s="1">
        <v>2672701.4695751602</v>
      </c>
      <c r="T27" s="1">
        <v>0</v>
      </c>
      <c r="U27">
        <v>8807070.9217047095</v>
      </c>
      <c r="V27" s="1">
        <v>27053356.700973101</v>
      </c>
    </row>
    <row r="28" spans="1:22" x14ac:dyDescent="0.2">
      <c r="A28" t="s">
        <v>368</v>
      </c>
      <c r="B28" t="s">
        <v>369</v>
      </c>
      <c r="C28">
        <v>11</v>
      </c>
      <c r="D28" t="s">
        <v>370</v>
      </c>
      <c r="E28" t="s">
        <v>371</v>
      </c>
      <c r="F28">
        <v>4</v>
      </c>
      <c r="G28" t="s">
        <v>3</v>
      </c>
      <c r="H28" s="1">
        <v>92234.988955601802</v>
      </c>
      <c r="I28" s="1">
        <v>0</v>
      </c>
      <c r="J28" s="1">
        <v>0</v>
      </c>
      <c r="K28" s="1">
        <v>909422.14423965197</v>
      </c>
      <c r="L28" s="1">
        <v>909422.14423965197</v>
      </c>
      <c r="M28" s="1">
        <v>0</v>
      </c>
      <c r="N28" s="1">
        <v>16864676.374117602</v>
      </c>
      <c r="O28" s="1">
        <v>864612109.07468402</v>
      </c>
      <c r="P28" s="1">
        <v>0</v>
      </c>
      <c r="Q28" s="1">
        <v>93992151.284863994</v>
      </c>
      <c r="R28" s="1">
        <v>17207462.034577802</v>
      </c>
      <c r="S28" s="1">
        <v>6686263.8888043296</v>
      </c>
      <c r="T28" s="1">
        <v>0</v>
      </c>
      <c r="U28" s="1">
        <v>21397705.310861502</v>
      </c>
      <c r="V28" s="1">
        <v>68218820.343869999</v>
      </c>
    </row>
    <row r="29" spans="1:22" x14ac:dyDescent="0.2">
      <c r="A29" t="s">
        <v>368</v>
      </c>
      <c r="B29" t="s">
        <v>369</v>
      </c>
      <c r="C29">
        <v>11</v>
      </c>
      <c r="D29" t="s">
        <v>370</v>
      </c>
      <c r="E29" t="s">
        <v>372</v>
      </c>
      <c r="F29">
        <v>4</v>
      </c>
      <c r="G29" t="s">
        <v>4</v>
      </c>
      <c r="H29" s="1">
        <v>143440.50268678699</v>
      </c>
      <c r="I29" s="1">
        <v>0</v>
      </c>
      <c r="J29" s="1">
        <v>0</v>
      </c>
      <c r="K29" s="1">
        <v>734465.09950931906</v>
      </c>
      <c r="L29" s="1">
        <v>734465.09950931906</v>
      </c>
      <c r="M29" s="1">
        <v>616498.33266585297</v>
      </c>
      <c r="N29" s="1">
        <v>14247324.982044401</v>
      </c>
      <c r="O29" s="1">
        <v>713012170.071383</v>
      </c>
      <c r="P29" s="1">
        <v>0</v>
      </c>
      <c r="Q29" s="1">
        <v>78874814.482675001</v>
      </c>
      <c r="R29" s="1">
        <v>14249256.3220255</v>
      </c>
      <c r="S29" s="1">
        <v>5585303.2259135004</v>
      </c>
      <c r="T29" s="1">
        <v>616498.33266585297</v>
      </c>
      <c r="U29" s="1">
        <v>10269783.743333699</v>
      </c>
      <c r="V29" s="1">
        <v>40799938.232944898</v>
      </c>
    </row>
    <row r="30" spans="1:22" x14ac:dyDescent="0.2">
      <c r="A30" t="s">
        <v>368</v>
      </c>
      <c r="B30" t="s">
        <v>369</v>
      </c>
      <c r="C30">
        <v>12</v>
      </c>
      <c r="D30" t="s">
        <v>370</v>
      </c>
      <c r="E30" t="s">
        <v>371</v>
      </c>
      <c r="F30">
        <v>12</v>
      </c>
      <c r="G30" t="s">
        <v>5</v>
      </c>
      <c r="H30" s="1">
        <v>431781.58448636002</v>
      </c>
      <c r="I30" s="1">
        <v>17205.820369745899</v>
      </c>
      <c r="J30" s="1">
        <v>0</v>
      </c>
      <c r="K30" s="1">
        <v>1861909.6949260901</v>
      </c>
      <c r="L30" s="1">
        <v>1861909.6949260901</v>
      </c>
      <c r="M30" s="1">
        <v>384863.24165834702</v>
      </c>
      <c r="N30" s="1">
        <v>19421479.980456401</v>
      </c>
      <c r="O30" s="1">
        <v>1194315137.7487099</v>
      </c>
      <c r="P30" s="1">
        <v>0</v>
      </c>
      <c r="Q30" s="1">
        <v>253700363.52463099</v>
      </c>
      <c r="R30" s="1">
        <v>75981885.691830501</v>
      </c>
      <c r="S30" s="1">
        <v>10037522.927501701</v>
      </c>
      <c r="T30" s="1">
        <v>384863.24165834702</v>
      </c>
      <c r="U30" s="1">
        <v>56546141.741917498</v>
      </c>
      <c r="V30" s="1">
        <v>206784519.569922</v>
      </c>
    </row>
    <row r="31" spans="1:22" x14ac:dyDescent="0.2">
      <c r="A31" t="s">
        <v>368</v>
      </c>
      <c r="B31" t="s">
        <v>369</v>
      </c>
      <c r="C31">
        <v>12</v>
      </c>
      <c r="D31" t="s">
        <v>370</v>
      </c>
      <c r="E31" t="s">
        <v>373</v>
      </c>
      <c r="F31">
        <v>12</v>
      </c>
      <c r="G31" t="s">
        <v>6</v>
      </c>
      <c r="H31" s="1">
        <v>361031.97513557901</v>
      </c>
      <c r="I31" s="1">
        <v>11635.804383205401</v>
      </c>
      <c r="J31" s="1">
        <v>0</v>
      </c>
      <c r="K31" s="1">
        <v>777807.47071311902</v>
      </c>
      <c r="L31" s="1">
        <v>747672.42992416397</v>
      </c>
      <c r="M31" s="1">
        <v>172859.580306444</v>
      </c>
      <c r="N31" s="1">
        <v>10932243.386871399</v>
      </c>
      <c r="O31" s="1">
        <v>728882469.16774094</v>
      </c>
      <c r="P31" s="1">
        <v>0</v>
      </c>
      <c r="Q31" s="1">
        <v>151068115.070952</v>
      </c>
      <c r="R31" s="1">
        <v>50212969.310659401</v>
      </c>
      <c r="S31" s="1">
        <v>4498819.5273825303</v>
      </c>
      <c r="T31" s="1">
        <v>172859.580306444</v>
      </c>
      <c r="U31" s="1">
        <v>12673985.334163301</v>
      </c>
      <c r="V31" s="1">
        <v>41695546.477921002</v>
      </c>
    </row>
    <row r="32" spans="1:22" x14ac:dyDescent="0.2">
      <c r="A32" t="s">
        <v>368</v>
      </c>
      <c r="B32" t="s">
        <v>369</v>
      </c>
      <c r="C32">
        <v>12</v>
      </c>
      <c r="D32" t="s">
        <v>370</v>
      </c>
      <c r="E32" t="s">
        <v>372</v>
      </c>
      <c r="F32">
        <v>12</v>
      </c>
      <c r="G32" t="s">
        <v>7</v>
      </c>
      <c r="H32" s="1">
        <v>284371.983034882</v>
      </c>
      <c r="I32" s="1">
        <v>0</v>
      </c>
      <c r="J32" s="1">
        <v>9188.7640203544197</v>
      </c>
      <c r="K32" s="1">
        <v>598248.97209384397</v>
      </c>
      <c r="L32" s="1">
        <v>526097.36621582997</v>
      </c>
      <c r="M32" s="1">
        <v>187169.28087375499</v>
      </c>
      <c r="N32" s="1">
        <v>9604199.7405010592</v>
      </c>
      <c r="O32" s="1">
        <v>582719426.30313694</v>
      </c>
      <c r="P32" s="1">
        <v>0</v>
      </c>
      <c r="Q32" s="1">
        <v>155763312.95892501</v>
      </c>
      <c r="R32" s="1">
        <v>46433349.640810803</v>
      </c>
      <c r="S32" s="1">
        <v>4315289.0026457803</v>
      </c>
      <c r="T32" s="1">
        <v>187169.28087375499</v>
      </c>
      <c r="U32" s="1">
        <v>10010400.6256565</v>
      </c>
      <c r="V32" s="1">
        <v>34514197.029359497</v>
      </c>
    </row>
    <row r="33" spans="1:22" x14ac:dyDescent="0.2">
      <c r="A33" t="s">
        <v>368</v>
      </c>
      <c r="B33" t="s">
        <v>369</v>
      </c>
      <c r="C33">
        <v>13</v>
      </c>
      <c r="D33" t="s">
        <v>370</v>
      </c>
      <c r="E33" t="s">
        <v>371</v>
      </c>
      <c r="F33">
        <v>12</v>
      </c>
      <c r="G33" t="s">
        <v>8</v>
      </c>
      <c r="H33" s="1">
        <v>50079.954636721399</v>
      </c>
      <c r="I33" s="1">
        <v>13433.719131445099</v>
      </c>
      <c r="J33" s="1">
        <v>0</v>
      </c>
      <c r="K33" s="1">
        <v>1151279.77945927</v>
      </c>
      <c r="L33" s="1">
        <v>1151279.77945927</v>
      </c>
      <c r="M33" s="1">
        <v>0</v>
      </c>
      <c r="N33" s="1">
        <v>12377248.9104909</v>
      </c>
      <c r="O33" s="1">
        <v>1378355519.1811099</v>
      </c>
      <c r="P33" s="1">
        <v>0</v>
      </c>
      <c r="Q33" s="1">
        <v>50540740.377833404</v>
      </c>
      <c r="R33" s="1">
        <v>11996200.0951047</v>
      </c>
      <c r="S33" s="1">
        <v>5418543.6639751596</v>
      </c>
      <c r="T33" s="1">
        <v>0</v>
      </c>
      <c r="U33" s="1">
        <v>46727601.393777601</v>
      </c>
      <c r="V33" s="1">
        <v>162391336.162139</v>
      </c>
    </row>
    <row r="34" spans="1:22" x14ac:dyDescent="0.2">
      <c r="A34" t="s">
        <v>368</v>
      </c>
      <c r="B34" t="s">
        <v>369</v>
      </c>
      <c r="C34">
        <v>13</v>
      </c>
      <c r="D34" t="s">
        <v>370</v>
      </c>
      <c r="E34" t="s">
        <v>373</v>
      </c>
      <c r="F34">
        <v>12</v>
      </c>
      <c r="G34" t="s">
        <v>9</v>
      </c>
      <c r="H34" s="1">
        <v>12211.700671582001</v>
      </c>
      <c r="I34" s="1">
        <v>0</v>
      </c>
      <c r="J34" s="1">
        <v>0</v>
      </c>
      <c r="K34" s="1">
        <v>462491.51574569597</v>
      </c>
      <c r="L34" s="1">
        <v>462491.51574569597</v>
      </c>
      <c r="M34" s="1">
        <v>0</v>
      </c>
      <c r="N34" s="1">
        <v>6454386.2754416801</v>
      </c>
      <c r="O34" s="1">
        <v>798667602.01693797</v>
      </c>
      <c r="P34" s="1">
        <v>0</v>
      </c>
      <c r="Q34" s="1">
        <v>30236008.759683002</v>
      </c>
      <c r="R34" s="1">
        <v>7484992.9754713103</v>
      </c>
      <c r="S34" s="1">
        <v>3049798.5661627501</v>
      </c>
      <c r="T34" s="1">
        <v>0</v>
      </c>
      <c r="U34" s="1">
        <v>10781905.0603706</v>
      </c>
      <c r="V34" s="1">
        <v>38333972.251759999</v>
      </c>
    </row>
    <row r="35" spans="1:22" x14ac:dyDescent="0.2">
      <c r="A35" t="s">
        <v>368</v>
      </c>
      <c r="B35" t="s">
        <v>369</v>
      </c>
      <c r="C35">
        <v>13</v>
      </c>
      <c r="D35" t="s">
        <v>370</v>
      </c>
      <c r="E35" t="s">
        <v>372</v>
      </c>
      <c r="F35">
        <v>12</v>
      </c>
      <c r="G35" t="s">
        <v>10</v>
      </c>
      <c r="H35" s="1">
        <v>45527.128022875702</v>
      </c>
      <c r="I35" s="1">
        <v>0</v>
      </c>
      <c r="J35" s="1">
        <v>0</v>
      </c>
      <c r="K35" s="1">
        <v>387571.796503335</v>
      </c>
      <c r="L35" s="1">
        <v>273871.582055251</v>
      </c>
      <c r="M35" s="1">
        <v>70580.777048902106</v>
      </c>
      <c r="N35" s="1">
        <v>5633333.1312634004</v>
      </c>
      <c r="O35" s="1">
        <v>725106644.85895097</v>
      </c>
      <c r="P35" s="1">
        <v>0</v>
      </c>
      <c r="Q35" s="1">
        <v>30937847.5653456</v>
      </c>
      <c r="R35" s="1">
        <v>6646808.3176318603</v>
      </c>
      <c r="S35" s="1">
        <v>2229684.7780860998</v>
      </c>
      <c r="T35" s="1">
        <v>70580.777048902106</v>
      </c>
      <c r="U35">
        <v>8339331.9544751802</v>
      </c>
      <c r="V35" s="1">
        <v>28193484.280413002</v>
      </c>
    </row>
    <row r="36" spans="1:22" x14ac:dyDescent="0.2">
      <c r="A36" t="s">
        <v>368</v>
      </c>
      <c r="B36" t="s">
        <v>369</v>
      </c>
      <c r="C36">
        <v>14</v>
      </c>
      <c r="D36" t="s">
        <v>370</v>
      </c>
      <c r="E36" t="s">
        <v>371</v>
      </c>
      <c r="F36">
        <v>12</v>
      </c>
      <c r="G36" t="s">
        <v>11</v>
      </c>
      <c r="H36" s="1">
        <v>1673870.3161291999</v>
      </c>
      <c r="I36" s="1">
        <v>0</v>
      </c>
      <c r="J36" s="1">
        <v>0</v>
      </c>
      <c r="K36" s="1">
        <v>5476961.3595331004</v>
      </c>
      <c r="L36" s="1">
        <v>5476961.3595331004</v>
      </c>
      <c r="M36" s="1">
        <v>128986.326693268</v>
      </c>
      <c r="N36" s="1">
        <v>11294218.885507399</v>
      </c>
      <c r="O36" s="1">
        <v>937874162.70345104</v>
      </c>
      <c r="P36" s="1">
        <v>0</v>
      </c>
      <c r="Q36" s="1">
        <v>528784005.48187</v>
      </c>
      <c r="R36" s="1">
        <v>346778687.01567</v>
      </c>
      <c r="S36" s="1">
        <v>16674080.861732701</v>
      </c>
      <c r="T36" s="1">
        <v>128986.326693268</v>
      </c>
      <c r="U36" s="1">
        <v>44684451.708415098</v>
      </c>
      <c r="V36" s="1">
        <v>167085392.48781499</v>
      </c>
    </row>
    <row r="37" spans="1:22" x14ac:dyDescent="0.2">
      <c r="A37" t="s">
        <v>368</v>
      </c>
      <c r="B37" t="s">
        <v>369</v>
      </c>
      <c r="C37">
        <v>14</v>
      </c>
      <c r="D37" t="s">
        <v>370</v>
      </c>
      <c r="E37" t="s">
        <v>373</v>
      </c>
      <c r="F37">
        <v>12</v>
      </c>
      <c r="G37" t="s">
        <v>12</v>
      </c>
      <c r="H37" s="1">
        <v>1143181.18954228</v>
      </c>
      <c r="I37" s="1">
        <v>0</v>
      </c>
      <c r="J37" s="1">
        <v>0</v>
      </c>
      <c r="K37" s="1">
        <v>2928601.02021277</v>
      </c>
      <c r="L37" s="1">
        <v>2928601.02021277</v>
      </c>
      <c r="M37" s="1">
        <v>245752.785582668</v>
      </c>
      <c r="N37" s="1">
        <v>8091937.3614175003</v>
      </c>
      <c r="O37" s="1">
        <v>604549126.02580798</v>
      </c>
      <c r="P37" s="1">
        <v>0</v>
      </c>
      <c r="Q37" s="1">
        <v>404932168.79379499</v>
      </c>
      <c r="R37" s="1">
        <v>279995994.86305302</v>
      </c>
      <c r="S37" s="1">
        <v>11760635.0605652</v>
      </c>
      <c r="T37" s="1">
        <v>245752.785582668</v>
      </c>
      <c r="U37" s="1">
        <v>13829628.175155999</v>
      </c>
      <c r="V37" s="1">
        <v>54126694.255521998</v>
      </c>
    </row>
    <row r="38" spans="1:22" x14ac:dyDescent="0.2">
      <c r="A38" t="s">
        <v>368</v>
      </c>
      <c r="B38" t="s">
        <v>369</v>
      </c>
      <c r="C38">
        <v>14</v>
      </c>
      <c r="D38" t="s">
        <v>370</v>
      </c>
      <c r="E38" t="s">
        <v>372</v>
      </c>
      <c r="F38">
        <v>12</v>
      </c>
      <c r="G38" t="s">
        <v>13</v>
      </c>
      <c r="H38" s="1">
        <v>1562690.92581785</v>
      </c>
      <c r="I38" s="1">
        <v>0</v>
      </c>
      <c r="J38" s="1">
        <v>0</v>
      </c>
      <c r="K38" s="1">
        <v>2867800.6333995601</v>
      </c>
      <c r="L38" s="1">
        <v>2867800.6333995601</v>
      </c>
      <c r="M38" s="1">
        <v>637700.81453156401</v>
      </c>
      <c r="N38" s="1">
        <v>8733039.3392231502</v>
      </c>
      <c r="O38" s="1">
        <v>720507373.65119803</v>
      </c>
      <c r="P38" s="1">
        <v>0</v>
      </c>
      <c r="Q38" s="1">
        <v>453886735.11800402</v>
      </c>
      <c r="R38" s="1">
        <v>294648996.98371297</v>
      </c>
      <c r="S38" s="1">
        <v>11496860.906702301</v>
      </c>
      <c r="T38" s="1">
        <v>637700.81453156401</v>
      </c>
      <c r="U38" s="1">
        <v>13635792.942742201</v>
      </c>
      <c r="V38" s="1">
        <v>53269320.382206902</v>
      </c>
    </row>
    <row r="39" spans="1:22" x14ac:dyDescent="0.2">
      <c r="A39" t="s">
        <v>368</v>
      </c>
      <c r="B39" t="s">
        <v>369</v>
      </c>
      <c r="C39">
        <v>15</v>
      </c>
      <c r="D39" t="s">
        <v>370</v>
      </c>
      <c r="E39" t="s">
        <v>371</v>
      </c>
      <c r="F39">
        <v>4</v>
      </c>
      <c r="G39" t="s">
        <v>14</v>
      </c>
      <c r="H39" s="1">
        <v>267214.06607844599</v>
      </c>
      <c r="I39" s="1">
        <v>20252.389495095598</v>
      </c>
      <c r="J39" s="1">
        <v>0</v>
      </c>
      <c r="K39" s="1">
        <v>1925436.93004274</v>
      </c>
      <c r="L39" s="1">
        <v>1827810.52281772</v>
      </c>
      <c r="M39" s="1">
        <v>322192.12917702901</v>
      </c>
      <c r="N39" s="1">
        <v>15025333.9459302</v>
      </c>
      <c r="O39" s="1">
        <v>1080326278.17593</v>
      </c>
      <c r="P39" s="1">
        <v>0</v>
      </c>
      <c r="Q39" s="1">
        <v>199039396.40636599</v>
      </c>
      <c r="R39" s="1">
        <v>50190758.361028597</v>
      </c>
      <c r="S39" s="1">
        <v>8308499.9338371297</v>
      </c>
      <c r="T39" s="1">
        <v>322192.12917702901</v>
      </c>
      <c r="U39" s="1">
        <v>55433598.615345597</v>
      </c>
      <c r="V39" s="1">
        <v>232131858.262725</v>
      </c>
    </row>
    <row r="40" spans="1:22" x14ac:dyDescent="0.2">
      <c r="A40" t="s">
        <v>368</v>
      </c>
      <c r="B40" t="s">
        <v>369</v>
      </c>
      <c r="C40">
        <v>15</v>
      </c>
      <c r="D40" t="s">
        <v>370</v>
      </c>
      <c r="E40" t="s">
        <v>373</v>
      </c>
      <c r="F40">
        <v>4</v>
      </c>
      <c r="G40" t="s">
        <v>15</v>
      </c>
      <c r="H40" s="1">
        <v>226466.91534753999</v>
      </c>
      <c r="I40" s="1">
        <v>0</v>
      </c>
      <c r="J40" s="1">
        <v>0</v>
      </c>
      <c r="K40" s="1">
        <v>794000.321301135</v>
      </c>
      <c r="L40" s="1">
        <v>794000.321301135</v>
      </c>
      <c r="M40" s="1">
        <v>417269.169054489</v>
      </c>
      <c r="N40" s="1">
        <v>8273679.0604777699</v>
      </c>
      <c r="O40" s="1">
        <v>738586139.35524797</v>
      </c>
      <c r="P40" s="1">
        <v>0</v>
      </c>
      <c r="Q40" s="1">
        <v>118751066.02134199</v>
      </c>
      <c r="R40" s="1">
        <v>34188459.696392603</v>
      </c>
      <c r="S40" s="1">
        <v>4641266.7204619898</v>
      </c>
      <c r="T40" s="1">
        <v>417269.169054489</v>
      </c>
      <c r="U40" s="1">
        <v>11032015.6210838</v>
      </c>
      <c r="V40" s="1">
        <v>47876502.066574097</v>
      </c>
    </row>
    <row r="41" spans="1:22" x14ac:dyDescent="0.2">
      <c r="A41" t="s">
        <v>368</v>
      </c>
      <c r="B41" t="s">
        <v>369</v>
      </c>
      <c r="C41">
        <v>15</v>
      </c>
      <c r="D41" t="s">
        <v>370</v>
      </c>
      <c r="E41" t="s">
        <v>372</v>
      </c>
      <c r="F41">
        <v>4</v>
      </c>
      <c r="G41" t="s">
        <v>16</v>
      </c>
      <c r="H41" s="1">
        <v>202827.116879993</v>
      </c>
      <c r="I41" s="1">
        <v>0</v>
      </c>
      <c r="J41" s="1">
        <v>0</v>
      </c>
      <c r="K41" s="1">
        <v>882053.18062713498</v>
      </c>
      <c r="L41" s="1">
        <v>140711.781205601</v>
      </c>
      <c r="M41" s="1">
        <v>395739.63348574197</v>
      </c>
      <c r="N41" s="1">
        <v>7796095.9026892101</v>
      </c>
      <c r="O41" s="1">
        <v>747481296.814098</v>
      </c>
      <c r="P41" s="1">
        <v>0</v>
      </c>
      <c r="Q41" s="1">
        <v>137267284.237147</v>
      </c>
      <c r="R41" s="1">
        <v>34995075.380638704</v>
      </c>
      <c r="S41" s="1">
        <v>4238885.5965745896</v>
      </c>
      <c r="T41" s="1">
        <v>395739.63348574197</v>
      </c>
      <c r="U41" s="1">
        <v>11350398.9378569</v>
      </c>
      <c r="V41" s="1">
        <v>43626626.036142103</v>
      </c>
    </row>
    <row r="42" spans="1:22" x14ac:dyDescent="0.2">
      <c r="A42" t="s">
        <v>368</v>
      </c>
      <c r="B42" t="s">
        <v>374</v>
      </c>
      <c r="C42">
        <v>1</v>
      </c>
      <c r="D42" t="s">
        <v>370</v>
      </c>
      <c r="E42" t="s">
        <v>371</v>
      </c>
      <c r="F42">
        <v>4</v>
      </c>
      <c r="G42" t="s">
        <v>58</v>
      </c>
      <c r="H42" s="1">
        <v>183563.43404639099</v>
      </c>
      <c r="I42" s="1">
        <v>29308.496185546101</v>
      </c>
      <c r="J42" s="1">
        <v>0</v>
      </c>
      <c r="K42" s="1">
        <v>2207727.85345671</v>
      </c>
      <c r="L42" s="1">
        <v>2207727.85345671</v>
      </c>
      <c r="M42" s="1">
        <v>620331.17890664795</v>
      </c>
      <c r="N42" s="1">
        <v>15227920.2679442</v>
      </c>
      <c r="O42" s="1">
        <v>1070698031.8557301</v>
      </c>
      <c r="P42" s="1">
        <v>0</v>
      </c>
      <c r="Q42" s="1">
        <v>86800894.673849598</v>
      </c>
      <c r="R42" s="1">
        <v>16112011.9000855</v>
      </c>
      <c r="S42" s="1">
        <v>10251338.070640899</v>
      </c>
      <c r="T42" s="1">
        <v>620331.17890664795</v>
      </c>
      <c r="U42" s="1">
        <v>43040216.443195999</v>
      </c>
      <c r="V42" s="1">
        <v>189700686.09112799</v>
      </c>
    </row>
    <row r="43" spans="1:22" x14ac:dyDescent="0.2">
      <c r="A43" t="s">
        <v>368</v>
      </c>
      <c r="B43" t="s">
        <v>374</v>
      </c>
      <c r="C43">
        <v>1</v>
      </c>
      <c r="D43" t="s">
        <v>370</v>
      </c>
      <c r="E43" t="s">
        <v>373</v>
      </c>
      <c r="F43">
        <v>4</v>
      </c>
      <c r="G43" t="s">
        <v>59</v>
      </c>
      <c r="H43" s="1">
        <v>81153.144431534995</v>
      </c>
      <c r="I43" s="1">
        <v>0</v>
      </c>
      <c r="J43" s="1">
        <v>0</v>
      </c>
      <c r="K43" s="1">
        <v>1121408.5371288301</v>
      </c>
      <c r="L43" s="1">
        <v>1121408.5371288301</v>
      </c>
      <c r="M43" s="1">
        <v>410414.13260155701</v>
      </c>
      <c r="N43" s="1">
        <v>10088558.358799599</v>
      </c>
      <c r="O43" s="1">
        <v>747728060.74072599</v>
      </c>
      <c r="P43" s="1">
        <v>0</v>
      </c>
      <c r="Q43" s="1">
        <v>58673510.779067799</v>
      </c>
      <c r="R43" s="1">
        <v>10882780.979666701</v>
      </c>
      <c r="S43" s="1">
        <v>6099875.2830435503</v>
      </c>
      <c r="T43" s="1">
        <v>410414.13260155701</v>
      </c>
      <c r="U43" s="1">
        <v>12304926.010134</v>
      </c>
      <c r="V43" s="1">
        <v>51377637.646280602</v>
      </c>
    </row>
    <row r="44" spans="1:22" x14ac:dyDescent="0.2">
      <c r="A44" t="s">
        <v>368</v>
      </c>
      <c r="B44" t="s">
        <v>374</v>
      </c>
      <c r="C44">
        <v>1</v>
      </c>
      <c r="D44" t="s">
        <v>370</v>
      </c>
      <c r="E44" t="s">
        <v>372</v>
      </c>
      <c r="F44">
        <v>4</v>
      </c>
      <c r="G44" t="s">
        <v>60</v>
      </c>
      <c r="H44" s="1">
        <v>138834.03884281201</v>
      </c>
      <c r="I44" s="1">
        <v>0</v>
      </c>
      <c r="J44" s="1">
        <v>0</v>
      </c>
      <c r="K44" s="1">
        <v>1029971.60749448</v>
      </c>
      <c r="L44" s="1">
        <v>1029971.60749448</v>
      </c>
      <c r="M44" s="1">
        <v>773219.334500378</v>
      </c>
      <c r="N44" s="1">
        <v>9859776.8551516999</v>
      </c>
      <c r="O44" s="1">
        <v>732278402.79819906</v>
      </c>
      <c r="P44" s="1">
        <v>0</v>
      </c>
      <c r="Q44" s="1">
        <v>63702128.3566925</v>
      </c>
      <c r="R44" s="1">
        <v>10933177.183831699</v>
      </c>
      <c r="S44" s="1">
        <v>5494994.5389572503</v>
      </c>
      <c r="T44" s="1">
        <v>773219.334500378</v>
      </c>
      <c r="U44" s="1">
        <v>10270445.883308901</v>
      </c>
      <c r="V44" s="1">
        <v>53175573.686323702</v>
      </c>
    </row>
    <row r="45" spans="1:22" x14ac:dyDescent="0.2">
      <c r="A45" t="s">
        <v>368</v>
      </c>
      <c r="B45" t="s">
        <v>374</v>
      </c>
      <c r="C45">
        <v>3</v>
      </c>
      <c r="D45" t="s">
        <v>370</v>
      </c>
      <c r="E45" t="s">
        <v>371</v>
      </c>
      <c r="F45">
        <v>20</v>
      </c>
      <c r="G45" t="s">
        <v>61</v>
      </c>
      <c r="H45" s="1">
        <v>0</v>
      </c>
      <c r="I45" s="1">
        <v>0</v>
      </c>
      <c r="J45" s="1">
        <v>0</v>
      </c>
      <c r="K45" s="1">
        <v>671130.08080270397</v>
      </c>
      <c r="L45" s="1">
        <v>671130.08080270397</v>
      </c>
      <c r="M45" s="1">
        <v>250909.747273582</v>
      </c>
      <c r="N45" s="1">
        <v>9832660.1411879305</v>
      </c>
      <c r="O45" s="1">
        <v>753108092.46045399</v>
      </c>
      <c r="P45" s="1">
        <v>0</v>
      </c>
      <c r="Q45" s="1">
        <v>15391976.7981323</v>
      </c>
      <c r="R45" s="1">
        <v>3183500.80118162</v>
      </c>
      <c r="S45" s="1">
        <v>4981446.9443421504</v>
      </c>
      <c r="T45" s="1">
        <v>250909.747273582</v>
      </c>
      <c r="U45" s="1">
        <v>42553434.818753503</v>
      </c>
      <c r="V45" s="1">
        <v>187073567.923042</v>
      </c>
    </row>
    <row r="46" spans="1:22" x14ac:dyDescent="0.2">
      <c r="A46" t="s">
        <v>368</v>
      </c>
      <c r="B46" t="s">
        <v>374</v>
      </c>
      <c r="C46">
        <v>3</v>
      </c>
      <c r="D46" t="s">
        <v>370</v>
      </c>
      <c r="E46" t="s">
        <v>373</v>
      </c>
      <c r="F46">
        <v>20</v>
      </c>
      <c r="G46" t="s">
        <v>62</v>
      </c>
      <c r="H46" s="1">
        <v>21664.447540154699</v>
      </c>
      <c r="I46" s="1">
        <v>0</v>
      </c>
      <c r="J46" s="1">
        <v>0</v>
      </c>
      <c r="K46" s="1">
        <v>304061.41950524598</v>
      </c>
      <c r="L46" s="1">
        <v>304061.41950524598</v>
      </c>
      <c r="M46" s="1">
        <v>392939.969034612</v>
      </c>
      <c r="N46" s="1">
        <v>5605227.66915859</v>
      </c>
      <c r="O46" s="1">
        <v>470225597.64424998</v>
      </c>
      <c r="P46" s="1">
        <v>0</v>
      </c>
      <c r="Q46" s="1">
        <v>9542372.3692763597</v>
      </c>
      <c r="R46" s="1">
        <v>2167561.97557949</v>
      </c>
      <c r="S46" s="1">
        <v>2406716.4210778899</v>
      </c>
      <c r="T46" s="1">
        <v>392939.969034612</v>
      </c>
      <c r="U46">
        <v>8202846.0471326904</v>
      </c>
      <c r="V46" s="1">
        <v>36310235.142352998</v>
      </c>
    </row>
    <row r="47" spans="1:22" x14ac:dyDescent="0.2">
      <c r="A47" t="s">
        <v>368</v>
      </c>
      <c r="B47" t="s">
        <v>374</v>
      </c>
      <c r="C47">
        <v>3</v>
      </c>
      <c r="D47" t="s">
        <v>370</v>
      </c>
      <c r="E47" t="s">
        <v>372</v>
      </c>
      <c r="F47">
        <v>20</v>
      </c>
      <c r="G47" t="s">
        <v>63</v>
      </c>
      <c r="H47" s="1">
        <v>14165.083974917099</v>
      </c>
      <c r="I47" s="1">
        <v>0</v>
      </c>
      <c r="J47" s="1">
        <v>0</v>
      </c>
      <c r="K47" s="1">
        <v>268446.46201768902</v>
      </c>
      <c r="L47" s="1">
        <v>268446.46201768902</v>
      </c>
      <c r="M47" s="1">
        <v>543165.98138977995</v>
      </c>
      <c r="N47" s="1">
        <v>5933310.6160121402</v>
      </c>
      <c r="O47" s="1">
        <v>467106218.82453603</v>
      </c>
      <c r="P47" s="1">
        <v>0</v>
      </c>
      <c r="Q47" s="1">
        <v>10240469.3187069</v>
      </c>
      <c r="R47" s="1">
        <v>2125353.6820076802</v>
      </c>
      <c r="S47" s="1">
        <v>2540899.4590076199</v>
      </c>
      <c r="T47" s="1">
        <v>543165.98138977995</v>
      </c>
      <c r="U47">
        <v>8164091.1759026097</v>
      </c>
      <c r="V47" s="1">
        <v>32205825.536278199</v>
      </c>
    </row>
    <row r="48" spans="1:22" x14ac:dyDescent="0.2">
      <c r="A48" t="s">
        <v>368</v>
      </c>
      <c r="B48" t="s">
        <v>374</v>
      </c>
      <c r="C48">
        <v>4</v>
      </c>
      <c r="D48" t="s">
        <v>370</v>
      </c>
      <c r="E48" t="s">
        <v>371</v>
      </c>
      <c r="F48">
        <v>20</v>
      </c>
      <c r="G48" t="s">
        <v>64</v>
      </c>
      <c r="H48" s="1">
        <v>543585.21844392701</v>
      </c>
      <c r="I48" s="1">
        <v>34734.422932365997</v>
      </c>
      <c r="J48" s="1">
        <v>0</v>
      </c>
      <c r="K48" s="1">
        <v>5810838.2898836099</v>
      </c>
      <c r="L48" s="1">
        <v>5810838.2898836099</v>
      </c>
      <c r="M48" s="1">
        <v>372962.15368125198</v>
      </c>
      <c r="N48" s="1">
        <v>15269788.751716999</v>
      </c>
      <c r="O48" s="1">
        <v>1072384964.11761</v>
      </c>
      <c r="P48" s="1">
        <v>0</v>
      </c>
      <c r="Q48" s="1">
        <v>319368268.88893998</v>
      </c>
      <c r="R48" s="1">
        <v>83305134.952635705</v>
      </c>
      <c r="S48" s="1">
        <v>12266939.816319801</v>
      </c>
      <c r="T48" s="1">
        <v>372962.15368125198</v>
      </c>
      <c r="U48" s="1">
        <v>48178274.757924199</v>
      </c>
      <c r="V48" s="1">
        <v>201698233.52580401</v>
      </c>
    </row>
    <row r="49" spans="1:22" x14ac:dyDescent="0.2">
      <c r="A49" t="s">
        <v>368</v>
      </c>
      <c r="B49" t="s">
        <v>374</v>
      </c>
      <c r="C49">
        <v>4</v>
      </c>
      <c r="D49" t="s">
        <v>370</v>
      </c>
      <c r="E49" t="s">
        <v>372</v>
      </c>
      <c r="F49">
        <v>20</v>
      </c>
      <c r="G49" t="s">
        <v>65</v>
      </c>
      <c r="H49" s="1">
        <v>383510.41168242902</v>
      </c>
      <c r="I49" s="1">
        <v>0</v>
      </c>
      <c r="J49" s="1">
        <v>0</v>
      </c>
      <c r="K49" s="1">
        <v>2731351.93923978</v>
      </c>
      <c r="L49" s="1">
        <v>2681470.6549707102</v>
      </c>
      <c r="M49" s="1">
        <v>718238.82734975906</v>
      </c>
      <c r="N49" s="1">
        <v>11262252.264126901</v>
      </c>
      <c r="O49" s="1">
        <v>707137733.16129601</v>
      </c>
      <c r="P49" s="1">
        <v>0</v>
      </c>
      <c r="Q49" s="1">
        <v>239562825.145722</v>
      </c>
      <c r="R49" s="1">
        <v>59659677.662458897</v>
      </c>
      <c r="S49" s="1">
        <v>6632762.11612585</v>
      </c>
      <c r="T49" s="1">
        <v>718238.82734975906</v>
      </c>
      <c r="U49" s="1">
        <v>12719795.235961</v>
      </c>
      <c r="V49" s="1">
        <v>51856133.886265099</v>
      </c>
    </row>
    <row r="50" spans="1:22" x14ac:dyDescent="0.2">
      <c r="A50" t="s">
        <v>368</v>
      </c>
      <c r="B50" t="s">
        <v>374</v>
      </c>
      <c r="C50">
        <v>5</v>
      </c>
      <c r="D50" t="s">
        <v>370</v>
      </c>
      <c r="E50" t="s">
        <v>371</v>
      </c>
      <c r="F50">
        <v>20</v>
      </c>
      <c r="G50" t="s">
        <v>66</v>
      </c>
      <c r="H50" s="1">
        <v>385067.06492378301</v>
      </c>
      <c r="I50" s="1">
        <v>0</v>
      </c>
      <c r="J50" s="1">
        <v>0</v>
      </c>
      <c r="K50" s="1">
        <v>1878885.5899838</v>
      </c>
      <c r="L50" s="1">
        <v>1878885.5899838</v>
      </c>
      <c r="M50" s="1">
        <v>973343.20267429401</v>
      </c>
      <c r="N50" s="1">
        <v>17199418.2914657</v>
      </c>
      <c r="O50" s="1">
        <v>709400854.17583096</v>
      </c>
      <c r="P50" s="1">
        <v>0</v>
      </c>
      <c r="Q50" s="1">
        <v>175186437.24838701</v>
      </c>
      <c r="R50" s="1">
        <v>24527620.330279902</v>
      </c>
      <c r="S50" s="1">
        <v>9367731.2975245006</v>
      </c>
      <c r="T50" s="1">
        <v>973343.20267429401</v>
      </c>
      <c r="U50" s="1">
        <v>52746951.8219698</v>
      </c>
      <c r="V50" s="1">
        <v>246763884.472565</v>
      </c>
    </row>
    <row r="51" spans="1:22" x14ac:dyDescent="0.2">
      <c r="A51" t="s">
        <v>368</v>
      </c>
      <c r="B51" t="s">
        <v>374</v>
      </c>
      <c r="C51">
        <v>5</v>
      </c>
      <c r="D51" t="s">
        <v>370</v>
      </c>
      <c r="E51" t="s">
        <v>373</v>
      </c>
      <c r="F51">
        <v>20</v>
      </c>
      <c r="G51" t="s">
        <v>67</v>
      </c>
      <c r="H51" s="1">
        <v>211094.39813005799</v>
      </c>
      <c r="I51" s="1">
        <v>26469.506288791799</v>
      </c>
      <c r="J51" s="1">
        <v>0</v>
      </c>
      <c r="K51" s="1">
        <v>786279.44380596303</v>
      </c>
      <c r="L51" s="1">
        <v>747755.18082923396</v>
      </c>
      <c r="M51" s="1">
        <v>633055.58620336303</v>
      </c>
      <c r="N51" s="1">
        <v>9270345.1177780591</v>
      </c>
      <c r="O51" s="1">
        <v>496236403.45522201</v>
      </c>
      <c r="P51" s="1">
        <v>0</v>
      </c>
      <c r="Q51" s="1">
        <v>95865757.735888898</v>
      </c>
      <c r="R51" s="1">
        <v>14647204.1166311</v>
      </c>
      <c r="S51" s="1">
        <v>4292722.8405710403</v>
      </c>
      <c r="T51" s="1">
        <v>633055.58620336303</v>
      </c>
      <c r="U51" s="1">
        <v>11070966.767844001</v>
      </c>
      <c r="V51" s="1">
        <v>54317822.408411302</v>
      </c>
    </row>
    <row r="52" spans="1:22" x14ac:dyDescent="0.2">
      <c r="A52" t="s">
        <v>368</v>
      </c>
      <c r="B52" t="s">
        <v>374</v>
      </c>
      <c r="C52">
        <v>5</v>
      </c>
      <c r="D52" t="s">
        <v>370</v>
      </c>
      <c r="E52" t="s">
        <v>372</v>
      </c>
      <c r="F52">
        <v>20</v>
      </c>
      <c r="G52" t="s">
        <v>68</v>
      </c>
      <c r="H52" s="1">
        <v>194978.542956102</v>
      </c>
      <c r="I52" s="1">
        <v>0</v>
      </c>
      <c r="J52" s="1">
        <v>0</v>
      </c>
      <c r="K52" s="1">
        <v>847893.46539074404</v>
      </c>
      <c r="L52" s="1">
        <v>847893.46539074404</v>
      </c>
      <c r="M52" s="1">
        <v>1069056.66285761</v>
      </c>
      <c r="N52" s="1">
        <v>9678532.2947065402</v>
      </c>
      <c r="O52" s="1">
        <v>455347432.99192101</v>
      </c>
      <c r="P52" s="1">
        <v>0</v>
      </c>
      <c r="Q52" s="1">
        <v>112483467.341776</v>
      </c>
      <c r="R52" s="1">
        <v>14544572.1709047</v>
      </c>
      <c r="S52" s="1">
        <v>4081883.5194663201</v>
      </c>
      <c r="T52" s="1">
        <v>1069056.66285761</v>
      </c>
      <c r="U52" s="1">
        <v>12222436.652188599</v>
      </c>
      <c r="V52" s="1">
        <v>49855554.9283415</v>
      </c>
    </row>
    <row r="53" spans="1:22" x14ac:dyDescent="0.2">
      <c r="A53" t="s">
        <v>368</v>
      </c>
      <c r="B53" t="s">
        <v>374</v>
      </c>
      <c r="C53">
        <v>6</v>
      </c>
      <c r="D53" t="s">
        <v>370</v>
      </c>
      <c r="E53" t="s">
        <v>371</v>
      </c>
      <c r="F53">
        <v>4</v>
      </c>
      <c r="G53" t="s">
        <v>69</v>
      </c>
      <c r="H53" s="1">
        <v>23226.9499276186</v>
      </c>
      <c r="I53" s="1">
        <v>0</v>
      </c>
      <c r="J53" s="1">
        <v>0</v>
      </c>
      <c r="K53" s="1">
        <v>1374086.21574842</v>
      </c>
      <c r="L53" s="1">
        <v>1374086.21574842</v>
      </c>
      <c r="M53" s="1">
        <v>212125.516289992</v>
      </c>
      <c r="N53" s="1">
        <v>13973133.9758581</v>
      </c>
      <c r="O53" s="1">
        <v>1689203690.4861701</v>
      </c>
      <c r="P53" s="1">
        <v>0</v>
      </c>
      <c r="Q53" s="1">
        <v>21861688.8087884</v>
      </c>
      <c r="R53" s="1">
        <v>683307.00281517697</v>
      </c>
      <c r="S53" s="1">
        <v>5420908.9939657599</v>
      </c>
      <c r="T53" s="1">
        <v>212125.516289992</v>
      </c>
      <c r="U53" s="1">
        <v>49571423.002679102</v>
      </c>
      <c r="V53" s="1">
        <v>212722831.121629</v>
      </c>
    </row>
    <row r="54" spans="1:22" x14ac:dyDescent="0.2">
      <c r="A54" t="s">
        <v>368</v>
      </c>
      <c r="B54" t="s">
        <v>374</v>
      </c>
      <c r="C54">
        <v>6</v>
      </c>
      <c r="D54" t="s">
        <v>370</v>
      </c>
      <c r="E54" t="s">
        <v>373</v>
      </c>
      <c r="F54">
        <v>4</v>
      </c>
      <c r="G54" t="s">
        <v>70</v>
      </c>
      <c r="H54" s="1">
        <v>40153.376674723302</v>
      </c>
      <c r="I54" s="1">
        <v>16365.853698422399</v>
      </c>
      <c r="J54" s="1">
        <v>0</v>
      </c>
      <c r="K54" s="1">
        <v>575425.150389713</v>
      </c>
      <c r="L54" s="1">
        <v>575425.150389713</v>
      </c>
      <c r="M54" s="1">
        <v>293323.218659067</v>
      </c>
      <c r="N54" s="1">
        <v>7805703.8251688201</v>
      </c>
      <c r="O54" s="1">
        <v>903790961.98172903</v>
      </c>
      <c r="P54" s="1">
        <v>0</v>
      </c>
      <c r="Q54" s="1">
        <v>10629422.751576001</v>
      </c>
      <c r="R54" s="1">
        <v>370812.67968756799</v>
      </c>
      <c r="S54" s="1">
        <v>2863984.1679532798</v>
      </c>
      <c r="T54" s="1">
        <v>293323.218659067</v>
      </c>
      <c r="U54" s="1">
        <v>10222075.845173299</v>
      </c>
      <c r="V54" s="1">
        <v>43060858.077369899</v>
      </c>
    </row>
    <row r="55" spans="1:22" x14ac:dyDescent="0.2">
      <c r="A55" t="s">
        <v>368</v>
      </c>
      <c r="B55" t="s">
        <v>374</v>
      </c>
      <c r="C55">
        <v>6</v>
      </c>
      <c r="D55" t="s">
        <v>370</v>
      </c>
      <c r="E55" t="s">
        <v>372</v>
      </c>
      <c r="F55">
        <v>4</v>
      </c>
      <c r="G55" t="s">
        <v>71</v>
      </c>
      <c r="H55" s="1">
        <v>32126.5969888078</v>
      </c>
      <c r="I55" s="1">
        <v>0</v>
      </c>
      <c r="J55" s="1">
        <v>0</v>
      </c>
      <c r="K55" s="1">
        <v>641865.21424888005</v>
      </c>
      <c r="L55" s="1">
        <v>641865.21424888005</v>
      </c>
      <c r="M55" s="1">
        <v>547278.47226164001</v>
      </c>
      <c r="N55" s="1">
        <v>7853078.2014883095</v>
      </c>
      <c r="O55" s="1">
        <v>883890588.90578401</v>
      </c>
      <c r="P55" s="1">
        <v>0</v>
      </c>
      <c r="Q55" s="1">
        <v>14226306.1147523</v>
      </c>
      <c r="R55" s="1">
        <v>385220.20053574903</v>
      </c>
      <c r="S55" s="1">
        <v>2695121.7878492302</v>
      </c>
      <c r="T55" s="1">
        <v>547278.47226164001</v>
      </c>
      <c r="U55" s="1">
        <v>10425130.3185165</v>
      </c>
      <c r="V55" s="1">
        <v>39381964.565261103</v>
      </c>
    </row>
    <row r="56" spans="1:22" x14ac:dyDescent="0.2">
      <c r="A56" t="s">
        <v>368</v>
      </c>
      <c r="B56" t="s">
        <v>374</v>
      </c>
      <c r="C56">
        <v>7</v>
      </c>
      <c r="D56" t="s">
        <v>370</v>
      </c>
      <c r="E56" t="s">
        <v>371</v>
      </c>
      <c r="F56">
        <v>12</v>
      </c>
      <c r="G56" t="s">
        <v>72</v>
      </c>
      <c r="H56" s="1">
        <v>242054.012182115</v>
      </c>
      <c r="I56" s="1">
        <v>36729.958075592702</v>
      </c>
      <c r="J56" s="1">
        <v>0</v>
      </c>
      <c r="K56" s="1">
        <v>1937831.29065149</v>
      </c>
      <c r="L56" s="1">
        <v>1937831.29065149</v>
      </c>
      <c r="M56" s="1">
        <v>736493.17128891102</v>
      </c>
      <c r="N56" s="1">
        <v>10894859.1332877</v>
      </c>
      <c r="O56" s="1">
        <v>1265520548.4741499</v>
      </c>
      <c r="P56" s="1">
        <v>0</v>
      </c>
      <c r="Q56" s="1">
        <v>183933057.995608</v>
      </c>
      <c r="R56" s="1">
        <v>35035453.1679767</v>
      </c>
      <c r="S56" s="1">
        <v>9226015.9316971097</v>
      </c>
      <c r="T56" s="1">
        <v>736493.17128891102</v>
      </c>
      <c r="U56" s="1">
        <v>45975385.264832497</v>
      </c>
      <c r="V56" s="1">
        <v>212358226.09803399</v>
      </c>
    </row>
    <row r="57" spans="1:22" x14ac:dyDescent="0.2">
      <c r="A57" t="s">
        <v>368</v>
      </c>
      <c r="B57" t="s">
        <v>374</v>
      </c>
      <c r="C57">
        <v>7</v>
      </c>
      <c r="D57" t="s">
        <v>370</v>
      </c>
      <c r="E57" t="s">
        <v>373</v>
      </c>
      <c r="F57">
        <v>12</v>
      </c>
      <c r="G57" t="s">
        <v>73</v>
      </c>
      <c r="H57" s="1">
        <v>166146.77736939699</v>
      </c>
      <c r="I57" s="1">
        <v>30925.5652299834</v>
      </c>
      <c r="J57" s="1">
        <v>0</v>
      </c>
      <c r="K57" s="1">
        <v>1025654.33456303</v>
      </c>
      <c r="L57" s="1">
        <v>1025654.33456303</v>
      </c>
      <c r="M57" s="1">
        <v>507468.97533701902</v>
      </c>
      <c r="N57" s="1">
        <v>7171071.3183064098</v>
      </c>
      <c r="O57" s="1">
        <v>859740480.41881394</v>
      </c>
      <c r="P57" s="1">
        <v>0</v>
      </c>
      <c r="Q57" s="1">
        <v>116577700.504568</v>
      </c>
      <c r="R57" s="1">
        <v>24691851.375492401</v>
      </c>
      <c r="S57" s="1">
        <v>5172214.2956831502</v>
      </c>
      <c r="T57" s="1">
        <v>507468.97533701902</v>
      </c>
      <c r="U57" s="1">
        <v>13500714.1123276</v>
      </c>
      <c r="V57" s="1">
        <v>57735738.252857298</v>
      </c>
    </row>
    <row r="58" spans="1:22" x14ac:dyDescent="0.2">
      <c r="A58" t="s">
        <v>368</v>
      </c>
      <c r="B58" t="s">
        <v>374</v>
      </c>
      <c r="C58">
        <v>7</v>
      </c>
      <c r="D58" t="s">
        <v>370</v>
      </c>
      <c r="E58" t="s">
        <v>372</v>
      </c>
      <c r="F58">
        <v>12</v>
      </c>
      <c r="G58" t="s">
        <v>74</v>
      </c>
      <c r="H58" s="1">
        <v>111837.17315267499</v>
      </c>
      <c r="I58" s="1">
        <v>0</v>
      </c>
      <c r="J58" s="1">
        <v>0</v>
      </c>
      <c r="K58" s="1">
        <v>873070.98678930697</v>
      </c>
      <c r="L58" s="1">
        <v>873070.98678930697</v>
      </c>
      <c r="M58" s="1">
        <v>916576.38482999394</v>
      </c>
      <c r="N58" s="1">
        <v>6760922.9776990497</v>
      </c>
      <c r="O58" s="1">
        <v>743381939.54894996</v>
      </c>
      <c r="P58" s="1">
        <v>0</v>
      </c>
      <c r="Q58" s="1">
        <v>129350666.433755</v>
      </c>
      <c r="R58" s="1">
        <v>21806098.418882102</v>
      </c>
      <c r="S58" s="1">
        <v>4356024.1245104801</v>
      </c>
      <c r="T58" s="1">
        <v>916576.38482999394</v>
      </c>
      <c r="U58" s="1">
        <v>11834708.5228198</v>
      </c>
      <c r="V58" s="1">
        <v>49954731.994620003</v>
      </c>
    </row>
    <row r="59" spans="1:22" x14ac:dyDescent="0.2">
      <c r="A59" t="s">
        <v>368</v>
      </c>
      <c r="B59" t="s">
        <v>374</v>
      </c>
      <c r="C59">
        <v>8</v>
      </c>
      <c r="D59" t="s">
        <v>370</v>
      </c>
      <c r="E59" t="s">
        <v>371</v>
      </c>
      <c r="F59">
        <v>20</v>
      </c>
      <c r="G59" t="s">
        <v>75</v>
      </c>
      <c r="H59" s="1">
        <v>612946.22126266605</v>
      </c>
      <c r="I59" s="1">
        <v>66673.700252530994</v>
      </c>
      <c r="J59" s="1">
        <v>0</v>
      </c>
      <c r="K59" s="1">
        <v>3782021.8868557801</v>
      </c>
      <c r="L59" s="1">
        <v>3782021.8868557801</v>
      </c>
      <c r="M59" s="1">
        <v>803079.96534491796</v>
      </c>
      <c r="N59" s="1">
        <v>10709163.8117855</v>
      </c>
      <c r="O59" s="1">
        <v>904910037.16324902</v>
      </c>
      <c r="P59" s="1">
        <v>0</v>
      </c>
      <c r="Q59" s="1">
        <v>285456816.49542499</v>
      </c>
      <c r="R59" s="1">
        <v>53312016.1185854</v>
      </c>
      <c r="S59" s="1">
        <v>11789864.9796982</v>
      </c>
      <c r="T59" s="1">
        <v>803079.96534491796</v>
      </c>
      <c r="U59" s="1">
        <v>50087509.887590803</v>
      </c>
      <c r="V59" s="1">
        <v>228783931.14542001</v>
      </c>
    </row>
    <row r="60" spans="1:22" x14ac:dyDescent="0.2">
      <c r="A60" t="s">
        <v>368</v>
      </c>
      <c r="B60" t="s">
        <v>374</v>
      </c>
      <c r="C60">
        <v>8</v>
      </c>
      <c r="D60" t="s">
        <v>370</v>
      </c>
      <c r="E60" t="s">
        <v>373</v>
      </c>
      <c r="F60">
        <v>20</v>
      </c>
      <c r="G60" t="s">
        <v>76</v>
      </c>
      <c r="H60" s="1">
        <v>359981.23367584997</v>
      </c>
      <c r="I60" s="1">
        <v>23644.624687605199</v>
      </c>
      <c r="J60" s="1">
        <v>0</v>
      </c>
      <c r="K60" s="1">
        <v>1834891.4386136499</v>
      </c>
      <c r="L60" s="1">
        <v>1834891.4386136499</v>
      </c>
      <c r="M60" s="1">
        <v>455618.12264132401</v>
      </c>
      <c r="N60" s="1">
        <v>6242817.9800322996</v>
      </c>
      <c r="O60" s="1">
        <v>605688511.307392</v>
      </c>
      <c r="P60" s="1">
        <v>0</v>
      </c>
      <c r="Q60" s="1">
        <v>185570539.09588799</v>
      </c>
      <c r="R60" s="1">
        <v>35977481.063981302</v>
      </c>
      <c r="S60" s="1">
        <v>6976179.3394590002</v>
      </c>
      <c r="T60" s="1">
        <v>455618.12264132401</v>
      </c>
      <c r="U60" s="1">
        <v>15548901.8185411</v>
      </c>
      <c r="V60" s="1">
        <v>61752515.664877199</v>
      </c>
    </row>
    <row r="61" spans="1:22" x14ac:dyDescent="0.2">
      <c r="A61" t="s">
        <v>368</v>
      </c>
      <c r="B61" t="s">
        <v>374</v>
      </c>
      <c r="C61">
        <v>8</v>
      </c>
      <c r="D61" t="s">
        <v>370</v>
      </c>
      <c r="E61" t="s">
        <v>372</v>
      </c>
      <c r="F61">
        <v>20</v>
      </c>
      <c r="G61" t="s">
        <v>77</v>
      </c>
      <c r="H61" s="1">
        <v>351015.630122623</v>
      </c>
      <c r="I61" s="1">
        <v>15264.0187256805</v>
      </c>
      <c r="J61" s="1">
        <v>0</v>
      </c>
      <c r="K61" s="1">
        <v>1498210.7868473399</v>
      </c>
      <c r="L61" s="1">
        <v>1498210.7868473399</v>
      </c>
      <c r="M61" s="1">
        <v>846390.56473908795</v>
      </c>
      <c r="N61" s="1">
        <v>6401333.9049835596</v>
      </c>
      <c r="O61" s="1">
        <v>554721972.31476104</v>
      </c>
      <c r="P61" s="1">
        <v>0</v>
      </c>
      <c r="Q61" s="1">
        <v>211672491.81514299</v>
      </c>
      <c r="R61" s="1">
        <v>32997961.858791798</v>
      </c>
      <c r="S61" s="1">
        <v>6550429.5852933098</v>
      </c>
      <c r="T61" s="1">
        <v>846390.56473908795</v>
      </c>
      <c r="U61" s="1">
        <v>14315872.666377399</v>
      </c>
      <c r="V61" s="1">
        <v>53602158.4222119</v>
      </c>
    </row>
    <row r="62" spans="1:22" x14ac:dyDescent="0.2">
      <c r="A62" t="s">
        <v>368</v>
      </c>
      <c r="B62" t="s">
        <v>374</v>
      </c>
      <c r="C62">
        <v>9</v>
      </c>
      <c r="D62" t="s">
        <v>370</v>
      </c>
      <c r="E62" t="s">
        <v>371</v>
      </c>
      <c r="F62">
        <v>12</v>
      </c>
      <c r="G62" t="s">
        <v>78</v>
      </c>
      <c r="H62" s="1">
        <v>609895.35734093701</v>
      </c>
      <c r="I62" s="1">
        <v>0</v>
      </c>
      <c r="J62" s="1">
        <v>0</v>
      </c>
      <c r="K62" s="1">
        <v>2420905.9050887302</v>
      </c>
      <c r="L62" s="1">
        <v>2420905.9050887302</v>
      </c>
      <c r="M62" s="1">
        <v>1111407.88405336</v>
      </c>
      <c r="N62" s="1">
        <v>20816212.4692684</v>
      </c>
      <c r="O62" s="1">
        <v>1318016464.7556701</v>
      </c>
      <c r="P62" s="1">
        <v>0</v>
      </c>
      <c r="Q62" s="1">
        <v>228621240.873079</v>
      </c>
      <c r="R62" s="1">
        <v>44649948.651074499</v>
      </c>
      <c r="S62" s="1">
        <v>11218677.749473199</v>
      </c>
      <c r="T62" s="1">
        <v>1111407.88405336</v>
      </c>
      <c r="U62" s="1">
        <v>59895860.615102097</v>
      </c>
      <c r="V62" s="1">
        <v>278842009.358585</v>
      </c>
    </row>
    <row r="63" spans="1:22" x14ac:dyDescent="0.2">
      <c r="A63" t="s">
        <v>368</v>
      </c>
      <c r="B63" t="s">
        <v>374</v>
      </c>
      <c r="C63">
        <v>9</v>
      </c>
      <c r="D63" t="s">
        <v>370</v>
      </c>
      <c r="E63" t="s">
        <v>373</v>
      </c>
      <c r="F63">
        <v>12</v>
      </c>
      <c r="G63" t="s">
        <v>79</v>
      </c>
      <c r="H63" s="1">
        <v>345024.68611074099</v>
      </c>
      <c r="I63" s="1">
        <v>0</v>
      </c>
      <c r="J63" s="1">
        <v>0</v>
      </c>
      <c r="K63" s="1">
        <v>1046243.8284090901</v>
      </c>
      <c r="L63" s="1">
        <v>1046243.8284090901</v>
      </c>
      <c r="M63" s="1">
        <v>1007693.62954172</v>
      </c>
      <c r="N63" s="1">
        <v>12095177.800492</v>
      </c>
      <c r="O63" s="1">
        <v>706517602.58648205</v>
      </c>
      <c r="P63" s="1">
        <v>0</v>
      </c>
      <c r="Q63" s="1">
        <v>136046862.14439699</v>
      </c>
      <c r="R63" s="1">
        <v>27948087.887468498</v>
      </c>
      <c r="S63" s="1">
        <v>5599762.32907343</v>
      </c>
      <c r="T63" s="1">
        <v>1007693.62954172</v>
      </c>
      <c r="U63" s="1">
        <v>11550763.337082</v>
      </c>
      <c r="V63" s="1">
        <v>62529735.831378698</v>
      </c>
    </row>
    <row r="64" spans="1:22" x14ac:dyDescent="0.2">
      <c r="A64" t="s">
        <v>368</v>
      </c>
      <c r="B64" t="s">
        <v>374</v>
      </c>
      <c r="C64">
        <v>9</v>
      </c>
      <c r="D64" t="s">
        <v>370</v>
      </c>
      <c r="E64" t="s">
        <v>372</v>
      </c>
      <c r="F64">
        <v>12</v>
      </c>
      <c r="G64" t="s">
        <v>80</v>
      </c>
      <c r="H64" s="1">
        <v>278148.94012588297</v>
      </c>
      <c r="I64" s="1">
        <v>0</v>
      </c>
      <c r="J64" s="1">
        <v>0</v>
      </c>
      <c r="K64" s="1">
        <v>953411.114043204</v>
      </c>
      <c r="L64" s="1">
        <v>731997.22744975495</v>
      </c>
      <c r="M64" s="1">
        <v>1016972.81344289</v>
      </c>
      <c r="N64" s="1">
        <v>11258042.264203001</v>
      </c>
      <c r="O64" s="1">
        <v>672081598.09510601</v>
      </c>
      <c r="P64" s="1">
        <v>0</v>
      </c>
      <c r="Q64" s="1">
        <v>151889611.927035</v>
      </c>
      <c r="R64" s="1">
        <v>28585705.571471099</v>
      </c>
      <c r="S64" s="1">
        <v>5861020.1110650599</v>
      </c>
      <c r="T64" s="1">
        <v>1016972.81344289</v>
      </c>
      <c r="U64" s="1">
        <v>12025634.4325363</v>
      </c>
      <c r="V64" s="1">
        <v>51212702.765965097</v>
      </c>
    </row>
    <row r="65" spans="1:22" x14ac:dyDescent="0.2">
      <c r="A65" t="s">
        <v>368</v>
      </c>
      <c r="B65" t="s">
        <v>374</v>
      </c>
      <c r="C65">
        <v>10</v>
      </c>
      <c r="D65" t="s">
        <v>370</v>
      </c>
      <c r="E65" t="s">
        <v>373</v>
      </c>
      <c r="F65">
        <v>12</v>
      </c>
      <c r="G65" t="s">
        <v>41</v>
      </c>
      <c r="H65" s="1">
        <v>341227.41441677097</v>
      </c>
      <c r="I65" s="1">
        <v>0</v>
      </c>
      <c r="J65" s="1">
        <v>0</v>
      </c>
      <c r="K65" s="1">
        <v>1154863.3147676999</v>
      </c>
      <c r="L65" s="1">
        <v>1154863.3147676999</v>
      </c>
      <c r="M65" s="1">
        <v>935022.36991793697</v>
      </c>
      <c r="N65" s="1">
        <v>10608276.856811101</v>
      </c>
      <c r="O65" s="1">
        <v>541719778.87196302</v>
      </c>
      <c r="P65" s="1">
        <v>0</v>
      </c>
      <c r="Q65" s="1">
        <v>144028025.021797</v>
      </c>
      <c r="R65" s="1">
        <v>34374791.502782203</v>
      </c>
      <c r="S65" s="1">
        <v>5913170.7909325296</v>
      </c>
      <c r="T65" s="1">
        <v>935022.36991793697</v>
      </c>
      <c r="U65" s="1">
        <v>10366526.267126599</v>
      </c>
      <c r="V65" s="1">
        <v>53200542.498279102</v>
      </c>
    </row>
    <row r="66" spans="1:22" x14ac:dyDescent="0.2">
      <c r="A66" t="s">
        <v>368</v>
      </c>
      <c r="B66" t="s">
        <v>374</v>
      </c>
      <c r="C66">
        <v>10</v>
      </c>
      <c r="D66" t="s">
        <v>370</v>
      </c>
      <c r="E66" t="s">
        <v>372</v>
      </c>
      <c r="F66">
        <v>12</v>
      </c>
      <c r="G66" t="s">
        <v>42</v>
      </c>
      <c r="H66" s="1">
        <v>178101.43164510099</v>
      </c>
      <c r="I66" s="1">
        <v>0</v>
      </c>
      <c r="J66" s="1">
        <v>0</v>
      </c>
      <c r="K66" s="1">
        <v>1161882.11151801</v>
      </c>
      <c r="L66" s="1">
        <v>1161882.11151801</v>
      </c>
      <c r="M66" s="1">
        <v>884658.48640206701</v>
      </c>
      <c r="N66" s="1">
        <v>10254672.428734699</v>
      </c>
      <c r="O66" s="1">
        <v>470116499.33038503</v>
      </c>
      <c r="P66" s="1">
        <v>0</v>
      </c>
      <c r="Q66" s="1">
        <v>150214023.65299901</v>
      </c>
      <c r="R66" s="1">
        <v>34257447.062529601</v>
      </c>
      <c r="S66" s="1">
        <v>7106544.2253968399</v>
      </c>
      <c r="T66" s="1">
        <v>884658.48640206701</v>
      </c>
      <c r="U66">
        <v>9684314.5578510892</v>
      </c>
      <c r="V66" s="1">
        <v>48079496.599775001</v>
      </c>
    </row>
    <row r="67" spans="1:22" x14ac:dyDescent="0.2">
      <c r="A67" t="s">
        <v>368</v>
      </c>
      <c r="B67" t="s">
        <v>374</v>
      </c>
      <c r="C67">
        <v>11</v>
      </c>
      <c r="D67" t="s">
        <v>370</v>
      </c>
      <c r="E67" t="s">
        <v>371</v>
      </c>
      <c r="F67">
        <v>20</v>
      </c>
      <c r="G67" t="s">
        <v>43</v>
      </c>
      <c r="H67" s="1">
        <v>209959.13026362701</v>
      </c>
      <c r="I67" s="1">
        <v>31620.446925030199</v>
      </c>
      <c r="J67" s="1">
        <v>0</v>
      </c>
      <c r="K67" s="1">
        <v>2015996.6369349901</v>
      </c>
      <c r="L67" s="1">
        <v>2015996.6369349901</v>
      </c>
      <c r="M67" s="1">
        <v>320890.54135547398</v>
      </c>
      <c r="N67" s="1">
        <v>5088157.4984047702</v>
      </c>
      <c r="O67" s="1">
        <v>614844589.50548601</v>
      </c>
      <c r="P67" s="1">
        <v>0</v>
      </c>
      <c r="Q67" s="1">
        <v>123724900.733252</v>
      </c>
      <c r="R67" s="1">
        <v>24057642.282535601</v>
      </c>
      <c r="S67" s="1">
        <v>5428164.6433790103</v>
      </c>
      <c r="T67" s="1">
        <v>320890.54135547398</v>
      </c>
      <c r="U67" s="1">
        <v>13750997.8191972</v>
      </c>
      <c r="V67" s="1">
        <v>61721558.681719199</v>
      </c>
    </row>
    <row r="68" spans="1:22" x14ac:dyDescent="0.2">
      <c r="A68" t="s">
        <v>368</v>
      </c>
      <c r="B68" t="s">
        <v>374</v>
      </c>
      <c r="C68">
        <v>11</v>
      </c>
      <c r="D68" t="s">
        <v>370</v>
      </c>
      <c r="E68" t="s">
        <v>373</v>
      </c>
      <c r="F68">
        <v>20</v>
      </c>
      <c r="G68" t="s">
        <v>44</v>
      </c>
      <c r="H68" s="1">
        <v>169081.84541231699</v>
      </c>
      <c r="I68" s="1">
        <v>0</v>
      </c>
      <c r="J68" s="1">
        <v>0</v>
      </c>
      <c r="K68" s="1">
        <v>2045229.9572580501</v>
      </c>
      <c r="L68" s="1">
        <v>1927992.36880674</v>
      </c>
      <c r="M68" s="1">
        <v>643876.40679843002</v>
      </c>
      <c r="N68" s="1">
        <v>5290693.9889403097</v>
      </c>
      <c r="O68" s="1">
        <v>621032606.53387594</v>
      </c>
      <c r="P68" s="1">
        <v>0</v>
      </c>
      <c r="Q68" s="1">
        <v>136102126.236258</v>
      </c>
      <c r="R68" s="1">
        <v>24418212.670812201</v>
      </c>
      <c r="S68" s="1">
        <v>5728018.8748601796</v>
      </c>
      <c r="T68" s="1">
        <v>643876.40679843002</v>
      </c>
      <c r="U68" s="1">
        <v>12202045.068806101</v>
      </c>
      <c r="V68" s="1">
        <v>55463026.950932696</v>
      </c>
    </row>
    <row r="69" spans="1:22" x14ac:dyDescent="0.2">
      <c r="A69" t="s">
        <v>368</v>
      </c>
      <c r="B69" t="s">
        <v>374</v>
      </c>
      <c r="C69">
        <v>11</v>
      </c>
      <c r="D69" t="s">
        <v>370</v>
      </c>
      <c r="E69" t="s">
        <v>372</v>
      </c>
      <c r="F69">
        <v>20</v>
      </c>
      <c r="G69" t="s">
        <v>45</v>
      </c>
      <c r="H69" s="1">
        <v>206654.90744570101</v>
      </c>
      <c r="I69" s="1">
        <v>11634.120648756099</v>
      </c>
      <c r="J69" s="1">
        <v>0</v>
      </c>
      <c r="K69" s="1">
        <v>1605354.4912244901</v>
      </c>
      <c r="L69" s="1">
        <v>1605354.4912244901</v>
      </c>
      <c r="M69" s="1">
        <v>556731.31887210999</v>
      </c>
      <c r="N69" s="1">
        <v>4458535.13540651</v>
      </c>
      <c r="O69" s="1">
        <v>484730511.11792499</v>
      </c>
      <c r="P69" s="1">
        <v>0</v>
      </c>
      <c r="Q69" s="1">
        <v>118173628.30075499</v>
      </c>
      <c r="R69" s="1">
        <v>22906400.255764499</v>
      </c>
      <c r="S69" s="1">
        <v>4690053.7797680004</v>
      </c>
      <c r="T69" s="1">
        <v>556731.31887210999</v>
      </c>
      <c r="U69">
        <v>9609110.9358586296</v>
      </c>
      <c r="V69" s="1">
        <v>45893806.254852898</v>
      </c>
    </row>
    <row r="70" spans="1:22" x14ac:dyDescent="0.2">
      <c r="A70" t="s">
        <v>368</v>
      </c>
      <c r="B70" t="s">
        <v>374</v>
      </c>
      <c r="C70">
        <v>12</v>
      </c>
      <c r="D70" t="s">
        <v>370</v>
      </c>
      <c r="E70" t="s">
        <v>371</v>
      </c>
      <c r="F70">
        <v>4</v>
      </c>
      <c r="G70" t="s">
        <v>46</v>
      </c>
      <c r="H70" s="1">
        <v>416781.81411513197</v>
      </c>
      <c r="I70" s="1">
        <v>0</v>
      </c>
      <c r="J70" s="1">
        <v>0</v>
      </c>
      <c r="K70" s="1">
        <v>2044049.48387251</v>
      </c>
      <c r="L70" s="1">
        <v>2044049.48387251</v>
      </c>
      <c r="M70" s="1">
        <v>0</v>
      </c>
      <c r="N70" s="1">
        <v>12787407.344416101</v>
      </c>
      <c r="O70" s="1">
        <v>1042772256.6664799</v>
      </c>
      <c r="P70" s="1">
        <v>0</v>
      </c>
      <c r="Q70" s="1">
        <v>174318018.10532299</v>
      </c>
      <c r="R70" s="1">
        <v>46172310.383039698</v>
      </c>
      <c r="S70" s="1">
        <v>7804650.42491295</v>
      </c>
      <c r="T70" s="1">
        <v>0</v>
      </c>
      <c r="U70" s="1">
        <v>17725827.2405992</v>
      </c>
      <c r="V70" s="1">
        <v>68792976.115716398</v>
      </c>
    </row>
    <row r="71" spans="1:22" x14ac:dyDescent="0.2">
      <c r="A71" t="s">
        <v>368</v>
      </c>
      <c r="B71" t="s">
        <v>374</v>
      </c>
      <c r="C71">
        <v>12</v>
      </c>
      <c r="D71" t="s">
        <v>370</v>
      </c>
      <c r="E71" t="s">
        <v>373</v>
      </c>
      <c r="F71">
        <v>4</v>
      </c>
      <c r="G71" t="s">
        <v>47</v>
      </c>
      <c r="H71" s="1">
        <v>377855.193985702</v>
      </c>
      <c r="I71" s="1">
        <v>0</v>
      </c>
      <c r="J71" s="1">
        <v>0</v>
      </c>
      <c r="K71" s="1">
        <v>1572969.5285763401</v>
      </c>
      <c r="L71" s="1">
        <v>1572969.5285763401</v>
      </c>
      <c r="M71" s="1">
        <v>500679.84895687201</v>
      </c>
      <c r="N71" s="1">
        <v>12616222.689389</v>
      </c>
      <c r="O71" s="1">
        <v>780175859.19148695</v>
      </c>
      <c r="P71" s="1">
        <v>0</v>
      </c>
      <c r="Q71" s="1">
        <v>181301647.108594</v>
      </c>
      <c r="R71" s="1">
        <v>42074109.381935902</v>
      </c>
      <c r="S71" s="1">
        <v>6447096.3490991704</v>
      </c>
      <c r="T71" s="1">
        <v>500679.84895687201</v>
      </c>
      <c r="U71" s="1">
        <v>11630765.5654449</v>
      </c>
      <c r="V71" s="1">
        <v>45788738.4414794</v>
      </c>
    </row>
    <row r="72" spans="1:22" x14ac:dyDescent="0.2">
      <c r="A72" t="s">
        <v>368</v>
      </c>
      <c r="B72" t="s">
        <v>374</v>
      </c>
      <c r="C72">
        <v>12</v>
      </c>
      <c r="D72" t="s">
        <v>370</v>
      </c>
      <c r="E72" t="s">
        <v>372</v>
      </c>
      <c r="F72">
        <v>4</v>
      </c>
      <c r="G72" t="s">
        <v>48</v>
      </c>
      <c r="H72" s="1">
        <v>355123.74501136597</v>
      </c>
      <c r="I72" s="1">
        <v>0</v>
      </c>
      <c r="J72" s="1">
        <v>0</v>
      </c>
      <c r="K72" s="1">
        <v>1401429.0954746499</v>
      </c>
      <c r="L72" s="1">
        <v>1401429.0954746499</v>
      </c>
      <c r="M72" s="1">
        <v>623950.88828038506</v>
      </c>
      <c r="N72" s="1">
        <v>11071779.6327856</v>
      </c>
      <c r="O72" s="1">
        <v>735493413.36861706</v>
      </c>
      <c r="P72" s="1">
        <v>0</v>
      </c>
      <c r="Q72" s="1">
        <v>184275742.61214</v>
      </c>
      <c r="R72" s="1">
        <v>40285395.288843602</v>
      </c>
      <c r="S72" s="1">
        <v>7120642.2859027302</v>
      </c>
      <c r="T72" s="1">
        <v>623950.88828038506</v>
      </c>
      <c r="U72" s="1">
        <v>11156068.2970904</v>
      </c>
      <c r="V72" s="1">
        <v>41671805.313896902</v>
      </c>
    </row>
    <row r="73" spans="1:22" x14ac:dyDescent="0.2">
      <c r="A73" t="s">
        <v>368</v>
      </c>
      <c r="B73" t="s">
        <v>374</v>
      </c>
      <c r="C73">
        <v>13</v>
      </c>
      <c r="D73" t="s">
        <v>370</v>
      </c>
      <c r="E73" t="s">
        <v>371</v>
      </c>
      <c r="F73">
        <v>12</v>
      </c>
      <c r="G73" t="s">
        <v>49</v>
      </c>
      <c r="H73" s="1">
        <v>211541.411462355</v>
      </c>
      <c r="I73" s="1">
        <v>44336.092815750402</v>
      </c>
      <c r="J73" s="1">
        <v>0</v>
      </c>
      <c r="K73" s="1">
        <v>2292615.7589450199</v>
      </c>
      <c r="L73" s="1">
        <v>2292615.7589450199</v>
      </c>
      <c r="M73" s="1">
        <v>535527.36982734001</v>
      </c>
      <c r="N73" s="1">
        <v>18627763.266295001</v>
      </c>
      <c r="O73" s="1">
        <v>1152379206.20632</v>
      </c>
      <c r="P73" s="1">
        <v>0</v>
      </c>
      <c r="Q73" s="1">
        <v>177422807.434668</v>
      </c>
      <c r="R73" s="1">
        <v>34982969.581322201</v>
      </c>
      <c r="S73" s="1">
        <v>9899490.3284251001</v>
      </c>
      <c r="T73" s="1">
        <v>535527.36982734001</v>
      </c>
      <c r="U73" s="1">
        <v>50603522.999506697</v>
      </c>
      <c r="V73" s="1">
        <v>240656906.40791401</v>
      </c>
    </row>
    <row r="74" spans="1:22" x14ac:dyDescent="0.2">
      <c r="A74" t="s">
        <v>368</v>
      </c>
      <c r="B74" t="s">
        <v>374</v>
      </c>
      <c r="C74">
        <v>13</v>
      </c>
      <c r="D74" t="s">
        <v>370</v>
      </c>
      <c r="E74" t="s">
        <v>373</v>
      </c>
      <c r="F74">
        <v>12</v>
      </c>
      <c r="G74" t="s">
        <v>50</v>
      </c>
      <c r="H74" s="1">
        <v>85915.757684178898</v>
      </c>
      <c r="I74" s="1">
        <v>32930.820036029298</v>
      </c>
      <c r="J74" s="1">
        <v>0</v>
      </c>
      <c r="K74" s="1">
        <v>1001368.10081075</v>
      </c>
      <c r="L74" s="1">
        <v>1001368.10081075</v>
      </c>
      <c r="M74" s="1">
        <v>440834.91355617199</v>
      </c>
      <c r="N74" s="1">
        <v>9560346.4997198991</v>
      </c>
      <c r="O74" s="1">
        <v>746359440.65064502</v>
      </c>
      <c r="P74" s="1">
        <v>0</v>
      </c>
      <c r="Q74" s="1">
        <v>98285886.818230793</v>
      </c>
      <c r="R74" s="1">
        <v>20548626.409766302</v>
      </c>
      <c r="S74" s="1">
        <v>4694061.2298703603</v>
      </c>
      <c r="T74" s="1">
        <v>440834.91355617199</v>
      </c>
      <c r="U74" s="1">
        <v>11256933.4359263</v>
      </c>
      <c r="V74" s="1">
        <v>49852586.983830199</v>
      </c>
    </row>
    <row r="75" spans="1:22" x14ac:dyDescent="0.2">
      <c r="A75" t="s">
        <v>368</v>
      </c>
      <c r="B75" t="s">
        <v>374</v>
      </c>
      <c r="C75">
        <v>13</v>
      </c>
      <c r="D75" t="s">
        <v>370</v>
      </c>
      <c r="E75" t="s">
        <v>372</v>
      </c>
      <c r="F75">
        <v>12</v>
      </c>
      <c r="G75" t="s">
        <v>51</v>
      </c>
      <c r="H75" s="1">
        <v>253335.94291757201</v>
      </c>
      <c r="I75" s="1">
        <v>0</v>
      </c>
      <c r="J75" s="1">
        <v>0</v>
      </c>
      <c r="K75" s="1">
        <v>904403.13694925199</v>
      </c>
      <c r="L75" s="1">
        <v>596469.73256579298</v>
      </c>
      <c r="M75" s="1">
        <v>872011.254506242</v>
      </c>
      <c r="N75" s="1">
        <v>8784325.5554659106</v>
      </c>
      <c r="O75" s="1">
        <v>713145940.06349301</v>
      </c>
      <c r="P75" s="1">
        <v>0</v>
      </c>
      <c r="Q75" s="1">
        <v>121803194.85328799</v>
      </c>
      <c r="R75" s="1">
        <v>21300236.378103301</v>
      </c>
      <c r="S75" s="1">
        <v>4627982.9246592103</v>
      </c>
      <c r="T75" s="1">
        <v>872011.254506242</v>
      </c>
      <c r="U75" s="1">
        <v>10591978.230402401</v>
      </c>
      <c r="V75" s="1">
        <v>50248010.302090503</v>
      </c>
    </row>
    <row r="76" spans="1:22" x14ac:dyDescent="0.2">
      <c r="A76" t="s">
        <v>368</v>
      </c>
      <c r="B76" t="s">
        <v>374</v>
      </c>
      <c r="C76">
        <v>14</v>
      </c>
      <c r="D76" t="s">
        <v>370</v>
      </c>
      <c r="E76" t="s">
        <v>371</v>
      </c>
      <c r="F76">
        <v>4</v>
      </c>
      <c r="G76" t="s">
        <v>52</v>
      </c>
      <c r="H76" s="1">
        <v>131442.69917598</v>
      </c>
      <c r="I76" s="1">
        <v>21359.4359172308</v>
      </c>
      <c r="J76" s="1">
        <v>0</v>
      </c>
      <c r="K76" s="1">
        <v>3744846.9251331501</v>
      </c>
      <c r="L76" s="1">
        <v>3744846.9251331501</v>
      </c>
      <c r="M76" s="1">
        <v>212736.836735855</v>
      </c>
      <c r="N76" s="1">
        <v>18013263.328686699</v>
      </c>
      <c r="O76" s="1">
        <v>1010263766.86086</v>
      </c>
      <c r="P76" s="1">
        <v>0</v>
      </c>
      <c r="Q76" s="1">
        <v>65249059.7447294</v>
      </c>
      <c r="R76" s="1">
        <v>12675178.0408924</v>
      </c>
      <c r="S76" s="1">
        <v>9506104.7136743199</v>
      </c>
      <c r="T76" s="1">
        <v>212736.836735855</v>
      </c>
      <c r="U76" s="1">
        <v>53704283.491054498</v>
      </c>
      <c r="V76" s="1">
        <v>210206136.98267201</v>
      </c>
    </row>
    <row r="77" spans="1:22" x14ac:dyDescent="0.2">
      <c r="A77" t="s">
        <v>368</v>
      </c>
      <c r="B77" t="s">
        <v>374</v>
      </c>
      <c r="C77">
        <v>14</v>
      </c>
      <c r="D77" t="s">
        <v>370</v>
      </c>
      <c r="E77" t="s">
        <v>373</v>
      </c>
      <c r="F77">
        <v>4</v>
      </c>
      <c r="G77" t="s">
        <v>53</v>
      </c>
      <c r="H77" s="1">
        <v>46459.739637323903</v>
      </c>
      <c r="I77" s="1">
        <v>19898.341716797098</v>
      </c>
      <c r="J77" s="1">
        <v>0</v>
      </c>
      <c r="K77" s="1">
        <v>1345569.0414599699</v>
      </c>
      <c r="L77" s="1">
        <v>1345569.0414599699</v>
      </c>
      <c r="M77" s="1">
        <v>75847.133930383497</v>
      </c>
      <c r="N77" s="1">
        <v>8496834.0847413298</v>
      </c>
      <c r="O77" s="1">
        <v>530164698.250112</v>
      </c>
      <c r="P77" s="1">
        <v>0</v>
      </c>
      <c r="Q77" s="1">
        <v>30241748.583153799</v>
      </c>
      <c r="R77" s="1">
        <v>6853001.6853937097</v>
      </c>
      <c r="S77" s="1">
        <v>4086070.0812707301</v>
      </c>
      <c r="T77" s="1">
        <v>75847.133930383497</v>
      </c>
      <c r="U77">
        <v>9823208.5565484799</v>
      </c>
      <c r="V77" s="1">
        <v>37760774.620156303</v>
      </c>
    </row>
    <row r="78" spans="1:22" x14ac:dyDescent="0.2">
      <c r="A78" t="s">
        <v>368</v>
      </c>
      <c r="B78" t="s">
        <v>374</v>
      </c>
      <c r="C78">
        <v>14</v>
      </c>
      <c r="D78" t="s">
        <v>370</v>
      </c>
      <c r="E78" t="s">
        <v>372</v>
      </c>
      <c r="F78">
        <v>4</v>
      </c>
      <c r="G78" t="s">
        <v>54</v>
      </c>
      <c r="H78" s="1">
        <v>119137.87417496</v>
      </c>
      <c r="I78" s="1">
        <v>0</v>
      </c>
      <c r="J78" s="1">
        <v>0</v>
      </c>
      <c r="K78" s="1">
        <v>1259970.03010747</v>
      </c>
      <c r="L78" s="1">
        <v>1165576.07067416</v>
      </c>
      <c r="M78" s="1">
        <v>78098.223083432997</v>
      </c>
      <c r="N78" s="1">
        <v>8496369.5319591202</v>
      </c>
      <c r="O78" s="1">
        <v>554969103.27672601</v>
      </c>
      <c r="P78" s="1">
        <v>0</v>
      </c>
      <c r="Q78" s="1">
        <v>29838347.932887498</v>
      </c>
      <c r="R78" s="1">
        <v>6626257.6417481899</v>
      </c>
      <c r="S78" s="1">
        <v>4280670.0375107303</v>
      </c>
      <c r="T78" s="1">
        <v>78098.223083432997</v>
      </c>
      <c r="U78">
        <v>9524160.5182235502</v>
      </c>
      <c r="V78" s="1">
        <v>37973490.913120903</v>
      </c>
    </row>
    <row r="79" spans="1:22" x14ac:dyDescent="0.2">
      <c r="A79" t="s">
        <v>368</v>
      </c>
      <c r="B79" t="s">
        <v>374</v>
      </c>
      <c r="C79">
        <v>15</v>
      </c>
      <c r="D79" t="s">
        <v>370</v>
      </c>
      <c r="E79" t="s">
        <v>371</v>
      </c>
      <c r="F79">
        <v>12</v>
      </c>
      <c r="G79" t="s">
        <v>55</v>
      </c>
      <c r="H79" s="1">
        <v>260267.94855994199</v>
      </c>
      <c r="I79" s="1">
        <v>18385.628016737599</v>
      </c>
      <c r="J79" s="1">
        <v>0</v>
      </c>
      <c r="K79" s="1">
        <v>2819360.6723078899</v>
      </c>
      <c r="L79" s="1">
        <v>2719874.6505467002</v>
      </c>
      <c r="M79" s="1">
        <v>0</v>
      </c>
      <c r="N79" s="1">
        <v>16104536.4913445</v>
      </c>
      <c r="O79" s="1">
        <v>1672965715.0624599</v>
      </c>
      <c r="P79" s="1">
        <v>0</v>
      </c>
      <c r="Q79" s="1">
        <v>135011055.72830299</v>
      </c>
      <c r="R79" s="1">
        <v>36751060.354210898</v>
      </c>
      <c r="S79" s="1">
        <v>8437543.73910705</v>
      </c>
      <c r="T79" s="1">
        <v>0</v>
      </c>
      <c r="U79" s="1">
        <v>42907597.1980699</v>
      </c>
      <c r="V79" s="1">
        <v>168654514.654791</v>
      </c>
    </row>
    <row r="80" spans="1:22" x14ac:dyDescent="0.2">
      <c r="A80" t="s">
        <v>368</v>
      </c>
      <c r="B80" t="s">
        <v>374</v>
      </c>
      <c r="C80">
        <v>15</v>
      </c>
      <c r="D80" t="s">
        <v>370</v>
      </c>
      <c r="E80" t="s">
        <v>373</v>
      </c>
      <c r="F80">
        <v>12</v>
      </c>
      <c r="G80" t="s">
        <v>56</v>
      </c>
      <c r="H80" s="1">
        <v>97241.262609330501</v>
      </c>
      <c r="I80" s="1">
        <v>10870.956265189299</v>
      </c>
      <c r="J80" s="1">
        <v>0</v>
      </c>
      <c r="K80" s="1">
        <v>1520932.6960070599</v>
      </c>
      <c r="L80" s="1">
        <v>1459281.5676758599</v>
      </c>
      <c r="M80" s="1">
        <v>75626.526982498704</v>
      </c>
      <c r="N80" s="1">
        <v>10232700.570971601</v>
      </c>
      <c r="O80" s="1">
        <v>1019566090.88792</v>
      </c>
      <c r="P80" s="1">
        <v>0</v>
      </c>
      <c r="Q80" s="1">
        <v>82305732.626239896</v>
      </c>
      <c r="R80" s="1">
        <v>26085303.154584698</v>
      </c>
      <c r="S80" s="1">
        <v>4750506.3133201003</v>
      </c>
      <c r="T80" s="1">
        <v>75626.526982498704</v>
      </c>
      <c r="U80" s="1">
        <v>11857436.3034737</v>
      </c>
      <c r="V80" s="1">
        <v>43044718.594142303</v>
      </c>
    </row>
    <row r="81" spans="1:22" x14ac:dyDescent="0.2">
      <c r="A81" t="s">
        <v>368</v>
      </c>
      <c r="B81" t="s">
        <v>374</v>
      </c>
      <c r="C81">
        <v>15</v>
      </c>
      <c r="D81" t="s">
        <v>370</v>
      </c>
      <c r="E81" t="s">
        <v>372</v>
      </c>
      <c r="F81">
        <v>12</v>
      </c>
      <c r="G81" t="s">
        <v>57</v>
      </c>
      <c r="H81" s="1">
        <v>186685.509711616</v>
      </c>
      <c r="I81" s="1">
        <v>15709.040825472999</v>
      </c>
      <c r="J81" s="1">
        <v>0</v>
      </c>
      <c r="K81" s="1">
        <v>1302189.5216630299</v>
      </c>
      <c r="L81" s="1">
        <v>1212411.27434255</v>
      </c>
      <c r="M81" s="1">
        <v>235064.36942624001</v>
      </c>
      <c r="N81" s="1">
        <v>10561403.8806838</v>
      </c>
      <c r="O81" s="1">
        <v>976546154.93570495</v>
      </c>
      <c r="P81" s="1">
        <v>0</v>
      </c>
      <c r="Q81" s="1">
        <v>92021189.410126597</v>
      </c>
      <c r="R81" s="1">
        <v>27720666.666476201</v>
      </c>
      <c r="S81" s="1">
        <v>4880156.7761933301</v>
      </c>
      <c r="T81" s="1">
        <v>235064.36942624001</v>
      </c>
      <c r="U81" s="1">
        <v>11277308.8867875</v>
      </c>
      <c r="V81" s="1">
        <v>42126336.034953997</v>
      </c>
    </row>
    <row r="82" spans="1:22" x14ac:dyDescent="0.2">
      <c r="A82" t="s">
        <v>368</v>
      </c>
      <c r="B82" t="s">
        <v>374</v>
      </c>
      <c r="C82" t="s">
        <v>375</v>
      </c>
      <c r="D82" t="s">
        <v>370</v>
      </c>
      <c r="E82" t="s">
        <v>371</v>
      </c>
      <c r="F82">
        <v>20</v>
      </c>
      <c r="G82" t="s">
        <v>81</v>
      </c>
      <c r="H82" s="1">
        <v>117571.00729120801</v>
      </c>
      <c r="I82" s="1">
        <v>0</v>
      </c>
      <c r="J82" s="1">
        <v>0</v>
      </c>
      <c r="K82" s="1">
        <v>456147.094754847</v>
      </c>
      <c r="L82" s="1">
        <v>456147.094754847</v>
      </c>
      <c r="M82" s="1">
        <v>0</v>
      </c>
      <c r="N82" s="1">
        <v>5459545.5089242198</v>
      </c>
      <c r="O82" s="1">
        <v>308515463.53314501</v>
      </c>
      <c r="P82" s="1">
        <v>0</v>
      </c>
      <c r="Q82" s="1">
        <v>37686124.803571999</v>
      </c>
      <c r="R82" s="1">
        <v>8191693.6773812696</v>
      </c>
      <c r="S82" s="1">
        <v>2310568.1851361599</v>
      </c>
      <c r="T82" s="1">
        <v>0</v>
      </c>
      <c r="U82" s="1">
        <v>11158296.637834501</v>
      </c>
      <c r="V82" s="1">
        <v>31509128.272649899</v>
      </c>
    </row>
    <row r="83" spans="1:22" x14ac:dyDescent="0.2">
      <c r="A83" t="s">
        <v>368</v>
      </c>
      <c r="B83" t="s">
        <v>374</v>
      </c>
      <c r="C83" t="s">
        <v>375</v>
      </c>
      <c r="D83" t="s">
        <v>370</v>
      </c>
      <c r="E83" t="s">
        <v>373</v>
      </c>
      <c r="F83">
        <v>20</v>
      </c>
      <c r="G83" t="s">
        <v>82</v>
      </c>
      <c r="H83" s="1">
        <v>115620.81197322599</v>
      </c>
      <c r="I83" s="1">
        <v>0</v>
      </c>
      <c r="J83" s="1">
        <v>0</v>
      </c>
      <c r="K83" s="1">
        <v>313528.33573778899</v>
      </c>
      <c r="L83" s="1">
        <v>313528.33573778899</v>
      </c>
      <c r="M83" s="1">
        <v>0</v>
      </c>
      <c r="N83" s="1">
        <v>4546347.5468444899</v>
      </c>
      <c r="O83" s="1">
        <v>234479190.47784299</v>
      </c>
      <c r="P83" s="1">
        <v>0</v>
      </c>
      <c r="Q83" s="1">
        <v>36441360.3598658</v>
      </c>
      <c r="R83" s="1">
        <v>7504618.40127848</v>
      </c>
      <c r="S83" s="1">
        <v>2354301.7722591301</v>
      </c>
      <c r="T83" s="1">
        <v>0</v>
      </c>
      <c r="U83">
        <v>6431710.21583803</v>
      </c>
      <c r="V83" s="1">
        <v>19791033.563377298</v>
      </c>
    </row>
    <row r="84" spans="1:22" x14ac:dyDescent="0.2">
      <c r="A84" t="s">
        <v>368</v>
      </c>
      <c r="B84" t="s">
        <v>374</v>
      </c>
      <c r="C84" t="s">
        <v>375</v>
      </c>
      <c r="D84" t="s">
        <v>370</v>
      </c>
      <c r="E84" t="s">
        <v>372</v>
      </c>
      <c r="F84">
        <v>20</v>
      </c>
      <c r="G84" t="s">
        <v>83</v>
      </c>
      <c r="H84" s="1">
        <v>34885.402496941402</v>
      </c>
      <c r="I84" s="1">
        <v>0</v>
      </c>
      <c r="J84" s="1">
        <v>0</v>
      </c>
      <c r="K84" s="1">
        <v>369454.584380824</v>
      </c>
      <c r="L84" s="1">
        <v>318797.40068392898</v>
      </c>
      <c r="M84" s="1">
        <v>0</v>
      </c>
      <c r="N84" s="1">
        <v>4295152.0551203303</v>
      </c>
      <c r="O84" s="1">
        <v>226944519.814558</v>
      </c>
      <c r="P84" s="1">
        <v>0</v>
      </c>
      <c r="Q84" s="1">
        <v>38556657.541808099</v>
      </c>
      <c r="R84" s="1">
        <v>7318543.49440106</v>
      </c>
      <c r="S84" s="1">
        <v>2163970.7052192902</v>
      </c>
      <c r="T84" s="1">
        <v>0</v>
      </c>
      <c r="U84">
        <v>6808328.5748653198</v>
      </c>
      <c r="V84" s="1">
        <v>21410662.7185384</v>
      </c>
    </row>
    <row r="85" spans="1:22" x14ac:dyDescent="0.2">
      <c r="A85" t="s">
        <v>368</v>
      </c>
      <c r="B85" t="s">
        <v>374</v>
      </c>
      <c r="C85" t="s">
        <v>376</v>
      </c>
      <c r="D85" t="s">
        <v>370</v>
      </c>
      <c r="E85" t="s">
        <v>371</v>
      </c>
      <c r="F85">
        <v>4</v>
      </c>
      <c r="G85" t="s">
        <v>84</v>
      </c>
      <c r="H85" s="1">
        <v>329986.63666523999</v>
      </c>
      <c r="I85" s="1">
        <v>0</v>
      </c>
      <c r="J85" s="1">
        <v>0</v>
      </c>
      <c r="K85" s="1">
        <v>3405401.08917375</v>
      </c>
      <c r="L85" s="1">
        <v>3405401.08917375</v>
      </c>
      <c r="M85" s="1">
        <v>576248.55117915105</v>
      </c>
      <c r="N85" s="1">
        <v>20652511.568487</v>
      </c>
      <c r="O85" s="1">
        <v>1535528383.4276299</v>
      </c>
      <c r="P85" s="1">
        <v>0</v>
      </c>
      <c r="Q85" s="1">
        <v>179898396.05190399</v>
      </c>
      <c r="R85" s="1">
        <v>42631910.686267599</v>
      </c>
      <c r="S85" s="1">
        <v>13327616.4810596</v>
      </c>
      <c r="T85" s="1">
        <v>576248.55117915105</v>
      </c>
      <c r="U85" s="1">
        <v>60904562.2564779</v>
      </c>
      <c r="V85" s="1">
        <v>243530743.599635</v>
      </c>
    </row>
    <row r="86" spans="1:22" x14ac:dyDescent="0.2">
      <c r="A86" t="s">
        <v>368</v>
      </c>
      <c r="B86" t="s">
        <v>374</v>
      </c>
      <c r="C86" t="s">
        <v>376</v>
      </c>
      <c r="D86" t="s">
        <v>370</v>
      </c>
      <c r="E86" t="s">
        <v>373</v>
      </c>
      <c r="F86">
        <v>4</v>
      </c>
      <c r="G86" t="s">
        <v>85</v>
      </c>
      <c r="H86" s="1">
        <v>142427.76880892599</v>
      </c>
      <c r="I86" s="1">
        <v>18504.996840820299</v>
      </c>
      <c r="J86" s="1">
        <v>0</v>
      </c>
      <c r="K86" s="1">
        <v>1374031.4418844399</v>
      </c>
      <c r="L86" s="1">
        <v>1374031.4418844399</v>
      </c>
      <c r="M86" s="1">
        <v>664777.99649601104</v>
      </c>
      <c r="N86" s="1">
        <v>10768045.522200299</v>
      </c>
      <c r="O86" s="1">
        <v>842008624.65242004</v>
      </c>
      <c r="P86" s="1">
        <v>0</v>
      </c>
      <c r="Q86" s="1">
        <v>97923562.812381297</v>
      </c>
      <c r="R86" s="1">
        <v>26826601.187761899</v>
      </c>
      <c r="S86" s="1">
        <v>5947120.0500011696</v>
      </c>
      <c r="T86" s="1">
        <v>664777.99649601104</v>
      </c>
      <c r="U86" s="1">
        <v>12417239.7187977</v>
      </c>
      <c r="V86" s="1">
        <v>51583509.902312301</v>
      </c>
    </row>
    <row r="87" spans="1:22" x14ac:dyDescent="0.2">
      <c r="A87" t="s">
        <v>368</v>
      </c>
      <c r="B87" t="s">
        <v>374</v>
      </c>
      <c r="C87" t="s">
        <v>376</v>
      </c>
      <c r="D87" t="s">
        <v>370</v>
      </c>
      <c r="E87" t="s">
        <v>372</v>
      </c>
      <c r="F87">
        <v>4</v>
      </c>
      <c r="G87" t="s">
        <v>86</v>
      </c>
      <c r="H87" s="1">
        <v>168358.180707263</v>
      </c>
      <c r="I87" s="1">
        <v>0</v>
      </c>
      <c r="J87" s="1">
        <v>0</v>
      </c>
      <c r="K87" s="1">
        <v>1255030.16459361</v>
      </c>
      <c r="L87" s="1">
        <v>1048191.91350317</v>
      </c>
      <c r="M87" s="1">
        <v>695512.87264147098</v>
      </c>
      <c r="N87" s="1">
        <v>10121564.376215201</v>
      </c>
      <c r="O87" s="1">
        <v>806563127.239622</v>
      </c>
      <c r="P87" s="1">
        <v>0</v>
      </c>
      <c r="Q87" s="1">
        <v>99963403.012847394</v>
      </c>
      <c r="R87" s="1">
        <v>25159304.6576076</v>
      </c>
      <c r="S87" s="1">
        <v>6540175.2506575799</v>
      </c>
      <c r="T87" s="1">
        <v>695512.87264147098</v>
      </c>
      <c r="U87" s="1">
        <v>11184557.208097</v>
      </c>
      <c r="V87" s="1">
        <v>47153179.363150798</v>
      </c>
    </row>
    <row r="88" spans="1:22" x14ac:dyDescent="0.2">
      <c r="A88" t="s">
        <v>377</v>
      </c>
      <c r="B88" t="s">
        <v>369</v>
      </c>
      <c r="C88">
        <v>1</v>
      </c>
      <c r="D88" t="s">
        <v>370</v>
      </c>
      <c r="E88" t="s">
        <v>371</v>
      </c>
      <c r="F88">
        <v>12</v>
      </c>
      <c r="G88" t="s">
        <v>105</v>
      </c>
      <c r="H88" s="1">
        <v>0</v>
      </c>
      <c r="I88" s="1">
        <v>0</v>
      </c>
      <c r="J88" s="1">
        <v>0</v>
      </c>
      <c r="K88" s="1">
        <v>91871.901452601698</v>
      </c>
      <c r="L88" s="1">
        <v>91871.901452601698</v>
      </c>
      <c r="M88" s="1">
        <v>227856.716877428</v>
      </c>
      <c r="N88" s="1">
        <v>5045301.0673335399</v>
      </c>
      <c r="O88" s="1">
        <v>996705327.90320599</v>
      </c>
      <c r="P88" s="1">
        <v>0</v>
      </c>
      <c r="Q88" s="1">
        <v>43580.567177129597</v>
      </c>
      <c r="R88" s="1">
        <v>141005.75747693499</v>
      </c>
      <c r="S88" s="1">
        <v>109802.380305864</v>
      </c>
      <c r="T88" s="1">
        <v>227856.716877428</v>
      </c>
      <c r="U88" s="1">
        <v>35144071.311014302</v>
      </c>
      <c r="V88" s="1">
        <v>132127053.90211201</v>
      </c>
    </row>
    <row r="89" spans="1:22" x14ac:dyDescent="0.2">
      <c r="A89" t="s">
        <v>377</v>
      </c>
      <c r="B89" t="s">
        <v>369</v>
      </c>
      <c r="C89">
        <v>1</v>
      </c>
      <c r="D89" t="s">
        <v>370</v>
      </c>
      <c r="E89" t="s">
        <v>373</v>
      </c>
      <c r="F89">
        <v>12</v>
      </c>
      <c r="G89" t="s">
        <v>106</v>
      </c>
      <c r="H89" s="1">
        <v>0</v>
      </c>
      <c r="I89" s="1">
        <v>0</v>
      </c>
      <c r="J89" s="1">
        <v>0</v>
      </c>
      <c r="K89" s="1">
        <v>44291.944860457101</v>
      </c>
      <c r="L89" s="1">
        <v>44291.944860457101</v>
      </c>
      <c r="M89" s="1">
        <v>268762.486799762</v>
      </c>
      <c r="N89" s="1">
        <v>2951948.54472967</v>
      </c>
      <c r="O89" s="1">
        <v>603815147.55350006</v>
      </c>
      <c r="P89" s="1">
        <v>0</v>
      </c>
      <c r="Q89" s="1">
        <v>0</v>
      </c>
      <c r="R89" s="1">
        <v>111220.39036483099</v>
      </c>
      <c r="S89" s="1">
        <v>70226.072501451505</v>
      </c>
      <c r="T89" s="1">
        <v>268762.486799762</v>
      </c>
      <c r="U89">
        <v>6085654.6153808702</v>
      </c>
      <c r="V89" s="1">
        <v>24372766.730303101</v>
      </c>
    </row>
    <row r="90" spans="1:22" x14ac:dyDescent="0.2">
      <c r="A90" t="s">
        <v>377</v>
      </c>
      <c r="B90" t="s">
        <v>369</v>
      </c>
      <c r="C90">
        <v>1</v>
      </c>
      <c r="D90" t="s">
        <v>370</v>
      </c>
      <c r="E90" t="s">
        <v>372</v>
      </c>
      <c r="F90">
        <v>12</v>
      </c>
      <c r="G90" t="s">
        <v>107</v>
      </c>
      <c r="H90" s="1">
        <v>0</v>
      </c>
      <c r="I90" s="1">
        <v>0</v>
      </c>
      <c r="J90" s="1">
        <v>0</v>
      </c>
      <c r="K90" s="1">
        <v>40104.943605061402</v>
      </c>
      <c r="L90" s="1">
        <v>23467.418918789299</v>
      </c>
      <c r="M90" s="1">
        <v>92139.125102813807</v>
      </c>
      <c r="N90" s="1">
        <v>2908398.14736277</v>
      </c>
      <c r="O90" s="1">
        <v>684905285.26229405</v>
      </c>
      <c r="P90" s="1">
        <v>0</v>
      </c>
      <c r="Q90" s="1">
        <v>0</v>
      </c>
      <c r="R90" s="1">
        <v>62278.7129129924</v>
      </c>
      <c r="S90" s="1">
        <v>39217.2963293348</v>
      </c>
      <c r="T90" s="1">
        <v>92139.125102813807</v>
      </c>
      <c r="U90">
        <v>6275598.7950609596</v>
      </c>
      <c r="V90" s="1">
        <v>27784486.5899924</v>
      </c>
    </row>
    <row r="91" spans="1:22" x14ac:dyDescent="0.2">
      <c r="A91" t="s">
        <v>377</v>
      </c>
      <c r="B91" t="s">
        <v>369</v>
      </c>
      <c r="C91">
        <v>2</v>
      </c>
      <c r="D91" t="s">
        <v>370</v>
      </c>
      <c r="E91" t="s">
        <v>371</v>
      </c>
      <c r="F91">
        <v>12</v>
      </c>
      <c r="G91" t="s">
        <v>108</v>
      </c>
      <c r="H91" s="1">
        <v>0</v>
      </c>
      <c r="I91" s="1">
        <v>0</v>
      </c>
      <c r="J91" s="1">
        <v>0</v>
      </c>
      <c r="K91" s="1">
        <v>327167.64029653202</v>
      </c>
      <c r="L91" s="1">
        <v>327167.64029653202</v>
      </c>
      <c r="M91" s="1">
        <v>0</v>
      </c>
      <c r="N91" s="1">
        <v>20547266.065723401</v>
      </c>
      <c r="O91" s="1">
        <v>824352924.40070605</v>
      </c>
      <c r="P91" s="1">
        <v>15609.6824974807</v>
      </c>
      <c r="Q91" s="1">
        <v>134406.49614927801</v>
      </c>
      <c r="R91" s="1">
        <v>515798.03598764801</v>
      </c>
      <c r="S91" s="1">
        <v>2403653.5980870598</v>
      </c>
      <c r="T91" s="1">
        <v>0</v>
      </c>
      <c r="U91" s="1">
        <v>17178707.1769742</v>
      </c>
      <c r="V91" s="1">
        <v>57761440.894700699</v>
      </c>
    </row>
    <row r="92" spans="1:22" x14ac:dyDescent="0.2">
      <c r="A92" t="s">
        <v>377</v>
      </c>
      <c r="B92" t="s">
        <v>369</v>
      </c>
      <c r="C92">
        <v>2</v>
      </c>
      <c r="D92" t="s">
        <v>370</v>
      </c>
      <c r="E92" t="s">
        <v>372</v>
      </c>
      <c r="F92">
        <v>12</v>
      </c>
      <c r="G92" t="s">
        <v>109</v>
      </c>
      <c r="H92" s="1">
        <v>0</v>
      </c>
      <c r="I92" s="1">
        <v>0</v>
      </c>
      <c r="J92" s="1">
        <v>0</v>
      </c>
      <c r="K92" s="1">
        <v>184154.98900001499</v>
      </c>
      <c r="L92" s="1">
        <v>184154.98900001499</v>
      </c>
      <c r="M92" s="1">
        <v>0</v>
      </c>
      <c r="N92" s="1">
        <v>15791284.399746099</v>
      </c>
      <c r="O92" s="1">
        <v>583750975.30928397</v>
      </c>
      <c r="P92" s="1">
        <v>0</v>
      </c>
      <c r="Q92" s="1">
        <v>62811.235406083499</v>
      </c>
      <c r="R92" s="1">
        <v>421448.080138347</v>
      </c>
      <c r="S92" s="1">
        <v>2080309.77814052</v>
      </c>
      <c r="T92" s="1">
        <v>0</v>
      </c>
      <c r="U92">
        <v>7838827.2512663295</v>
      </c>
      <c r="V92" s="1">
        <v>26767383.923623301</v>
      </c>
    </row>
    <row r="93" spans="1:22" x14ac:dyDescent="0.2">
      <c r="A93" t="s">
        <v>377</v>
      </c>
      <c r="B93" t="s">
        <v>369</v>
      </c>
      <c r="C93">
        <v>3</v>
      </c>
      <c r="D93" t="s">
        <v>370</v>
      </c>
      <c r="E93" t="s">
        <v>371</v>
      </c>
      <c r="F93">
        <v>4</v>
      </c>
      <c r="G93" t="s">
        <v>110</v>
      </c>
      <c r="H93" s="1">
        <v>0</v>
      </c>
      <c r="I93" s="1">
        <v>0</v>
      </c>
      <c r="J93" s="1">
        <v>0</v>
      </c>
      <c r="K93" s="1">
        <v>320550.13450772798</v>
      </c>
      <c r="L93" s="1">
        <v>320550.13450772798</v>
      </c>
      <c r="M93" s="1">
        <v>0</v>
      </c>
      <c r="N93" s="1">
        <v>29611053.217026401</v>
      </c>
      <c r="O93" s="1">
        <v>1191558566.2764201</v>
      </c>
      <c r="P93" s="1">
        <v>0</v>
      </c>
      <c r="Q93" s="1">
        <v>0</v>
      </c>
      <c r="R93" s="1">
        <v>0</v>
      </c>
      <c r="S93" s="1">
        <v>2112469.5673990599</v>
      </c>
      <c r="T93" s="1">
        <v>0</v>
      </c>
      <c r="U93" s="1">
        <v>46353161.940216899</v>
      </c>
      <c r="V93" s="1">
        <v>144609494.235387</v>
      </c>
    </row>
    <row r="94" spans="1:22" x14ac:dyDescent="0.2">
      <c r="A94" t="s">
        <v>377</v>
      </c>
      <c r="B94" t="s">
        <v>369</v>
      </c>
      <c r="C94">
        <v>3</v>
      </c>
      <c r="D94" t="s">
        <v>370</v>
      </c>
      <c r="E94" t="s">
        <v>373</v>
      </c>
      <c r="F94">
        <v>4</v>
      </c>
      <c r="G94" t="s">
        <v>111</v>
      </c>
      <c r="H94" s="1">
        <v>0</v>
      </c>
      <c r="I94" s="1">
        <v>0</v>
      </c>
      <c r="J94" s="1">
        <v>0</v>
      </c>
      <c r="K94" s="1">
        <v>89469.152397509504</v>
      </c>
      <c r="L94" s="1">
        <v>89469.152397509504</v>
      </c>
      <c r="M94" s="1">
        <v>0</v>
      </c>
      <c r="N94" s="1">
        <v>16590314.9713379</v>
      </c>
      <c r="O94" s="1">
        <v>729250420.75252903</v>
      </c>
      <c r="P94" s="1">
        <v>0</v>
      </c>
      <c r="Q94" s="1">
        <v>0</v>
      </c>
      <c r="R94" s="1">
        <v>0</v>
      </c>
      <c r="S94" s="1">
        <v>1093112.16214186</v>
      </c>
      <c r="T94" s="1">
        <v>0</v>
      </c>
      <c r="U94">
        <v>8467908.3849817701</v>
      </c>
      <c r="V94" s="1">
        <v>28188218.0442959</v>
      </c>
    </row>
    <row r="95" spans="1:22" x14ac:dyDescent="0.2">
      <c r="A95" t="s">
        <v>377</v>
      </c>
      <c r="B95" t="s">
        <v>369</v>
      </c>
      <c r="C95">
        <v>3</v>
      </c>
      <c r="D95" t="s">
        <v>370</v>
      </c>
      <c r="E95" t="s">
        <v>372</v>
      </c>
      <c r="F95">
        <v>4</v>
      </c>
      <c r="G95" t="s">
        <v>112</v>
      </c>
      <c r="H95" s="1">
        <v>0</v>
      </c>
      <c r="I95" s="1">
        <v>0</v>
      </c>
      <c r="J95" s="1">
        <v>0</v>
      </c>
      <c r="K95" s="1">
        <v>107014.16382025099</v>
      </c>
      <c r="L95" s="1">
        <v>107014.16382025099</v>
      </c>
      <c r="M95" s="1">
        <v>188198.59106296799</v>
      </c>
      <c r="N95" s="1">
        <v>17359047.3312224</v>
      </c>
      <c r="O95" s="1">
        <v>649435398.48398995</v>
      </c>
      <c r="P95" s="1">
        <v>0</v>
      </c>
      <c r="Q95" s="1">
        <v>0</v>
      </c>
      <c r="R95" s="1">
        <v>13605.3060457506</v>
      </c>
      <c r="S95" s="1">
        <v>1097714.67335971</v>
      </c>
      <c r="T95" s="1">
        <v>188198.59106296799</v>
      </c>
      <c r="U95">
        <v>9030346.5831246208</v>
      </c>
      <c r="V95" s="1">
        <v>27009416.779876601</v>
      </c>
    </row>
    <row r="96" spans="1:22" x14ac:dyDescent="0.2">
      <c r="A96" t="s">
        <v>377</v>
      </c>
      <c r="B96" t="s">
        <v>369</v>
      </c>
      <c r="C96">
        <v>4</v>
      </c>
      <c r="D96" t="s">
        <v>370</v>
      </c>
      <c r="E96" t="s">
        <v>371</v>
      </c>
      <c r="F96">
        <v>12</v>
      </c>
      <c r="G96" t="s">
        <v>113</v>
      </c>
      <c r="H96" s="1">
        <v>0</v>
      </c>
      <c r="I96" s="1">
        <v>0</v>
      </c>
      <c r="J96" s="1">
        <v>0</v>
      </c>
      <c r="K96" s="1">
        <v>228942.292489093</v>
      </c>
      <c r="L96" s="1">
        <v>228942.292489093</v>
      </c>
      <c r="M96" s="1">
        <v>435867.08515710098</v>
      </c>
      <c r="N96" s="1">
        <v>22460995.882467698</v>
      </c>
      <c r="O96" s="1">
        <v>1738008150.06249</v>
      </c>
      <c r="P96" s="1">
        <v>0</v>
      </c>
      <c r="Q96" s="1">
        <v>0</v>
      </c>
      <c r="R96" s="1">
        <v>0</v>
      </c>
      <c r="S96" s="1">
        <v>0</v>
      </c>
      <c r="T96" s="1">
        <v>435867.08515710098</v>
      </c>
      <c r="U96" s="1">
        <v>51068574.627455004</v>
      </c>
      <c r="V96" s="1">
        <v>209639049.684367</v>
      </c>
    </row>
    <row r="97" spans="1:22" x14ac:dyDescent="0.2">
      <c r="A97" t="s">
        <v>377</v>
      </c>
      <c r="B97" t="s">
        <v>369</v>
      </c>
      <c r="C97">
        <v>4</v>
      </c>
      <c r="D97" t="s">
        <v>370</v>
      </c>
      <c r="E97" t="s">
        <v>373</v>
      </c>
      <c r="F97">
        <v>12</v>
      </c>
      <c r="G97" t="s">
        <v>114</v>
      </c>
      <c r="H97" s="1">
        <v>0</v>
      </c>
      <c r="I97" s="1">
        <v>0</v>
      </c>
      <c r="J97" s="1">
        <v>0</v>
      </c>
      <c r="K97" s="1">
        <v>106769.71074871</v>
      </c>
      <c r="L97" s="1">
        <v>106769.71074871</v>
      </c>
      <c r="M97" s="1">
        <v>430949.18232163001</v>
      </c>
      <c r="N97" s="1">
        <v>11141228.5770588</v>
      </c>
      <c r="O97" s="1">
        <v>963942057.69304597</v>
      </c>
      <c r="P97" s="1">
        <v>0</v>
      </c>
      <c r="Q97" s="1">
        <v>0</v>
      </c>
      <c r="R97" s="1">
        <v>0</v>
      </c>
      <c r="S97" s="1">
        <v>0</v>
      </c>
      <c r="T97" s="1">
        <v>430949.18232163001</v>
      </c>
      <c r="U97">
        <v>8373488.2338647498</v>
      </c>
      <c r="V97" s="1">
        <v>37807095.651734799</v>
      </c>
    </row>
    <row r="98" spans="1:22" x14ac:dyDescent="0.2">
      <c r="A98" t="s">
        <v>377</v>
      </c>
      <c r="B98" t="s">
        <v>369</v>
      </c>
      <c r="C98">
        <v>4</v>
      </c>
      <c r="D98" t="s">
        <v>370</v>
      </c>
      <c r="E98" t="s">
        <v>372</v>
      </c>
      <c r="F98">
        <v>12</v>
      </c>
      <c r="G98" t="s">
        <v>115</v>
      </c>
      <c r="H98" s="1">
        <v>0</v>
      </c>
      <c r="I98" s="1">
        <v>0</v>
      </c>
      <c r="J98" s="1">
        <v>0</v>
      </c>
      <c r="K98" s="1">
        <v>58786.655890165901</v>
      </c>
      <c r="L98" s="1">
        <v>58786.655890165901</v>
      </c>
      <c r="M98" s="1">
        <v>704684.43821882596</v>
      </c>
      <c r="N98" s="1">
        <v>11022155.4181893</v>
      </c>
      <c r="O98" s="1">
        <v>899920688.07898998</v>
      </c>
      <c r="P98" s="1">
        <v>0</v>
      </c>
      <c r="Q98" s="1">
        <v>0</v>
      </c>
      <c r="R98" s="1">
        <v>0</v>
      </c>
      <c r="S98" s="1">
        <v>0</v>
      </c>
      <c r="T98" s="1">
        <v>704684.43821882596</v>
      </c>
      <c r="U98">
        <v>9015905.3870656695</v>
      </c>
      <c r="V98" s="1">
        <v>34300660.400566503</v>
      </c>
    </row>
    <row r="99" spans="1:22" x14ac:dyDescent="0.2">
      <c r="A99" t="s">
        <v>377</v>
      </c>
      <c r="B99" t="s">
        <v>369</v>
      </c>
      <c r="C99">
        <v>5</v>
      </c>
      <c r="D99" t="s">
        <v>370</v>
      </c>
      <c r="E99" t="s">
        <v>371</v>
      </c>
      <c r="F99">
        <v>12</v>
      </c>
      <c r="G99" t="s">
        <v>116</v>
      </c>
      <c r="H99" s="1">
        <v>0</v>
      </c>
      <c r="I99" s="1">
        <v>0</v>
      </c>
      <c r="J99" s="1">
        <v>0</v>
      </c>
      <c r="K99" s="1">
        <v>996818.081656283</v>
      </c>
      <c r="L99" s="1">
        <v>996818.081656283</v>
      </c>
      <c r="M99" s="1">
        <v>0</v>
      </c>
      <c r="N99" s="1">
        <v>26439318.120603301</v>
      </c>
      <c r="O99" s="1">
        <v>2021076876.98524</v>
      </c>
      <c r="P99" s="1">
        <v>0</v>
      </c>
      <c r="Q99" s="1">
        <v>0</v>
      </c>
      <c r="R99" s="1">
        <v>0</v>
      </c>
      <c r="S99" s="1">
        <v>169379.21815303</v>
      </c>
      <c r="T99" s="1">
        <v>0</v>
      </c>
      <c r="U99" s="1">
        <v>41999459.206378698</v>
      </c>
      <c r="V99" s="1">
        <v>131543539.626027</v>
      </c>
    </row>
    <row r="100" spans="1:22" x14ac:dyDescent="0.2">
      <c r="A100" t="s">
        <v>377</v>
      </c>
      <c r="B100" t="s">
        <v>369</v>
      </c>
      <c r="C100">
        <v>5</v>
      </c>
      <c r="D100" t="s">
        <v>370</v>
      </c>
      <c r="E100" t="s">
        <v>373</v>
      </c>
      <c r="F100">
        <v>12</v>
      </c>
      <c r="G100" t="s">
        <v>117</v>
      </c>
      <c r="H100" s="1">
        <v>0</v>
      </c>
      <c r="I100" s="1">
        <v>0</v>
      </c>
      <c r="J100" s="1">
        <v>0</v>
      </c>
      <c r="K100" s="1">
        <v>441475.43685909302</v>
      </c>
      <c r="L100" s="1">
        <v>441475.43685909302</v>
      </c>
      <c r="M100" s="1">
        <v>0</v>
      </c>
      <c r="N100" s="1">
        <v>13659340.898369299</v>
      </c>
      <c r="O100" s="1">
        <v>976648778.08696604</v>
      </c>
      <c r="P100" s="1">
        <v>0</v>
      </c>
      <c r="Q100" s="1">
        <v>0</v>
      </c>
      <c r="R100" s="1">
        <v>0</v>
      </c>
      <c r="S100" s="1">
        <v>50712.419514963003</v>
      </c>
      <c r="T100" s="1">
        <v>0</v>
      </c>
      <c r="U100">
        <v>8943630.8793392796</v>
      </c>
      <c r="V100" s="1">
        <v>27999265.234827802</v>
      </c>
    </row>
    <row r="101" spans="1:22" x14ac:dyDescent="0.2">
      <c r="A101" t="s">
        <v>377</v>
      </c>
      <c r="B101" t="s">
        <v>369</v>
      </c>
      <c r="C101">
        <v>5</v>
      </c>
      <c r="D101" t="s">
        <v>370</v>
      </c>
      <c r="E101" t="s">
        <v>372</v>
      </c>
      <c r="F101">
        <v>12</v>
      </c>
      <c r="G101" t="s">
        <v>118</v>
      </c>
      <c r="H101" s="1">
        <v>0</v>
      </c>
      <c r="I101" s="1">
        <v>0</v>
      </c>
      <c r="J101" s="1">
        <v>0</v>
      </c>
      <c r="K101" s="1">
        <v>478773.66389004298</v>
      </c>
      <c r="L101" s="1">
        <v>357961.312121247</v>
      </c>
      <c r="M101" s="1">
        <v>162025.14582937799</v>
      </c>
      <c r="N101" s="1">
        <v>13522790.311376501</v>
      </c>
      <c r="O101" s="1">
        <v>1017481773.27626</v>
      </c>
      <c r="P101" s="1">
        <v>0</v>
      </c>
      <c r="Q101" s="1">
        <v>12242.7484171298</v>
      </c>
      <c r="R101" s="1">
        <v>0</v>
      </c>
      <c r="S101" s="1">
        <v>72355.412934983993</v>
      </c>
      <c r="T101" s="1">
        <v>162025.14582937799</v>
      </c>
      <c r="U101">
        <v>9591110.6245485209</v>
      </c>
      <c r="V101" s="1">
        <v>29103380.829759002</v>
      </c>
    </row>
    <row r="102" spans="1:22" x14ac:dyDescent="0.2">
      <c r="A102" t="s">
        <v>377</v>
      </c>
      <c r="B102" t="s">
        <v>369</v>
      </c>
      <c r="C102">
        <v>6</v>
      </c>
      <c r="D102" t="s">
        <v>370</v>
      </c>
      <c r="E102" t="s">
        <v>371</v>
      </c>
      <c r="F102">
        <v>4</v>
      </c>
      <c r="G102" t="s">
        <v>119</v>
      </c>
      <c r="H102" s="1">
        <v>0</v>
      </c>
      <c r="I102" s="1">
        <v>0</v>
      </c>
      <c r="J102" s="1">
        <v>0</v>
      </c>
      <c r="K102" s="1">
        <v>517005.34547650901</v>
      </c>
      <c r="L102" s="1">
        <v>444864.08737450698</v>
      </c>
      <c r="M102" s="1">
        <v>98736.805075777898</v>
      </c>
      <c r="N102" s="1">
        <v>27964125.585941199</v>
      </c>
      <c r="O102" s="1">
        <v>1189394484.2042899</v>
      </c>
      <c r="P102" s="1">
        <v>0</v>
      </c>
      <c r="Q102" s="1">
        <v>0</v>
      </c>
      <c r="R102" s="1">
        <v>282247.71152257099</v>
      </c>
      <c r="S102" s="1">
        <v>1491190.7416077</v>
      </c>
      <c r="T102" s="1">
        <v>98736.805075777898</v>
      </c>
      <c r="U102" s="1">
        <v>47597955.414337397</v>
      </c>
      <c r="V102" s="1">
        <v>163836317.94093499</v>
      </c>
    </row>
    <row r="103" spans="1:22" x14ac:dyDescent="0.2">
      <c r="A103" t="s">
        <v>377</v>
      </c>
      <c r="B103" t="s">
        <v>369</v>
      </c>
      <c r="C103">
        <v>6</v>
      </c>
      <c r="D103" t="s">
        <v>370</v>
      </c>
      <c r="E103" t="s">
        <v>373</v>
      </c>
      <c r="F103">
        <v>4</v>
      </c>
      <c r="G103" t="s">
        <v>120</v>
      </c>
      <c r="H103" s="1">
        <v>0</v>
      </c>
      <c r="I103" s="1">
        <v>0</v>
      </c>
      <c r="J103" s="1">
        <v>0</v>
      </c>
      <c r="K103" s="1">
        <v>179278.07431831901</v>
      </c>
      <c r="L103" s="1">
        <v>179278.07431831901</v>
      </c>
      <c r="M103" s="1">
        <v>0</v>
      </c>
      <c r="N103" s="1">
        <v>14773392.7571736</v>
      </c>
      <c r="O103" s="1">
        <v>766229775.82600796</v>
      </c>
      <c r="P103" s="1">
        <v>0</v>
      </c>
      <c r="Q103" s="1">
        <v>23887.193239781602</v>
      </c>
      <c r="R103" s="1">
        <v>180199.78529651399</v>
      </c>
      <c r="S103" s="1">
        <v>594415.35206688603</v>
      </c>
      <c r="T103" s="1">
        <v>0</v>
      </c>
      <c r="U103">
        <v>9424602.8171504494</v>
      </c>
      <c r="V103" s="1">
        <v>35899775.938520603</v>
      </c>
    </row>
    <row r="104" spans="1:22" x14ac:dyDescent="0.2">
      <c r="A104" t="s">
        <v>377</v>
      </c>
      <c r="B104" t="s">
        <v>369</v>
      </c>
      <c r="C104">
        <v>6</v>
      </c>
      <c r="D104" t="s">
        <v>370</v>
      </c>
      <c r="E104" t="s">
        <v>372</v>
      </c>
      <c r="F104">
        <v>4</v>
      </c>
      <c r="G104" t="s">
        <v>121</v>
      </c>
      <c r="H104" s="1">
        <v>0</v>
      </c>
      <c r="I104" s="1">
        <v>0</v>
      </c>
      <c r="J104" s="1">
        <v>0</v>
      </c>
      <c r="K104" s="1">
        <v>155469.120615636</v>
      </c>
      <c r="L104" s="1">
        <v>155469.120615636</v>
      </c>
      <c r="M104" s="1">
        <v>78558.887752735594</v>
      </c>
      <c r="N104" s="1">
        <v>12403637.635427</v>
      </c>
      <c r="O104" s="1">
        <v>644470731.47933197</v>
      </c>
      <c r="P104" s="1">
        <v>0</v>
      </c>
      <c r="Q104" s="1">
        <v>0</v>
      </c>
      <c r="R104" s="1">
        <v>134291.96920755901</v>
      </c>
      <c r="S104" s="1">
        <v>549164.193274335</v>
      </c>
      <c r="T104" s="1">
        <v>78558.887752735594</v>
      </c>
      <c r="U104">
        <v>8060799.2707897304</v>
      </c>
      <c r="V104" s="1">
        <v>29368409.248597499</v>
      </c>
    </row>
    <row r="105" spans="1:22" x14ac:dyDescent="0.2">
      <c r="A105" t="s">
        <v>377</v>
      </c>
      <c r="B105" t="s">
        <v>369</v>
      </c>
      <c r="C105">
        <v>7</v>
      </c>
      <c r="D105" t="s">
        <v>370</v>
      </c>
      <c r="E105" t="s">
        <v>371</v>
      </c>
      <c r="F105">
        <v>12</v>
      </c>
      <c r="G105" t="s">
        <v>122</v>
      </c>
      <c r="H105" s="1">
        <v>19277.261836436599</v>
      </c>
      <c r="I105" s="1">
        <v>0</v>
      </c>
      <c r="J105" s="1">
        <v>0</v>
      </c>
      <c r="K105" s="1">
        <v>541440.61507285701</v>
      </c>
      <c r="L105" s="1">
        <v>541440.61507285701</v>
      </c>
      <c r="M105" s="1">
        <v>0</v>
      </c>
      <c r="N105" s="1">
        <v>33700370.819539301</v>
      </c>
      <c r="O105" s="1">
        <v>1533468487.7837999</v>
      </c>
      <c r="P105" s="1">
        <v>78680.494985273093</v>
      </c>
      <c r="Q105" s="1">
        <v>27358.2024206071</v>
      </c>
      <c r="R105" s="1">
        <v>5119617.1000505704</v>
      </c>
      <c r="S105" s="1">
        <v>4738314.3584987298</v>
      </c>
      <c r="T105" s="1">
        <v>0</v>
      </c>
      <c r="U105" s="1">
        <v>45669044.768377401</v>
      </c>
      <c r="V105" s="1">
        <v>155955455.28621799</v>
      </c>
    </row>
    <row r="106" spans="1:22" x14ac:dyDescent="0.2">
      <c r="A106" t="s">
        <v>377</v>
      </c>
      <c r="B106" t="s">
        <v>369</v>
      </c>
      <c r="C106">
        <v>7</v>
      </c>
      <c r="D106" t="s">
        <v>370</v>
      </c>
      <c r="E106" t="s">
        <v>373</v>
      </c>
      <c r="F106">
        <v>12</v>
      </c>
      <c r="G106" t="s">
        <v>123</v>
      </c>
      <c r="H106" s="1">
        <v>19800.158431640499</v>
      </c>
      <c r="I106" s="1">
        <v>0</v>
      </c>
      <c r="J106" s="1">
        <v>0</v>
      </c>
      <c r="K106" s="1">
        <v>236116.695372054</v>
      </c>
      <c r="L106" s="1">
        <v>236116.695372054</v>
      </c>
      <c r="M106" s="1">
        <v>0</v>
      </c>
      <c r="N106" s="1">
        <v>16878358.1696085</v>
      </c>
      <c r="O106" s="1">
        <v>784977860.32430899</v>
      </c>
      <c r="P106" s="1">
        <v>42663.286795502601</v>
      </c>
      <c r="Q106" s="1">
        <v>53279.976276736401</v>
      </c>
      <c r="R106" s="1">
        <v>2938404.2019803599</v>
      </c>
      <c r="S106" s="1">
        <v>2118559.2043499402</v>
      </c>
      <c r="T106" s="1">
        <v>0</v>
      </c>
      <c r="U106">
        <v>8619145.6165635493</v>
      </c>
      <c r="V106" s="1">
        <v>27306835.766031001</v>
      </c>
    </row>
    <row r="107" spans="1:22" x14ac:dyDescent="0.2">
      <c r="A107" t="s">
        <v>377</v>
      </c>
      <c r="B107" t="s">
        <v>369</v>
      </c>
      <c r="C107">
        <v>7</v>
      </c>
      <c r="D107" t="s">
        <v>370</v>
      </c>
      <c r="E107" t="s">
        <v>372</v>
      </c>
      <c r="F107">
        <v>12</v>
      </c>
      <c r="G107" t="s">
        <v>124</v>
      </c>
      <c r="H107" s="1">
        <v>0</v>
      </c>
      <c r="I107" s="1">
        <v>0</v>
      </c>
      <c r="J107" s="1">
        <v>0</v>
      </c>
      <c r="K107" s="1">
        <v>238865.44559083</v>
      </c>
      <c r="L107" s="1">
        <v>20294.849494505201</v>
      </c>
      <c r="M107" s="1">
        <v>0</v>
      </c>
      <c r="N107" s="1">
        <v>16639165.0963408</v>
      </c>
      <c r="O107" s="1">
        <v>729081495.68975699</v>
      </c>
      <c r="P107" s="1">
        <v>53142.6101888966</v>
      </c>
      <c r="Q107" s="1">
        <v>0</v>
      </c>
      <c r="R107" s="1">
        <v>2854373.6485983999</v>
      </c>
      <c r="S107" s="1">
        <v>2050977.7452970999</v>
      </c>
      <c r="T107" s="1">
        <v>0</v>
      </c>
      <c r="U107">
        <v>8284830.8424532497</v>
      </c>
      <c r="V107" s="1">
        <v>24471556.182025101</v>
      </c>
    </row>
    <row r="108" spans="1:22" x14ac:dyDescent="0.2">
      <c r="A108" t="s">
        <v>377</v>
      </c>
      <c r="B108" t="s">
        <v>369</v>
      </c>
      <c r="C108">
        <v>8</v>
      </c>
      <c r="D108" t="s">
        <v>370</v>
      </c>
      <c r="E108" t="s">
        <v>371</v>
      </c>
      <c r="F108">
        <v>4</v>
      </c>
      <c r="G108" t="s">
        <v>125</v>
      </c>
      <c r="H108" s="1">
        <v>0</v>
      </c>
      <c r="I108" s="1">
        <v>0</v>
      </c>
      <c r="J108" s="1">
        <v>0</v>
      </c>
      <c r="K108" s="1">
        <v>617709.24832774</v>
      </c>
      <c r="L108" s="1">
        <v>617709.24832774</v>
      </c>
      <c r="M108" s="1">
        <v>0</v>
      </c>
      <c r="N108" s="1">
        <v>26966630.601154398</v>
      </c>
      <c r="O108" s="1">
        <v>988243846.79125297</v>
      </c>
      <c r="P108" s="1">
        <v>14877.860005898699</v>
      </c>
      <c r="Q108" s="1">
        <v>34366.677332814303</v>
      </c>
      <c r="R108" s="1">
        <v>139523.83052092601</v>
      </c>
      <c r="S108" s="1">
        <v>1646737.8069915101</v>
      </c>
      <c r="T108" s="1">
        <v>0</v>
      </c>
      <c r="U108" s="1">
        <v>41900308.868998297</v>
      </c>
      <c r="V108" s="1">
        <v>159202546.91052401</v>
      </c>
    </row>
    <row r="109" spans="1:22" x14ac:dyDescent="0.2">
      <c r="A109" t="s">
        <v>377</v>
      </c>
      <c r="B109" t="s">
        <v>369</v>
      </c>
      <c r="C109">
        <v>8</v>
      </c>
      <c r="D109" t="s">
        <v>370</v>
      </c>
      <c r="E109" t="s">
        <v>373</v>
      </c>
      <c r="F109">
        <v>4</v>
      </c>
      <c r="G109" t="s">
        <v>126</v>
      </c>
      <c r="H109" s="1">
        <v>0</v>
      </c>
      <c r="I109" s="1">
        <v>0</v>
      </c>
      <c r="J109" s="1">
        <v>0</v>
      </c>
      <c r="K109" s="1">
        <v>285789.10657704301</v>
      </c>
      <c r="L109" s="1">
        <v>251910.733379821</v>
      </c>
      <c r="M109" s="1">
        <v>0</v>
      </c>
      <c r="N109" s="1">
        <v>13885186.2032713</v>
      </c>
      <c r="O109" s="1">
        <v>552237384.30326796</v>
      </c>
      <c r="P109" s="1">
        <v>0</v>
      </c>
      <c r="Q109" s="1">
        <v>44728.073344780903</v>
      </c>
      <c r="R109" s="1">
        <v>73509.862556130203</v>
      </c>
      <c r="S109" s="1">
        <v>673666.99985098105</v>
      </c>
      <c r="T109" s="1">
        <v>0</v>
      </c>
      <c r="U109">
        <v>8831579.5782404505</v>
      </c>
      <c r="V109" s="1">
        <v>31153416.160966899</v>
      </c>
    </row>
    <row r="110" spans="1:22" x14ac:dyDescent="0.2">
      <c r="A110" t="s">
        <v>377</v>
      </c>
      <c r="B110" t="s">
        <v>369</v>
      </c>
      <c r="C110">
        <v>8</v>
      </c>
      <c r="D110" t="s">
        <v>370</v>
      </c>
      <c r="E110" t="s">
        <v>372</v>
      </c>
      <c r="F110">
        <v>4</v>
      </c>
      <c r="G110" t="s">
        <v>127</v>
      </c>
      <c r="H110" s="1">
        <v>0</v>
      </c>
      <c r="I110" s="1">
        <v>0</v>
      </c>
      <c r="J110" s="1">
        <v>0</v>
      </c>
      <c r="K110" s="1">
        <v>243170.81961501</v>
      </c>
      <c r="L110" s="1">
        <v>103766.620094415</v>
      </c>
      <c r="M110" s="1">
        <v>152122.25766844</v>
      </c>
      <c r="N110" s="1">
        <v>13021654.4428569</v>
      </c>
      <c r="O110" s="1">
        <v>526527983.71886498</v>
      </c>
      <c r="P110" s="1">
        <v>16203.8666162552</v>
      </c>
      <c r="Q110" s="1">
        <v>13755.978639213899</v>
      </c>
      <c r="R110" s="1">
        <v>67292.649560191101</v>
      </c>
      <c r="S110" s="1">
        <v>850251.11343890603</v>
      </c>
      <c r="T110" s="1">
        <v>152122.25766844</v>
      </c>
      <c r="U110">
        <v>8631974.60113509</v>
      </c>
      <c r="V110" s="1">
        <v>31755255.037803899</v>
      </c>
    </row>
    <row r="111" spans="1:22" x14ac:dyDescent="0.2">
      <c r="A111" t="s">
        <v>377</v>
      </c>
      <c r="B111" t="s">
        <v>369</v>
      </c>
      <c r="C111">
        <v>9</v>
      </c>
      <c r="D111" t="s">
        <v>370</v>
      </c>
      <c r="E111" t="s">
        <v>371</v>
      </c>
      <c r="F111">
        <v>4</v>
      </c>
      <c r="G111" t="s">
        <v>128</v>
      </c>
      <c r="H111" s="1">
        <v>0</v>
      </c>
      <c r="I111" s="1">
        <v>0</v>
      </c>
      <c r="J111" s="1">
        <v>0</v>
      </c>
      <c r="K111" s="1">
        <v>182244.703558715</v>
      </c>
      <c r="L111" s="1">
        <v>182244.703558715</v>
      </c>
      <c r="M111" s="1">
        <v>98425.507007802502</v>
      </c>
      <c r="N111" s="1">
        <v>20854765.796983801</v>
      </c>
      <c r="O111" s="1">
        <v>1451183285.45327</v>
      </c>
      <c r="P111" s="1">
        <v>0</v>
      </c>
      <c r="Q111" s="1">
        <v>0</v>
      </c>
      <c r="R111" s="1">
        <v>0</v>
      </c>
      <c r="S111" s="1">
        <v>270879.30119021703</v>
      </c>
      <c r="T111" s="1">
        <v>98425.507007802502</v>
      </c>
      <c r="U111" s="1">
        <v>40345879.100483701</v>
      </c>
      <c r="V111" s="1">
        <v>159701139.833574</v>
      </c>
    </row>
    <row r="112" spans="1:22" x14ac:dyDescent="0.2">
      <c r="A112" t="s">
        <v>377</v>
      </c>
      <c r="B112" t="s">
        <v>369</v>
      </c>
      <c r="C112">
        <v>9</v>
      </c>
      <c r="D112" t="s">
        <v>370</v>
      </c>
      <c r="E112" t="s">
        <v>373</v>
      </c>
      <c r="F112">
        <v>4</v>
      </c>
      <c r="G112" t="s">
        <v>129</v>
      </c>
      <c r="H112" s="1">
        <v>0</v>
      </c>
      <c r="I112" s="1">
        <v>0</v>
      </c>
      <c r="J112" s="1">
        <v>0</v>
      </c>
      <c r="K112" s="1">
        <v>33538.831120184397</v>
      </c>
      <c r="L112" s="1">
        <v>33538.831120184397</v>
      </c>
      <c r="M112" s="1">
        <v>85680.940564682998</v>
      </c>
      <c r="N112" s="1">
        <v>10264451.9994365</v>
      </c>
      <c r="O112" s="1">
        <v>769893093.214329</v>
      </c>
      <c r="P112" s="1">
        <v>0</v>
      </c>
      <c r="Q112" s="1">
        <v>0</v>
      </c>
      <c r="R112" s="1">
        <v>0</v>
      </c>
      <c r="S112" s="1">
        <v>129812.38943813799</v>
      </c>
      <c r="T112" s="1">
        <v>85680.940564682998</v>
      </c>
      <c r="U112">
        <v>8658414.94404063</v>
      </c>
      <c r="V112" s="1">
        <v>28477661.127043702</v>
      </c>
    </row>
    <row r="113" spans="1:22" x14ac:dyDescent="0.2">
      <c r="A113" t="s">
        <v>377</v>
      </c>
      <c r="B113" t="s">
        <v>369</v>
      </c>
      <c r="C113">
        <v>9</v>
      </c>
      <c r="D113" t="s">
        <v>370</v>
      </c>
      <c r="E113" t="s">
        <v>372</v>
      </c>
      <c r="F113">
        <v>4</v>
      </c>
      <c r="G113" t="s">
        <v>130</v>
      </c>
      <c r="H113" s="1">
        <v>0</v>
      </c>
      <c r="I113" s="1">
        <v>0</v>
      </c>
      <c r="J113" s="1">
        <v>0</v>
      </c>
      <c r="K113" s="1">
        <v>48020.696164376597</v>
      </c>
      <c r="L113" s="1">
        <v>13422.1897483183</v>
      </c>
      <c r="M113" s="1">
        <v>0</v>
      </c>
      <c r="N113" s="1">
        <v>10650252.177458299</v>
      </c>
      <c r="O113" s="1">
        <v>712158535.51873899</v>
      </c>
      <c r="P113" s="1">
        <v>0</v>
      </c>
      <c r="Q113" s="1">
        <v>0</v>
      </c>
      <c r="R113" s="1">
        <v>0</v>
      </c>
      <c r="S113" s="1">
        <v>125011.678987714</v>
      </c>
      <c r="T113" s="1">
        <v>0</v>
      </c>
      <c r="U113">
        <v>7157101.5658372799</v>
      </c>
      <c r="V113" s="1">
        <v>28144169.677693099</v>
      </c>
    </row>
    <row r="114" spans="1:22" x14ac:dyDescent="0.2">
      <c r="A114" t="s">
        <v>377</v>
      </c>
      <c r="B114" t="s">
        <v>369</v>
      </c>
      <c r="C114">
        <v>10</v>
      </c>
      <c r="D114" t="s">
        <v>370</v>
      </c>
      <c r="E114" t="s">
        <v>371</v>
      </c>
      <c r="F114">
        <v>20</v>
      </c>
      <c r="G114" t="s">
        <v>87</v>
      </c>
      <c r="H114" s="1">
        <v>0</v>
      </c>
      <c r="I114" s="1">
        <v>0</v>
      </c>
      <c r="J114" s="1">
        <v>0</v>
      </c>
      <c r="K114" s="1">
        <v>113217.95818471799</v>
      </c>
      <c r="L114" s="1">
        <v>85018.708428421698</v>
      </c>
      <c r="M114" s="1">
        <v>100729.276792262</v>
      </c>
      <c r="N114" s="1">
        <v>7465647.0162958801</v>
      </c>
      <c r="O114" s="1">
        <v>1373227715.38185</v>
      </c>
      <c r="P114" s="1">
        <v>0</v>
      </c>
      <c r="Q114" s="1">
        <v>0</v>
      </c>
      <c r="R114" s="1">
        <v>0</v>
      </c>
      <c r="S114" s="1">
        <v>0</v>
      </c>
      <c r="T114" s="1">
        <v>100729.276792262</v>
      </c>
      <c r="U114" s="1">
        <v>38069444.839777596</v>
      </c>
      <c r="V114" s="1">
        <v>133174286.321932</v>
      </c>
    </row>
    <row r="115" spans="1:22" x14ac:dyDescent="0.2">
      <c r="A115" t="s">
        <v>377</v>
      </c>
      <c r="B115" t="s">
        <v>369</v>
      </c>
      <c r="C115">
        <v>10</v>
      </c>
      <c r="D115" t="s">
        <v>370</v>
      </c>
      <c r="E115" t="s">
        <v>373</v>
      </c>
      <c r="F115">
        <v>20</v>
      </c>
      <c r="G115" t="s">
        <v>88</v>
      </c>
      <c r="H115" s="1">
        <v>0</v>
      </c>
      <c r="I115" s="1">
        <v>0</v>
      </c>
      <c r="J115" s="1">
        <v>0</v>
      </c>
      <c r="K115" s="1">
        <v>17734.964606314599</v>
      </c>
      <c r="L115" s="1">
        <v>0</v>
      </c>
      <c r="M115" s="1">
        <v>63506.383543477699</v>
      </c>
      <c r="N115" s="1">
        <v>4280077.9098499296</v>
      </c>
      <c r="O115" s="1">
        <v>835193786.05639899</v>
      </c>
      <c r="P115" s="1">
        <v>0</v>
      </c>
      <c r="Q115" s="1">
        <v>0</v>
      </c>
      <c r="R115" s="1">
        <v>0</v>
      </c>
      <c r="S115" s="1">
        <v>0</v>
      </c>
      <c r="T115" s="1">
        <v>63506.383543477699</v>
      </c>
      <c r="U115">
        <v>7610354.7909805104</v>
      </c>
      <c r="V115" s="1">
        <v>29542249.3974768</v>
      </c>
    </row>
    <row r="116" spans="1:22" x14ac:dyDescent="0.2">
      <c r="A116" t="s">
        <v>377</v>
      </c>
      <c r="B116" t="s">
        <v>369</v>
      </c>
      <c r="C116">
        <v>10</v>
      </c>
      <c r="D116" t="s">
        <v>370</v>
      </c>
      <c r="E116" t="s">
        <v>372</v>
      </c>
      <c r="F116">
        <v>20</v>
      </c>
      <c r="G116" t="s">
        <v>89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233066.73069164</v>
      </c>
      <c r="N116" s="1">
        <v>4235610.60196211</v>
      </c>
      <c r="O116" s="1">
        <v>814084393.13509202</v>
      </c>
      <c r="P116" s="1">
        <v>0</v>
      </c>
      <c r="Q116" s="1">
        <v>0</v>
      </c>
      <c r="R116" s="1">
        <v>0</v>
      </c>
      <c r="S116" s="1">
        <v>0</v>
      </c>
      <c r="T116" s="1">
        <v>233066.73069164</v>
      </c>
      <c r="U116">
        <v>8114315.1021708502</v>
      </c>
      <c r="V116" s="1">
        <v>27223318.461389601</v>
      </c>
    </row>
    <row r="117" spans="1:22" x14ac:dyDescent="0.2">
      <c r="A117" t="s">
        <v>377</v>
      </c>
      <c r="B117" t="s">
        <v>369</v>
      </c>
      <c r="C117">
        <v>11</v>
      </c>
      <c r="D117" t="s">
        <v>370</v>
      </c>
      <c r="E117" t="s">
        <v>371</v>
      </c>
      <c r="F117">
        <v>20</v>
      </c>
      <c r="G117" t="s">
        <v>90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942680.04640030302</v>
      </c>
      <c r="N117" s="1">
        <v>1710323.6361305199</v>
      </c>
      <c r="O117" s="1">
        <v>1362449826.7913001</v>
      </c>
      <c r="P117" s="1">
        <v>0</v>
      </c>
      <c r="Q117" s="1">
        <v>0</v>
      </c>
      <c r="R117" s="1">
        <v>0</v>
      </c>
      <c r="S117" s="1">
        <v>0</v>
      </c>
      <c r="T117" s="1">
        <v>942680.04640030302</v>
      </c>
      <c r="U117" s="1">
        <v>33504411.348852701</v>
      </c>
      <c r="V117" s="1">
        <v>159772029.48304099</v>
      </c>
    </row>
    <row r="118" spans="1:22" x14ac:dyDescent="0.2">
      <c r="A118" t="s">
        <v>377</v>
      </c>
      <c r="B118" t="s">
        <v>369</v>
      </c>
      <c r="C118">
        <v>11</v>
      </c>
      <c r="D118" t="s">
        <v>370</v>
      </c>
      <c r="E118" t="s">
        <v>373</v>
      </c>
      <c r="F118">
        <v>20</v>
      </c>
      <c r="G118" t="s">
        <v>91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772736.06894391496</v>
      </c>
      <c r="N118" s="1">
        <v>1141534.5353099599</v>
      </c>
      <c r="O118" s="1">
        <v>784295223.38281906</v>
      </c>
      <c r="P118" s="1">
        <v>0</v>
      </c>
      <c r="Q118" s="1">
        <v>0</v>
      </c>
      <c r="R118" s="1">
        <v>0</v>
      </c>
      <c r="S118" s="1">
        <v>0</v>
      </c>
      <c r="T118" s="1">
        <v>772736.06894391496</v>
      </c>
      <c r="U118">
        <v>6477949.4447148498</v>
      </c>
      <c r="V118" s="1">
        <v>34161707.458414003</v>
      </c>
    </row>
    <row r="119" spans="1:22" x14ac:dyDescent="0.2">
      <c r="A119" t="s">
        <v>377</v>
      </c>
      <c r="B119" t="s">
        <v>369</v>
      </c>
      <c r="C119">
        <v>11</v>
      </c>
      <c r="D119" t="s">
        <v>370</v>
      </c>
      <c r="E119" t="s">
        <v>372</v>
      </c>
      <c r="F119">
        <v>20</v>
      </c>
      <c r="G119" t="s">
        <v>92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1265057.0925998299</v>
      </c>
      <c r="N119" s="1">
        <v>1120336.0786281701</v>
      </c>
      <c r="O119" s="1">
        <v>894523334.359653</v>
      </c>
      <c r="P119" s="1">
        <v>0</v>
      </c>
      <c r="Q119" s="1">
        <v>0</v>
      </c>
      <c r="R119" s="1">
        <v>0</v>
      </c>
      <c r="S119" s="1">
        <v>0</v>
      </c>
      <c r="T119" s="1">
        <v>1265057.0925998299</v>
      </c>
      <c r="U119">
        <v>7782983.5992444698</v>
      </c>
      <c r="V119" s="1">
        <v>33943312.254771397</v>
      </c>
    </row>
    <row r="120" spans="1:22" x14ac:dyDescent="0.2">
      <c r="A120" t="s">
        <v>377</v>
      </c>
      <c r="B120" t="s">
        <v>369</v>
      </c>
      <c r="C120">
        <v>12</v>
      </c>
      <c r="D120" t="s">
        <v>370</v>
      </c>
      <c r="E120" t="s">
        <v>371</v>
      </c>
      <c r="F120">
        <v>20</v>
      </c>
      <c r="G120" t="s">
        <v>93</v>
      </c>
      <c r="H120" s="1">
        <v>0</v>
      </c>
      <c r="I120" s="1">
        <v>0</v>
      </c>
      <c r="J120" s="1">
        <v>0</v>
      </c>
      <c r="K120" s="1">
        <v>135067.79040537999</v>
      </c>
      <c r="L120" s="1">
        <v>135067.79040537999</v>
      </c>
      <c r="M120" s="1">
        <v>0</v>
      </c>
      <c r="N120" s="1">
        <v>19641113.8253428</v>
      </c>
      <c r="O120" s="1">
        <v>1165812883.0668499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30516822.399544999</v>
      </c>
      <c r="V120" s="1">
        <v>86736801.903460607</v>
      </c>
    </row>
    <row r="121" spans="1:22" x14ac:dyDescent="0.2">
      <c r="A121" t="s">
        <v>377</v>
      </c>
      <c r="B121" t="s">
        <v>369</v>
      </c>
      <c r="C121">
        <v>12</v>
      </c>
      <c r="D121" t="s">
        <v>370</v>
      </c>
      <c r="E121" t="s">
        <v>373</v>
      </c>
      <c r="F121">
        <v>20</v>
      </c>
      <c r="G121" t="s">
        <v>94</v>
      </c>
      <c r="H121" s="1">
        <v>0</v>
      </c>
      <c r="I121" s="1">
        <v>0</v>
      </c>
      <c r="J121" s="1">
        <v>0</v>
      </c>
      <c r="K121" s="1">
        <v>77220.292337691702</v>
      </c>
      <c r="L121" s="1">
        <v>77220.292337691702</v>
      </c>
      <c r="M121" s="1">
        <v>0</v>
      </c>
      <c r="N121" s="1">
        <v>12192883.784891101</v>
      </c>
      <c r="O121" s="1">
        <v>846348092.74751604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>
        <v>8100678.7258566003</v>
      </c>
      <c r="V121" s="1">
        <v>21353687.042779699</v>
      </c>
    </row>
    <row r="122" spans="1:22" x14ac:dyDescent="0.2">
      <c r="A122" t="s">
        <v>377</v>
      </c>
      <c r="B122" t="s">
        <v>369</v>
      </c>
      <c r="C122">
        <v>12</v>
      </c>
      <c r="D122" t="s">
        <v>370</v>
      </c>
      <c r="E122" t="s">
        <v>372</v>
      </c>
      <c r="F122">
        <v>20</v>
      </c>
      <c r="G122" t="s">
        <v>95</v>
      </c>
      <c r="H122" s="1">
        <v>0</v>
      </c>
      <c r="I122" s="1">
        <v>0</v>
      </c>
      <c r="J122" s="1">
        <v>0</v>
      </c>
      <c r="K122" s="1">
        <v>51691.235405273197</v>
      </c>
      <c r="L122" s="1">
        <v>0</v>
      </c>
      <c r="M122" s="1">
        <v>0</v>
      </c>
      <c r="N122" s="1">
        <v>11135961.853407901</v>
      </c>
      <c r="O122" s="1">
        <v>741006489.14890206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>
        <v>6979958.7326916102</v>
      </c>
      <c r="V122" s="1">
        <v>17943946.998645902</v>
      </c>
    </row>
    <row r="123" spans="1:22" x14ac:dyDescent="0.2">
      <c r="A123" t="s">
        <v>377</v>
      </c>
      <c r="B123" t="s">
        <v>369</v>
      </c>
      <c r="C123">
        <v>13</v>
      </c>
      <c r="D123" t="s">
        <v>370</v>
      </c>
      <c r="E123" t="s">
        <v>371</v>
      </c>
      <c r="F123">
        <v>20</v>
      </c>
      <c r="G123" t="s">
        <v>96</v>
      </c>
      <c r="H123" s="1">
        <v>0</v>
      </c>
      <c r="I123" s="1">
        <v>0</v>
      </c>
      <c r="J123" s="1">
        <v>0</v>
      </c>
      <c r="K123" s="1">
        <v>81784.696955814405</v>
      </c>
      <c r="L123" s="1">
        <v>81784.696955814405</v>
      </c>
      <c r="M123" s="1">
        <v>0</v>
      </c>
      <c r="N123" s="1">
        <v>9862959.74355058</v>
      </c>
      <c r="O123" s="1">
        <v>1175049677.9542501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30390840.307373099</v>
      </c>
      <c r="V123" s="1">
        <v>113134623.891351</v>
      </c>
    </row>
    <row r="124" spans="1:22" x14ac:dyDescent="0.2">
      <c r="A124" t="s">
        <v>377</v>
      </c>
      <c r="B124" t="s">
        <v>369</v>
      </c>
      <c r="C124">
        <v>13</v>
      </c>
      <c r="D124" t="s">
        <v>370</v>
      </c>
      <c r="E124" t="s">
        <v>373</v>
      </c>
      <c r="F124">
        <v>20</v>
      </c>
      <c r="G124" t="s">
        <v>97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6094189.6656246996</v>
      </c>
      <c r="O124" s="1">
        <v>776367975.58426094</v>
      </c>
      <c r="P124" s="1">
        <v>0</v>
      </c>
      <c r="Q124" s="1">
        <v>0</v>
      </c>
      <c r="R124" s="1">
        <v>0</v>
      </c>
      <c r="S124" s="1">
        <v>19996.105460448802</v>
      </c>
      <c r="T124" s="1">
        <v>0</v>
      </c>
      <c r="U124">
        <v>9938746.26990005</v>
      </c>
      <c r="V124" s="1">
        <v>32876352.6497394</v>
      </c>
    </row>
    <row r="125" spans="1:22" x14ac:dyDescent="0.2">
      <c r="A125" t="s">
        <v>377</v>
      </c>
      <c r="B125" t="s">
        <v>369</v>
      </c>
      <c r="C125">
        <v>13</v>
      </c>
      <c r="D125" t="s">
        <v>370</v>
      </c>
      <c r="E125" t="s">
        <v>372</v>
      </c>
      <c r="F125">
        <v>20</v>
      </c>
      <c r="G125" t="s">
        <v>98</v>
      </c>
      <c r="H125" s="1">
        <v>0</v>
      </c>
      <c r="I125" s="1">
        <v>0</v>
      </c>
      <c r="J125" s="1">
        <v>0</v>
      </c>
      <c r="K125" s="1">
        <v>41867.4883489692</v>
      </c>
      <c r="L125" s="1">
        <v>16837.521500836101</v>
      </c>
      <c r="M125" s="1">
        <v>0</v>
      </c>
      <c r="N125" s="1">
        <v>6232983.8584471904</v>
      </c>
      <c r="O125" s="1">
        <v>820492220.41459799</v>
      </c>
      <c r="P125" s="1">
        <v>0</v>
      </c>
      <c r="Q125" s="1">
        <v>0</v>
      </c>
      <c r="R125" s="1">
        <v>0</v>
      </c>
      <c r="S125" s="1">
        <v>31120.739234472101</v>
      </c>
      <c r="T125" s="1">
        <v>0</v>
      </c>
      <c r="U125" s="1">
        <v>10612592.7503781</v>
      </c>
      <c r="V125" s="1">
        <v>32209475.442210499</v>
      </c>
    </row>
    <row r="126" spans="1:22" x14ac:dyDescent="0.2">
      <c r="A126" t="s">
        <v>377</v>
      </c>
      <c r="B126" t="s">
        <v>369</v>
      </c>
      <c r="C126">
        <v>14</v>
      </c>
      <c r="D126" t="s">
        <v>370</v>
      </c>
      <c r="E126" t="s">
        <v>371</v>
      </c>
      <c r="F126">
        <v>4</v>
      </c>
      <c r="G126" t="s">
        <v>99</v>
      </c>
      <c r="H126" s="1">
        <v>0</v>
      </c>
      <c r="I126" s="1">
        <v>0</v>
      </c>
      <c r="J126" s="1">
        <v>0</v>
      </c>
      <c r="K126" s="1">
        <v>174144.35649015801</v>
      </c>
      <c r="L126" s="1">
        <v>174144.35649015801</v>
      </c>
      <c r="M126" s="1">
        <v>0</v>
      </c>
      <c r="N126" s="1">
        <v>15604247.1645122</v>
      </c>
      <c r="O126" s="1">
        <v>999478608.451859</v>
      </c>
      <c r="P126" s="1">
        <v>0</v>
      </c>
      <c r="Q126" s="1">
        <v>0</v>
      </c>
      <c r="R126" s="1">
        <v>0</v>
      </c>
      <c r="S126" s="1">
        <v>795683.39198414399</v>
      </c>
      <c r="T126" s="1">
        <v>0</v>
      </c>
      <c r="U126" s="1">
        <v>15334926.5200909</v>
      </c>
      <c r="V126" s="1">
        <v>45890564.230349302</v>
      </c>
    </row>
    <row r="127" spans="1:22" x14ac:dyDescent="0.2">
      <c r="A127" t="s">
        <v>377</v>
      </c>
      <c r="B127" t="s">
        <v>369</v>
      </c>
      <c r="C127">
        <v>14</v>
      </c>
      <c r="D127" t="s">
        <v>370</v>
      </c>
      <c r="E127" t="s">
        <v>373</v>
      </c>
      <c r="F127">
        <v>4</v>
      </c>
      <c r="G127" t="s">
        <v>100</v>
      </c>
      <c r="H127" s="1">
        <v>0</v>
      </c>
      <c r="I127" s="1">
        <v>0</v>
      </c>
      <c r="J127" s="1">
        <v>0</v>
      </c>
      <c r="K127" s="1">
        <v>183576.12495650401</v>
      </c>
      <c r="L127" s="1">
        <v>183576.12495650401</v>
      </c>
      <c r="M127" s="1">
        <v>0</v>
      </c>
      <c r="N127" s="1">
        <v>14713811.4903148</v>
      </c>
      <c r="O127" s="1">
        <v>789560566.52874196</v>
      </c>
      <c r="P127" s="1">
        <v>0</v>
      </c>
      <c r="Q127" s="1">
        <v>0</v>
      </c>
      <c r="R127" s="1">
        <v>0</v>
      </c>
      <c r="S127" s="1">
        <v>559446.69271267799</v>
      </c>
      <c r="T127" s="1">
        <v>0</v>
      </c>
      <c r="U127">
        <v>9747657.6831691898</v>
      </c>
      <c r="V127" s="1">
        <v>28201770.8849429</v>
      </c>
    </row>
    <row r="128" spans="1:22" x14ac:dyDescent="0.2">
      <c r="A128" t="s">
        <v>377</v>
      </c>
      <c r="B128" t="s">
        <v>369</v>
      </c>
      <c r="C128">
        <v>14</v>
      </c>
      <c r="D128" t="s">
        <v>370</v>
      </c>
      <c r="E128" t="s">
        <v>372</v>
      </c>
      <c r="F128">
        <v>4</v>
      </c>
      <c r="G128" t="s">
        <v>101</v>
      </c>
      <c r="H128" s="1">
        <v>0</v>
      </c>
      <c r="I128" s="1">
        <v>0</v>
      </c>
      <c r="J128" s="1">
        <v>0</v>
      </c>
      <c r="K128" s="1">
        <v>164929.22326225101</v>
      </c>
      <c r="L128" s="1">
        <v>104148.42281912699</v>
      </c>
      <c r="M128" s="1">
        <v>0</v>
      </c>
      <c r="N128" s="1">
        <v>12938736.007120101</v>
      </c>
      <c r="O128" s="1">
        <v>721085228.31770098</v>
      </c>
      <c r="P128" s="1">
        <v>0</v>
      </c>
      <c r="Q128" s="1">
        <v>0</v>
      </c>
      <c r="R128" s="1">
        <v>0</v>
      </c>
      <c r="S128" s="1">
        <v>520800.19694235601</v>
      </c>
      <c r="T128" s="1">
        <v>0</v>
      </c>
      <c r="U128">
        <v>8972307.2288868409</v>
      </c>
      <c r="V128" s="1">
        <v>23076050.406853899</v>
      </c>
    </row>
    <row r="129" spans="1:22" x14ac:dyDescent="0.2">
      <c r="A129" t="s">
        <v>377</v>
      </c>
      <c r="B129" t="s">
        <v>369</v>
      </c>
      <c r="C129">
        <v>15</v>
      </c>
      <c r="D129" t="s">
        <v>370</v>
      </c>
      <c r="E129" t="s">
        <v>371</v>
      </c>
      <c r="F129">
        <v>20</v>
      </c>
      <c r="G129" t="s">
        <v>102</v>
      </c>
      <c r="H129" s="1">
        <v>0</v>
      </c>
      <c r="I129" s="1">
        <v>0</v>
      </c>
      <c r="J129" s="1">
        <v>0</v>
      </c>
      <c r="K129" s="1">
        <v>151743.742603733</v>
      </c>
      <c r="L129" s="1">
        <v>151743.742603733</v>
      </c>
      <c r="M129" s="1">
        <v>0</v>
      </c>
      <c r="N129" s="1">
        <v>20357299.508096799</v>
      </c>
      <c r="O129" s="1">
        <v>1309699877.7757199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38828445.018580198</v>
      </c>
      <c r="V129" s="1">
        <v>128921023.356493</v>
      </c>
    </row>
    <row r="130" spans="1:22" x14ac:dyDescent="0.2">
      <c r="A130" t="s">
        <v>377</v>
      </c>
      <c r="B130" t="s">
        <v>369</v>
      </c>
      <c r="C130">
        <v>15</v>
      </c>
      <c r="D130" t="s">
        <v>370</v>
      </c>
      <c r="E130" t="s">
        <v>373</v>
      </c>
      <c r="F130">
        <v>20</v>
      </c>
      <c r="G130" t="s">
        <v>103</v>
      </c>
      <c r="H130" s="1">
        <v>0</v>
      </c>
      <c r="I130" s="1">
        <v>0</v>
      </c>
      <c r="J130" s="1">
        <v>0</v>
      </c>
      <c r="K130" s="1">
        <v>61552.5785104077</v>
      </c>
      <c r="L130" s="1">
        <v>45825.932804163298</v>
      </c>
      <c r="M130" s="1">
        <v>0</v>
      </c>
      <c r="N130" s="1">
        <v>11145178.2775052</v>
      </c>
      <c r="O130" s="1">
        <v>753996462.74040902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>
        <v>8078302.1028304296</v>
      </c>
      <c r="V130" s="1">
        <v>25893206.918854699</v>
      </c>
    </row>
    <row r="131" spans="1:22" x14ac:dyDescent="0.2">
      <c r="A131" t="s">
        <v>377</v>
      </c>
      <c r="B131" t="s">
        <v>369</v>
      </c>
      <c r="C131">
        <v>15</v>
      </c>
      <c r="D131" t="s">
        <v>370</v>
      </c>
      <c r="E131" t="s">
        <v>372</v>
      </c>
      <c r="F131">
        <v>20</v>
      </c>
      <c r="G131" t="s">
        <v>104</v>
      </c>
      <c r="H131" s="1">
        <v>0</v>
      </c>
      <c r="I131" s="1">
        <v>0</v>
      </c>
      <c r="J131" s="1">
        <v>0</v>
      </c>
      <c r="K131" s="1">
        <v>56781.617602922299</v>
      </c>
      <c r="L131" s="1">
        <v>25816.206083941099</v>
      </c>
      <c r="M131" s="1">
        <v>0</v>
      </c>
      <c r="N131" s="1">
        <v>11859788.151629999</v>
      </c>
      <c r="O131" s="1">
        <v>887951008.664487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>
        <v>8937693.5903922692</v>
      </c>
      <c r="V131" s="1">
        <v>28030794.403080702</v>
      </c>
    </row>
    <row r="132" spans="1:22" x14ac:dyDescent="0.2">
      <c r="A132" t="s">
        <v>377</v>
      </c>
      <c r="B132" t="s">
        <v>374</v>
      </c>
      <c r="C132">
        <v>1</v>
      </c>
      <c r="D132" t="s">
        <v>370</v>
      </c>
      <c r="E132" t="s">
        <v>371</v>
      </c>
      <c r="F132">
        <v>12</v>
      </c>
      <c r="G132" t="s">
        <v>149</v>
      </c>
      <c r="H132" s="1">
        <v>0</v>
      </c>
      <c r="I132" s="1">
        <v>0</v>
      </c>
      <c r="J132" s="1">
        <v>0</v>
      </c>
      <c r="K132" s="1">
        <v>545136.58449157595</v>
      </c>
      <c r="L132" s="1">
        <v>545136.58449157595</v>
      </c>
      <c r="M132" s="1">
        <v>0</v>
      </c>
      <c r="N132" s="1">
        <v>28647015.880807299</v>
      </c>
      <c r="O132" s="1">
        <v>1139184923.77121</v>
      </c>
      <c r="P132" s="1">
        <v>0</v>
      </c>
      <c r="Q132" s="1">
        <v>126898.85002487199</v>
      </c>
      <c r="R132" s="1">
        <v>3080956.5253003002</v>
      </c>
      <c r="S132" s="1">
        <v>4039201.2356458399</v>
      </c>
      <c r="T132" s="1">
        <v>0</v>
      </c>
      <c r="U132" s="1">
        <v>43958562.747800201</v>
      </c>
      <c r="V132" s="1">
        <v>139388970.78240299</v>
      </c>
    </row>
    <row r="133" spans="1:22" x14ac:dyDescent="0.2">
      <c r="A133" t="s">
        <v>377</v>
      </c>
      <c r="B133" t="s">
        <v>374</v>
      </c>
      <c r="C133">
        <v>1</v>
      </c>
      <c r="D133" t="s">
        <v>370</v>
      </c>
      <c r="E133" t="s">
        <v>373</v>
      </c>
      <c r="F133">
        <v>12</v>
      </c>
      <c r="G133" t="s">
        <v>150</v>
      </c>
      <c r="H133" s="1">
        <v>0</v>
      </c>
      <c r="I133" s="1">
        <v>0</v>
      </c>
      <c r="J133" s="1">
        <v>0</v>
      </c>
      <c r="K133" s="1">
        <v>182343.11087646199</v>
      </c>
      <c r="L133" s="1">
        <v>182343.11087646199</v>
      </c>
      <c r="M133" s="1">
        <v>0</v>
      </c>
      <c r="N133" s="1">
        <v>15683506.327565501</v>
      </c>
      <c r="O133" s="1">
        <v>827664507.10435998</v>
      </c>
      <c r="P133" s="1">
        <v>27827.241842826199</v>
      </c>
      <c r="Q133" s="1">
        <v>25649.3822955701</v>
      </c>
      <c r="R133" s="1">
        <v>1818711.4049773901</v>
      </c>
      <c r="S133" s="1">
        <v>1640221.33470157</v>
      </c>
      <c r="T133" s="1">
        <v>0</v>
      </c>
      <c r="U133">
        <v>8283226.07273224</v>
      </c>
      <c r="V133" s="1">
        <v>26300623.083546501</v>
      </c>
    </row>
    <row r="134" spans="1:22" x14ac:dyDescent="0.2">
      <c r="A134" t="s">
        <v>377</v>
      </c>
      <c r="B134" t="s">
        <v>374</v>
      </c>
      <c r="C134">
        <v>1</v>
      </c>
      <c r="D134" t="s">
        <v>370</v>
      </c>
      <c r="E134" t="s">
        <v>372</v>
      </c>
      <c r="F134">
        <v>12</v>
      </c>
      <c r="G134" t="s">
        <v>151</v>
      </c>
      <c r="H134" s="1">
        <v>0</v>
      </c>
      <c r="I134" s="1">
        <v>0</v>
      </c>
      <c r="J134" s="1">
        <v>0</v>
      </c>
      <c r="K134" s="1">
        <v>167200.75255284301</v>
      </c>
      <c r="L134" s="1">
        <v>107221.38520012501</v>
      </c>
      <c r="M134" s="1">
        <v>0</v>
      </c>
      <c r="N134" s="1">
        <v>15584691.1855324</v>
      </c>
      <c r="O134" s="1">
        <v>647970180.69280696</v>
      </c>
      <c r="P134" s="1">
        <v>32463.1543634029</v>
      </c>
      <c r="Q134" s="1">
        <v>23981.012392788201</v>
      </c>
      <c r="R134" s="1">
        <v>1906769.4882995801</v>
      </c>
      <c r="S134" s="1">
        <v>1690239.0401038399</v>
      </c>
      <c r="T134" s="1">
        <v>0</v>
      </c>
      <c r="U134">
        <v>9231490.9542033505</v>
      </c>
      <c r="V134" s="1">
        <v>26066428.0977575</v>
      </c>
    </row>
    <row r="135" spans="1:22" x14ac:dyDescent="0.2">
      <c r="A135" t="s">
        <v>377</v>
      </c>
      <c r="B135" t="s">
        <v>374</v>
      </c>
      <c r="C135">
        <v>2</v>
      </c>
      <c r="D135" t="s">
        <v>370</v>
      </c>
      <c r="E135" t="s">
        <v>371</v>
      </c>
      <c r="F135">
        <v>4</v>
      </c>
      <c r="G135" t="s">
        <v>152</v>
      </c>
      <c r="H135" s="1">
        <v>0</v>
      </c>
      <c r="I135" s="1">
        <v>0</v>
      </c>
      <c r="J135" s="1">
        <v>0</v>
      </c>
      <c r="K135" s="1">
        <v>44440.044356853301</v>
      </c>
      <c r="L135" s="1">
        <v>44440.044356853301</v>
      </c>
      <c r="M135" s="1">
        <v>0</v>
      </c>
      <c r="N135" s="1">
        <v>13191892.830333199</v>
      </c>
      <c r="O135" s="1">
        <v>751777620.26234102</v>
      </c>
      <c r="P135" s="1">
        <v>0</v>
      </c>
      <c r="Q135" s="1">
        <v>129328.662123039</v>
      </c>
      <c r="R135" s="1">
        <v>42015.246694691799</v>
      </c>
      <c r="S135" s="1">
        <v>2996042.6933433102</v>
      </c>
      <c r="T135" s="1">
        <v>0</v>
      </c>
      <c r="U135" s="1">
        <v>12793298.918178501</v>
      </c>
      <c r="V135" s="1">
        <v>45421046.357420303</v>
      </c>
    </row>
    <row r="136" spans="1:22" x14ac:dyDescent="0.2">
      <c r="A136" t="s">
        <v>377</v>
      </c>
      <c r="B136" t="s">
        <v>374</v>
      </c>
      <c r="C136">
        <v>2</v>
      </c>
      <c r="D136" t="s">
        <v>370</v>
      </c>
      <c r="E136" t="s">
        <v>373</v>
      </c>
      <c r="F136">
        <v>4</v>
      </c>
      <c r="G136" t="s">
        <v>153</v>
      </c>
      <c r="H136" s="1">
        <v>0</v>
      </c>
      <c r="I136" s="1">
        <v>0</v>
      </c>
      <c r="J136" s="1">
        <v>0</v>
      </c>
      <c r="K136" s="1">
        <v>51489.428411465997</v>
      </c>
      <c r="L136" s="1">
        <v>51489.428411465997</v>
      </c>
      <c r="M136" s="1">
        <v>567985.36789945804</v>
      </c>
      <c r="N136" s="1">
        <v>14171947.5830153</v>
      </c>
      <c r="O136" s="1">
        <v>681597980.92506194</v>
      </c>
      <c r="P136" s="1">
        <v>0</v>
      </c>
      <c r="Q136" s="1">
        <v>104667.423380698</v>
      </c>
      <c r="R136" s="1">
        <v>43189.479585046603</v>
      </c>
      <c r="S136" s="1">
        <v>3021072.2518771598</v>
      </c>
      <c r="T136" s="1">
        <v>567985.36789945804</v>
      </c>
      <c r="U136">
        <v>8801274.2492244095</v>
      </c>
      <c r="V136" s="1">
        <v>38208895.272750698</v>
      </c>
    </row>
    <row r="137" spans="1:22" x14ac:dyDescent="0.2">
      <c r="A137" t="s">
        <v>377</v>
      </c>
      <c r="B137" t="s">
        <v>374</v>
      </c>
      <c r="C137">
        <v>2</v>
      </c>
      <c r="D137" t="s">
        <v>370</v>
      </c>
      <c r="E137" t="s">
        <v>372</v>
      </c>
      <c r="F137">
        <v>4</v>
      </c>
      <c r="G137" t="s">
        <v>154</v>
      </c>
      <c r="H137" s="1">
        <v>0</v>
      </c>
      <c r="I137" s="1">
        <v>0</v>
      </c>
      <c r="J137" s="1">
        <v>0</v>
      </c>
      <c r="K137" s="1">
        <v>68165.778974074303</v>
      </c>
      <c r="L137" s="1">
        <v>68165.778974074303</v>
      </c>
      <c r="M137" s="1">
        <v>259347.13425374599</v>
      </c>
      <c r="N137" s="1">
        <v>13515786.116494</v>
      </c>
      <c r="O137" s="1">
        <v>580298577.32513499</v>
      </c>
      <c r="P137" s="1">
        <v>0</v>
      </c>
      <c r="Q137" s="1">
        <v>72263.556301283796</v>
      </c>
      <c r="R137" s="1">
        <v>62271.345905379101</v>
      </c>
      <c r="S137" s="1">
        <v>2398218.0605306998</v>
      </c>
      <c r="T137" s="1">
        <v>259347.13425374599</v>
      </c>
      <c r="U137">
        <v>9532749.31204555</v>
      </c>
      <c r="V137" s="1">
        <v>33407663.089848001</v>
      </c>
    </row>
    <row r="138" spans="1:22" x14ac:dyDescent="0.2">
      <c r="A138" t="s">
        <v>377</v>
      </c>
      <c r="B138" t="s">
        <v>374</v>
      </c>
      <c r="C138">
        <v>3</v>
      </c>
      <c r="D138" t="s">
        <v>370</v>
      </c>
      <c r="E138" t="s">
        <v>371</v>
      </c>
      <c r="F138">
        <v>12</v>
      </c>
      <c r="G138" t="s">
        <v>155</v>
      </c>
      <c r="H138" s="1">
        <v>0</v>
      </c>
      <c r="I138" s="1">
        <v>0</v>
      </c>
      <c r="J138" s="1">
        <v>0</v>
      </c>
      <c r="K138" s="1">
        <v>125312.825708548</v>
      </c>
      <c r="L138" s="1">
        <v>125312.825708548</v>
      </c>
      <c r="M138" s="1">
        <v>0</v>
      </c>
      <c r="N138" s="1">
        <v>4267939.7301972704</v>
      </c>
      <c r="O138" s="1">
        <v>1220614545.29792</v>
      </c>
      <c r="P138" s="1">
        <v>0</v>
      </c>
      <c r="Q138" s="1">
        <v>0</v>
      </c>
      <c r="R138" s="1">
        <v>0</v>
      </c>
      <c r="S138" s="1">
        <v>25021.533314787801</v>
      </c>
      <c r="T138" s="1">
        <v>0</v>
      </c>
      <c r="U138" s="1">
        <v>33569641.455295503</v>
      </c>
      <c r="V138" s="1">
        <v>146502544.44699499</v>
      </c>
    </row>
    <row r="139" spans="1:22" x14ac:dyDescent="0.2">
      <c r="A139" t="s">
        <v>377</v>
      </c>
      <c r="B139" t="s">
        <v>374</v>
      </c>
      <c r="C139">
        <v>3</v>
      </c>
      <c r="D139" t="s">
        <v>370</v>
      </c>
      <c r="E139" t="s">
        <v>373</v>
      </c>
      <c r="F139">
        <v>12</v>
      </c>
      <c r="G139" t="s">
        <v>156</v>
      </c>
      <c r="H139" s="1">
        <v>0</v>
      </c>
      <c r="I139" s="1">
        <v>0</v>
      </c>
      <c r="J139" s="1">
        <v>0</v>
      </c>
      <c r="K139" s="1">
        <v>34886.295612650501</v>
      </c>
      <c r="L139" s="1">
        <v>15440.1410301332</v>
      </c>
      <c r="M139" s="1">
        <v>81857.927024763398</v>
      </c>
      <c r="N139" s="1">
        <v>2888513.75287101</v>
      </c>
      <c r="O139" s="1">
        <v>867503334.93421495</v>
      </c>
      <c r="P139" s="1">
        <v>0</v>
      </c>
      <c r="Q139" s="1">
        <v>54817.730755307501</v>
      </c>
      <c r="R139" s="1">
        <v>12893.028607124799</v>
      </c>
      <c r="S139" s="1">
        <v>0</v>
      </c>
      <c r="T139" s="1">
        <v>81857.927024763398</v>
      </c>
      <c r="U139">
        <v>9801899.1154687703</v>
      </c>
      <c r="V139" s="1">
        <v>36892352.326130301</v>
      </c>
    </row>
    <row r="140" spans="1:22" x14ac:dyDescent="0.2">
      <c r="A140" t="s">
        <v>377</v>
      </c>
      <c r="B140" t="s">
        <v>374</v>
      </c>
      <c r="C140">
        <v>3</v>
      </c>
      <c r="D140" t="s">
        <v>370</v>
      </c>
      <c r="E140" t="s">
        <v>372</v>
      </c>
      <c r="F140">
        <v>12</v>
      </c>
      <c r="G140" t="s">
        <v>157</v>
      </c>
      <c r="H140" s="1">
        <v>0</v>
      </c>
      <c r="I140" s="1">
        <v>0</v>
      </c>
      <c r="J140" s="1">
        <v>0</v>
      </c>
      <c r="K140" s="1">
        <v>44756.752636572797</v>
      </c>
      <c r="L140" s="1">
        <v>0</v>
      </c>
      <c r="M140" s="1">
        <v>143390.32214484501</v>
      </c>
      <c r="N140" s="1">
        <v>3130073.7237370298</v>
      </c>
      <c r="O140" s="1">
        <v>766093876.08806205</v>
      </c>
      <c r="P140" s="1">
        <v>0</v>
      </c>
      <c r="Q140" s="1">
        <v>64568.313860626899</v>
      </c>
      <c r="R140" s="1">
        <v>33547.090268906002</v>
      </c>
      <c r="S140" s="1">
        <v>52303.921882169299</v>
      </c>
      <c r="T140" s="1">
        <v>143390.32214484501</v>
      </c>
      <c r="U140">
        <v>8235928.1357531501</v>
      </c>
      <c r="V140" s="1">
        <v>37228392.083900601</v>
      </c>
    </row>
    <row r="141" spans="1:22" x14ac:dyDescent="0.2">
      <c r="A141" t="s">
        <v>377</v>
      </c>
      <c r="B141" t="s">
        <v>374</v>
      </c>
      <c r="C141">
        <v>4</v>
      </c>
      <c r="D141" t="s">
        <v>370</v>
      </c>
      <c r="E141" t="s">
        <v>371</v>
      </c>
      <c r="F141">
        <v>12</v>
      </c>
      <c r="G141" t="s">
        <v>158</v>
      </c>
      <c r="H141" s="1">
        <v>0</v>
      </c>
      <c r="I141" s="1">
        <v>0</v>
      </c>
      <c r="J141" s="1">
        <v>0</v>
      </c>
      <c r="K141" s="1">
        <v>61119.270904594399</v>
      </c>
      <c r="L141" s="1">
        <v>61119.270904594399</v>
      </c>
      <c r="M141" s="1">
        <v>0</v>
      </c>
      <c r="N141" s="1">
        <v>12178357.603019901</v>
      </c>
      <c r="O141" s="1">
        <v>1256729373.9270899</v>
      </c>
      <c r="P141" s="1">
        <v>0</v>
      </c>
      <c r="Q141" s="1">
        <v>0</v>
      </c>
      <c r="R141" s="1">
        <v>49288.459410354597</v>
      </c>
      <c r="S141" s="1">
        <v>762370.02046670101</v>
      </c>
      <c r="T141" s="1">
        <v>0</v>
      </c>
      <c r="U141" s="1">
        <v>13188315.3690388</v>
      </c>
      <c r="V141" s="1">
        <v>46674431.535738803</v>
      </c>
    </row>
    <row r="142" spans="1:22" x14ac:dyDescent="0.2">
      <c r="A142" t="s">
        <v>377</v>
      </c>
      <c r="B142" t="s">
        <v>374</v>
      </c>
      <c r="C142">
        <v>4</v>
      </c>
      <c r="D142" t="s">
        <v>370</v>
      </c>
      <c r="E142" t="s">
        <v>373</v>
      </c>
      <c r="F142">
        <v>12</v>
      </c>
      <c r="G142" t="s">
        <v>159</v>
      </c>
      <c r="H142" s="1">
        <v>0</v>
      </c>
      <c r="I142" s="1">
        <v>0</v>
      </c>
      <c r="J142" s="1">
        <v>0</v>
      </c>
      <c r="K142" s="1">
        <v>56105.004186773003</v>
      </c>
      <c r="L142" s="1">
        <v>56105.004186773003</v>
      </c>
      <c r="M142" s="1">
        <v>70530.469279803598</v>
      </c>
      <c r="N142" s="1">
        <v>9009749.2495000493</v>
      </c>
      <c r="O142" s="1">
        <v>939989919.77826798</v>
      </c>
      <c r="P142" s="1">
        <v>0</v>
      </c>
      <c r="Q142" s="1">
        <v>0</v>
      </c>
      <c r="R142" s="1">
        <v>67671.267009541902</v>
      </c>
      <c r="S142" s="1">
        <v>739760.49601234996</v>
      </c>
      <c r="T142" s="1">
        <v>70530.469279803598</v>
      </c>
      <c r="U142">
        <v>9070781.6260996908</v>
      </c>
      <c r="V142" s="1">
        <v>29776034.8876867</v>
      </c>
    </row>
    <row r="143" spans="1:22" x14ac:dyDescent="0.2">
      <c r="A143" t="s">
        <v>377</v>
      </c>
      <c r="B143" t="s">
        <v>374</v>
      </c>
      <c r="C143">
        <v>4</v>
      </c>
      <c r="D143" t="s">
        <v>370</v>
      </c>
      <c r="E143" t="s">
        <v>372</v>
      </c>
      <c r="F143">
        <v>12</v>
      </c>
      <c r="G143" t="s">
        <v>160</v>
      </c>
      <c r="H143" s="1">
        <v>0</v>
      </c>
      <c r="I143" s="1">
        <v>0</v>
      </c>
      <c r="J143" s="1">
        <v>0</v>
      </c>
      <c r="K143" s="1">
        <v>45816.719463761598</v>
      </c>
      <c r="L143" s="1">
        <v>0</v>
      </c>
      <c r="M143" s="1">
        <v>0</v>
      </c>
      <c r="N143" s="1">
        <v>8919833.0064090509</v>
      </c>
      <c r="O143" s="1">
        <v>774134578.85334897</v>
      </c>
      <c r="P143" s="1">
        <v>0</v>
      </c>
      <c r="Q143" s="1">
        <v>0</v>
      </c>
      <c r="R143" s="1">
        <v>68137.023903465801</v>
      </c>
      <c r="S143" s="1">
        <v>628362.75383030996</v>
      </c>
      <c r="T143" s="1">
        <v>0</v>
      </c>
      <c r="U143">
        <v>8415268.8531513195</v>
      </c>
      <c r="V143" s="1">
        <v>28249628.562579598</v>
      </c>
    </row>
    <row r="144" spans="1:22" x14ac:dyDescent="0.2">
      <c r="A144" t="s">
        <v>377</v>
      </c>
      <c r="B144" t="s">
        <v>374</v>
      </c>
      <c r="C144">
        <v>5</v>
      </c>
      <c r="D144" t="s">
        <v>370</v>
      </c>
      <c r="E144" t="s">
        <v>371</v>
      </c>
      <c r="F144">
        <v>12</v>
      </c>
      <c r="G144" t="s">
        <v>161</v>
      </c>
      <c r="H144" s="1">
        <v>0</v>
      </c>
      <c r="I144" s="1">
        <v>0</v>
      </c>
      <c r="J144" s="1">
        <v>0</v>
      </c>
      <c r="K144" s="1">
        <v>332743.18774789001</v>
      </c>
      <c r="L144" s="1">
        <v>194831.216122457</v>
      </c>
      <c r="M144" s="1">
        <v>630547.71978328796</v>
      </c>
      <c r="N144" s="1">
        <v>38056675.745163597</v>
      </c>
      <c r="O144" s="1">
        <v>2250344535.52034</v>
      </c>
      <c r="P144" s="1">
        <v>15468.225272579401</v>
      </c>
      <c r="Q144" s="1">
        <v>94976.936260416798</v>
      </c>
      <c r="R144" s="1">
        <v>732974.35358455998</v>
      </c>
      <c r="S144" s="1">
        <v>4354707.5542230597</v>
      </c>
      <c r="T144" s="1">
        <v>630547.71978328796</v>
      </c>
      <c r="U144" s="1">
        <v>55538458.905319698</v>
      </c>
      <c r="V144" s="1">
        <v>230053557.974235</v>
      </c>
    </row>
    <row r="145" spans="1:22" x14ac:dyDescent="0.2">
      <c r="A145" t="s">
        <v>377</v>
      </c>
      <c r="B145" t="s">
        <v>374</v>
      </c>
      <c r="C145">
        <v>5</v>
      </c>
      <c r="D145" t="s">
        <v>370</v>
      </c>
      <c r="E145" t="s">
        <v>373</v>
      </c>
      <c r="F145">
        <v>12</v>
      </c>
      <c r="G145" t="s">
        <v>162</v>
      </c>
      <c r="H145" s="1">
        <v>0</v>
      </c>
      <c r="I145" s="1">
        <v>0</v>
      </c>
      <c r="J145" s="1">
        <v>0</v>
      </c>
      <c r="K145" s="1">
        <v>139239.67135142701</v>
      </c>
      <c r="L145" s="1">
        <v>139239.67135142701</v>
      </c>
      <c r="M145" s="1">
        <v>583993.37879741995</v>
      </c>
      <c r="N145" s="1">
        <v>20733458.779339399</v>
      </c>
      <c r="O145" s="1">
        <v>1252482740.60287</v>
      </c>
      <c r="P145" s="1">
        <v>0</v>
      </c>
      <c r="Q145" s="1">
        <v>27561.001615548801</v>
      </c>
      <c r="R145" s="1">
        <v>365425.648048773</v>
      </c>
      <c r="S145" s="1">
        <v>2037689.98623661</v>
      </c>
      <c r="T145" s="1">
        <v>583993.37879741995</v>
      </c>
      <c r="U145" s="1">
        <v>11059823.6892289</v>
      </c>
      <c r="V145" s="1">
        <v>53717228.948736899</v>
      </c>
    </row>
    <row r="146" spans="1:22" x14ac:dyDescent="0.2">
      <c r="A146" t="s">
        <v>377</v>
      </c>
      <c r="B146" t="s">
        <v>374</v>
      </c>
      <c r="C146">
        <v>5</v>
      </c>
      <c r="D146" t="s">
        <v>370</v>
      </c>
      <c r="E146" t="s">
        <v>372</v>
      </c>
      <c r="F146">
        <v>12</v>
      </c>
      <c r="G146" t="s">
        <v>163</v>
      </c>
      <c r="H146" s="1">
        <v>0</v>
      </c>
      <c r="I146" s="1">
        <v>0</v>
      </c>
      <c r="J146" s="1">
        <v>0</v>
      </c>
      <c r="K146" s="1">
        <v>125459.63465160799</v>
      </c>
      <c r="L146" s="1">
        <v>65634.140676784096</v>
      </c>
      <c r="M146" s="1">
        <v>644804.74963781203</v>
      </c>
      <c r="N146" s="1">
        <v>20152944.6479057</v>
      </c>
      <c r="O146" s="1">
        <v>1040607239.95408</v>
      </c>
      <c r="P146" s="1">
        <v>22894.960728779399</v>
      </c>
      <c r="Q146" s="1">
        <v>72435.963194674303</v>
      </c>
      <c r="R146" s="1">
        <v>349229.006630547</v>
      </c>
      <c r="S146" s="1">
        <v>2114025.71864944</v>
      </c>
      <c r="T146" s="1">
        <v>644804.74963781203</v>
      </c>
      <c r="U146">
        <v>9660625.2538430206</v>
      </c>
      <c r="V146" s="1">
        <v>45144449.332769103</v>
      </c>
    </row>
    <row r="147" spans="1:22" x14ac:dyDescent="0.2">
      <c r="A147" t="s">
        <v>377</v>
      </c>
      <c r="B147" t="s">
        <v>374</v>
      </c>
      <c r="C147">
        <v>6</v>
      </c>
      <c r="D147" t="s">
        <v>370</v>
      </c>
      <c r="E147" t="s">
        <v>371</v>
      </c>
      <c r="F147">
        <v>12</v>
      </c>
      <c r="G147" t="s">
        <v>164</v>
      </c>
      <c r="H147" s="1">
        <v>241461.89864025699</v>
      </c>
      <c r="I147" s="1">
        <v>0</v>
      </c>
      <c r="J147" s="1">
        <v>0</v>
      </c>
      <c r="K147" s="1">
        <v>793760.43709753396</v>
      </c>
      <c r="L147" s="1">
        <v>793760.43709753396</v>
      </c>
      <c r="M147" s="1">
        <v>0</v>
      </c>
      <c r="N147" s="1">
        <v>29041015.731232099</v>
      </c>
      <c r="O147" s="1">
        <v>1075847117.5035501</v>
      </c>
      <c r="P147" s="1">
        <v>185224.31784468601</v>
      </c>
      <c r="Q147" s="1">
        <v>1797599.1566177099</v>
      </c>
      <c r="R147" s="1">
        <v>62480132.572199501</v>
      </c>
      <c r="S147" s="1">
        <v>4340241.04799987</v>
      </c>
      <c r="T147" s="1">
        <v>0</v>
      </c>
      <c r="U147" s="1">
        <v>39742768.941417903</v>
      </c>
      <c r="V147" s="1">
        <v>116020097.10560399</v>
      </c>
    </row>
    <row r="148" spans="1:22" x14ac:dyDescent="0.2">
      <c r="A148" t="s">
        <v>377</v>
      </c>
      <c r="B148" t="s">
        <v>374</v>
      </c>
      <c r="C148">
        <v>6</v>
      </c>
      <c r="D148" t="s">
        <v>370</v>
      </c>
      <c r="E148" t="s">
        <v>373</v>
      </c>
      <c r="F148">
        <v>12</v>
      </c>
      <c r="G148" t="s">
        <v>165</v>
      </c>
      <c r="H148" s="1">
        <v>216465.080686895</v>
      </c>
      <c r="I148" s="1">
        <v>11634.9407179391</v>
      </c>
      <c r="J148" s="1">
        <v>0</v>
      </c>
      <c r="K148" s="1">
        <v>380246.16334420402</v>
      </c>
      <c r="L148" s="1">
        <v>380246.16334420402</v>
      </c>
      <c r="M148" s="1">
        <v>0</v>
      </c>
      <c r="N148" s="1">
        <v>18429046.938117798</v>
      </c>
      <c r="O148" s="1">
        <v>659139997.908095</v>
      </c>
      <c r="P148" s="1">
        <v>155132.60983344601</v>
      </c>
      <c r="Q148" s="1">
        <v>1324818.94545638</v>
      </c>
      <c r="R148" s="1">
        <v>48882782.4293295</v>
      </c>
      <c r="S148" s="1">
        <v>2919956.8241721299</v>
      </c>
      <c r="T148" s="1">
        <v>0</v>
      </c>
      <c r="U148">
        <v>9825280.42695974</v>
      </c>
      <c r="V148" s="1">
        <v>30271732.482402001</v>
      </c>
    </row>
    <row r="149" spans="1:22" x14ac:dyDescent="0.2">
      <c r="A149" t="s">
        <v>377</v>
      </c>
      <c r="B149" t="s">
        <v>374</v>
      </c>
      <c r="C149">
        <v>6</v>
      </c>
      <c r="D149" t="s">
        <v>370</v>
      </c>
      <c r="E149" t="s">
        <v>372</v>
      </c>
      <c r="F149">
        <v>12</v>
      </c>
      <c r="G149" t="s">
        <v>166</v>
      </c>
      <c r="H149" s="1">
        <v>168530.97353567599</v>
      </c>
      <c r="I149" s="1">
        <v>0</v>
      </c>
      <c r="J149" s="1">
        <v>0</v>
      </c>
      <c r="K149" s="1">
        <v>523665.49997185898</v>
      </c>
      <c r="L149" s="1">
        <v>374736.862207703</v>
      </c>
      <c r="M149" s="1">
        <v>0</v>
      </c>
      <c r="N149" s="1">
        <v>16975843.7716561</v>
      </c>
      <c r="O149" s="1">
        <v>621007168.31962097</v>
      </c>
      <c r="P149" s="1">
        <v>149456.15398609801</v>
      </c>
      <c r="Q149" s="1">
        <v>1427646.0801377001</v>
      </c>
      <c r="R149" s="1">
        <v>42699967.542293899</v>
      </c>
      <c r="S149" s="1">
        <v>2310856.04895915</v>
      </c>
      <c r="T149" s="1">
        <v>0</v>
      </c>
      <c r="U149">
        <v>7957987.4198099403</v>
      </c>
      <c r="V149" s="1">
        <v>24015841.671397898</v>
      </c>
    </row>
    <row r="150" spans="1:22" x14ac:dyDescent="0.2">
      <c r="A150" t="s">
        <v>377</v>
      </c>
      <c r="B150" t="s">
        <v>374</v>
      </c>
      <c r="C150">
        <v>7</v>
      </c>
      <c r="D150" t="s">
        <v>370</v>
      </c>
      <c r="E150" t="s">
        <v>371</v>
      </c>
      <c r="F150">
        <v>4</v>
      </c>
      <c r="G150" t="s">
        <v>167</v>
      </c>
      <c r="H150" s="1">
        <v>0</v>
      </c>
      <c r="I150" s="1">
        <v>0</v>
      </c>
      <c r="J150" s="1">
        <v>0</v>
      </c>
      <c r="K150" s="1">
        <v>113944.99834951101</v>
      </c>
      <c r="L150" s="1">
        <v>113944.99834951101</v>
      </c>
      <c r="M150" s="1">
        <v>747707.53344656003</v>
      </c>
      <c r="N150" s="1">
        <v>19160561.810715299</v>
      </c>
      <c r="O150" s="1">
        <v>1049031773.16826</v>
      </c>
      <c r="P150" s="1">
        <v>0</v>
      </c>
      <c r="Q150" s="1">
        <v>0</v>
      </c>
      <c r="R150" s="1">
        <v>0</v>
      </c>
      <c r="S150" s="1">
        <v>671274.66617258196</v>
      </c>
      <c r="T150" s="1">
        <v>747707.53344656003</v>
      </c>
      <c r="U150" s="1">
        <v>12959510.077337001</v>
      </c>
      <c r="V150" s="1">
        <v>55927986.120825402</v>
      </c>
    </row>
    <row r="151" spans="1:22" x14ac:dyDescent="0.2">
      <c r="A151" t="s">
        <v>377</v>
      </c>
      <c r="B151" t="s">
        <v>374</v>
      </c>
      <c r="C151">
        <v>7</v>
      </c>
      <c r="D151" t="s">
        <v>370</v>
      </c>
      <c r="E151" t="s">
        <v>373</v>
      </c>
      <c r="F151">
        <v>4</v>
      </c>
      <c r="G151" t="s">
        <v>168</v>
      </c>
      <c r="H151" s="1">
        <v>0</v>
      </c>
      <c r="I151" s="1">
        <v>0</v>
      </c>
      <c r="J151" s="1">
        <v>0</v>
      </c>
      <c r="K151" s="1">
        <v>101493.13910249399</v>
      </c>
      <c r="L151" s="1">
        <v>46280.916897491501</v>
      </c>
      <c r="M151" s="1">
        <v>987817.25089898997</v>
      </c>
      <c r="N151" s="1">
        <v>19195119.036724601</v>
      </c>
      <c r="O151" s="1">
        <v>1003783688.0112</v>
      </c>
      <c r="P151" s="1">
        <v>0</v>
      </c>
      <c r="Q151" s="1">
        <v>0</v>
      </c>
      <c r="R151" s="1">
        <v>0</v>
      </c>
      <c r="S151" s="1">
        <v>648347.04746673396</v>
      </c>
      <c r="T151" s="1">
        <v>987817.25089898997</v>
      </c>
      <c r="U151" s="1">
        <v>10954480.8782764</v>
      </c>
      <c r="V151" s="1">
        <v>40987686.166359499</v>
      </c>
    </row>
    <row r="152" spans="1:22" x14ac:dyDescent="0.2">
      <c r="A152" t="s">
        <v>377</v>
      </c>
      <c r="B152" t="s">
        <v>374</v>
      </c>
      <c r="C152">
        <v>7</v>
      </c>
      <c r="D152" t="s">
        <v>370</v>
      </c>
      <c r="E152" t="s">
        <v>372</v>
      </c>
      <c r="F152">
        <v>4</v>
      </c>
      <c r="G152" t="s">
        <v>169</v>
      </c>
      <c r="H152" s="1">
        <v>0</v>
      </c>
      <c r="I152" s="1">
        <v>0</v>
      </c>
      <c r="J152" s="1">
        <v>0</v>
      </c>
      <c r="K152" s="1">
        <v>59637.697486176701</v>
      </c>
      <c r="L152" s="1">
        <v>46374.331818737301</v>
      </c>
      <c r="M152" s="1">
        <v>677856.38240532205</v>
      </c>
      <c r="N152" s="1">
        <v>16595441.382504901</v>
      </c>
      <c r="O152" s="1">
        <v>750294698.29077101</v>
      </c>
      <c r="P152" s="1">
        <v>0</v>
      </c>
      <c r="Q152" s="1">
        <v>0</v>
      </c>
      <c r="R152" s="1">
        <v>0</v>
      </c>
      <c r="S152" s="1">
        <v>602593.65567421902</v>
      </c>
      <c r="T152" s="1">
        <v>677856.38240532205</v>
      </c>
      <c r="U152">
        <v>8487762.6606848203</v>
      </c>
      <c r="V152" s="1">
        <v>41063541.5279698</v>
      </c>
    </row>
    <row r="153" spans="1:22" x14ac:dyDescent="0.2">
      <c r="A153" t="s">
        <v>377</v>
      </c>
      <c r="B153" t="s">
        <v>374</v>
      </c>
      <c r="C153">
        <v>8</v>
      </c>
      <c r="D153" t="s">
        <v>370</v>
      </c>
      <c r="E153" t="s">
        <v>371</v>
      </c>
      <c r="F153">
        <v>20</v>
      </c>
      <c r="G153" t="s">
        <v>170</v>
      </c>
      <c r="H153" s="1">
        <v>0</v>
      </c>
      <c r="I153" s="1">
        <v>0</v>
      </c>
      <c r="J153" s="1">
        <v>0</v>
      </c>
      <c r="K153" s="1">
        <v>34338.036792469298</v>
      </c>
      <c r="L153" s="1">
        <v>34338.036792469298</v>
      </c>
      <c r="M153" s="1">
        <v>184805.100396558</v>
      </c>
      <c r="N153" s="1">
        <v>3868203.4327584002</v>
      </c>
      <c r="O153" s="1">
        <v>1234065212.6883199</v>
      </c>
      <c r="P153" s="1">
        <v>0</v>
      </c>
      <c r="Q153" s="1">
        <v>0</v>
      </c>
      <c r="R153" s="1">
        <v>0</v>
      </c>
      <c r="S153" s="1">
        <v>0</v>
      </c>
      <c r="T153" s="1">
        <v>184805.100396558</v>
      </c>
      <c r="U153" s="1">
        <v>30086257.4598547</v>
      </c>
      <c r="V153" s="1">
        <v>131811531.817533</v>
      </c>
    </row>
    <row r="154" spans="1:22" x14ac:dyDescent="0.2">
      <c r="A154" t="s">
        <v>377</v>
      </c>
      <c r="B154" t="s">
        <v>374</v>
      </c>
      <c r="C154">
        <v>8</v>
      </c>
      <c r="D154" t="s">
        <v>370</v>
      </c>
      <c r="E154" t="s">
        <v>373</v>
      </c>
      <c r="F154">
        <v>20</v>
      </c>
      <c r="G154" t="s">
        <v>171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88620.658377180007</v>
      </c>
      <c r="N154" s="1">
        <v>2105143.5119382599</v>
      </c>
      <c r="O154" s="1">
        <v>678045817.11785495</v>
      </c>
      <c r="P154" s="1">
        <v>0</v>
      </c>
      <c r="Q154" s="1">
        <v>0</v>
      </c>
      <c r="R154" s="1">
        <v>0</v>
      </c>
      <c r="S154" s="1">
        <v>0</v>
      </c>
      <c r="T154" s="1">
        <v>88620.658377180007</v>
      </c>
      <c r="U154">
        <v>6227944.6173335304</v>
      </c>
      <c r="V154" s="1">
        <v>30078400.610202499</v>
      </c>
    </row>
    <row r="155" spans="1:22" x14ac:dyDescent="0.2">
      <c r="A155" t="s">
        <v>377</v>
      </c>
      <c r="B155" t="s">
        <v>374</v>
      </c>
      <c r="C155">
        <v>8</v>
      </c>
      <c r="D155" t="s">
        <v>370</v>
      </c>
      <c r="E155" t="s">
        <v>372</v>
      </c>
      <c r="F155">
        <v>20</v>
      </c>
      <c r="G155" t="s">
        <v>172</v>
      </c>
      <c r="H155" s="1">
        <v>0</v>
      </c>
      <c r="I155" s="1">
        <v>0</v>
      </c>
      <c r="J155" s="1">
        <v>0</v>
      </c>
      <c r="K155" s="1">
        <v>28862.7422211374</v>
      </c>
      <c r="L155" s="1">
        <v>10297.993043394999</v>
      </c>
      <c r="M155" s="1">
        <v>160873.4837864</v>
      </c>
      <c r="N155" s="1">
        <v>2250273.1205482101</v>
      </c>
      <c r="O155" s="1">
        <v>842743682.25642097</v>
      </c>
      <c r="P155" s="1">
        <v>0</v>
      </c>
      <c r="Q155" s="1">
        <v>0</v>
      </c>
      <c r="R155" s="1">
        <v>0</v>
      </c>
      <c r="S155" s="1">
        <v>0</v>
      </c>
      <c r="T155" s="1">
        <v>160873.4837864</v>
      </c>
      <c r="U155">
        <v>6316764.0980095696</v>
      </c>
      <c r="V155" s="1">
        <v>32623194.198189601</v>
      </c>
    </row>
    <row r="156" spans="1:22" x14ac:dyDescent="0.2">
      <c r="A156" t="s">
        <v>377</v>
      </c>
      <c r="B156" t="s">
        <v>374</v>
      </c>
      <c r="C156">
        <v>9</v>
      </c>
      <c r="D156" t="s">
        <v>370</v>
      </c>
      <c r="E156" t="s">
        <v>371</v>
      </c>
      <c r="F156">
        <v>20</v>
      </c>
      <c r="G156" t="s">
        <v>173</v>
      </c>
      <c r="H156" s="1">
        <v>0</v>
      </c>
      <c r="I156" s="1">
        <v>0</v>
      </c>
      <c r="J156" s="1">
        <v>0</v>
      </c>
      <c r="K156" s="1">
        <v>316048.006650422</v>
      </c>
      <c r="L156" s="1">
        <v>316048.006650422</v>
      </c>
      <c r="M156" s="1">
        <v>0</v>
      </c>
      <c r="N156" s="1">
        <v>10941684.094894201</v>
      </c>
      <c r="O156" s="1">
        <v>603755752.53304505</v>
      </c>
      <c r="P156" s="1">
        <v>0</v>
      </c>
      <c r="Q156" s="1">
        <v>0</v>
      </c>
      <c r="R156" s="1">
        <v>147739.98765134299</v>
      </c>
      <c r="S156" s="1">
        <v>1722702.20973857</v>
      </c>
      <c r="T156" s="1">
        <v>0</v>
      </c>
      <c r="U156" s="1">
        <v>39204891.061525002</v>
      </c>
      <c r="V156" s="1">
        <v>143667332.01295799</v>
      </c>
    </row>
    <row r="157" spans="1:22" x14ac:dyDescent="0.2">
      <c r="A157" t="s">
        <v>377</v>
      </c>
      <c r="B157" t="s">
        <v>374</v>
      </c>
      <c r="C157">
        <v>9</v>
      </c>
      <c r="D157" t="s">
        <v>370</v>
      </c>
      <c r="E157" t="s">
        <v>373</v>
      </c>
      <c r="F157">
        <v>20</v>
      </c>
      <c r="G157" t="s">
        <v>174</v>
      </c>
      <c r="H157" s="1">
        <v>0</v>
      </c>
      <c r="I157" s="1">
        <v>0</v>
      </c>
      <c r="J157" s="1">
        <v>0</v>
      </c>
      <c r="K157" s="1">
        <v>107436.864247406</v>
      </c>
      <c r="L157" s="1">
        <v>107436.864247406</v>
      </c>
      <c r="M157" s="1">
        <v>0</v>
      </c>
      <c r="N157" s="1">
        <v>6094870.00240687</v>
      </c>
      <c r="O157" s="1">
        <v>378109272.20586598</v>
      </c>
      <c r="P157" s="1">
        <v>0</v>
      </c>
      <c r="Q157" s="1">
        <v>0</v>
      </c>
      <c r="R157" s="1">
        <v>83391.845912942299</v>
      </c>
      <c r="S157" s="1">
        <v>822253.257382771</v>
      </c>
      <c r="T157" s="1">
        <v>0</v>
      </c>
      <c r="U157">
        <v>8322976.7315087402</v>
      </c>
      <c r="V157" s="1">
        <v>30739175.678617898</v>
      </c>
    </row>
    <row r="158" spans="1:22" x14ac:dyDescent="0.2">
      <c r="A158" t="s">
        <v>377</v>
      </c>
      <c r="B158" t="s">
        <v>374</v>
      </c>
      <c r="C158">
        <v>9</v>
      </c>
      <c r="D158" t="s">
        <v>370</v>
      </c>
      <c r="E158" t="s">
        <v>372</v>
      </c>
      <c r="F158">
        <v>20</v>
      </c>
      <c r="G158" t="s">
        <v>175</v>
      </c>
      <c r="H158" s="1">
        <v>0</v>
      </c>
      <c r="I158" s="1">
        <v>0</v>
      </c>
      <c r="J158" s="1">
        <v>0</v>
      </c>
      <c r="K158" s="1">
        <v>82490.561338670799</v>
      </c>
      <c r="L158" s="1">
        <v>82490.561338670799</v>
      </c>
      <c r="M158" s="1">
        <v>0</v>
      </c>
      <c r="N158" s="1">
        <v>6051335.9686936997</v>
      </c>
      <c r="O158" s="1">
        <v>405862196.43258101</v>
      </c>
      <c r="P158" s="1">
        <v>0</v>
      </c>
      <c r="Q158" s="1">
        <v>0</v>
      </c>
      <c r="R158" s="1">
        <v>68589.2433284164</v>
      </c>
      <c r="S158" s="1">
        <v>1034189.56569989</v>
      </c>
      <c r="T158" s="1">
        <v>0</v>
      </c>
      <c r="U158">
        <v>8625498.6243611202</v>
      </c>
      <c r="V158" s="1">
        <v>29773090.010463402</v>
      </c>
    </row>
    <row r="159" spans="1:22" x14ac:dyDescent="0.2">
      <c r="A159" t="s">
        <v>377</v>
      </c>
      <c r="B159" t="s">
        <v>374</v>
      </c>
      <c r="C159">
        <v>10</v>
      </c>
      <c r="D159" t="s">
        <v>370</v>
      </c>
      <c r="E159" t="s">
        <v>371</v>
      </c>
      <c r="F159">
        <v>20</v>
      </c>
      <c r="G159" t="s">
        <v>131</v>
      </c>
      <c r="H159" s="1">
        <v>0</v>
      </c>
      <c r="I159" s="1">
        <v>0</v>
      </c>
      <c r="J159" s="1">
        <v>0</v>
      </c>
      <c r="K159" s="1">
        <v>157412.47656337501</v>
      </c>
      <c r="L159" s="1">
        <v>157412.47656337501</v>
      </c>
      <c r="M159" s="1">
        <v>178803.71343516299</v>
      </c>
      <c r="N159" s="1">
        <v>13860900.1571493</v>
      </c>
      <c r="O159" s="1">
        <v>805640722.39192998</v>
      </c>
      <c r="P159" s="1">
        <v>0</v>
      </c>
      <c r="Q159" s="1">
        <v>0</v>
      </c>
      <c r="R159" s="1">
        <v>0</v>
      </c>
      <c r="S159" s="1">
        <v>1194499.3456322099</v>
      </c>
      <c r="T159" s="1">
        <v>178803.71343516299</v>
      </c>
      <c r="U159" s="1">
        <v>41889925.8516495</v>
      </c>
      <c r="V159" s="1">
        <v>145737494.39513001</v>
      </c>
    </row>
    <row r="160" spans="1:22" x14ac:dyDescent="0.2">
      <c r="A160" t="s">
        <v>377</v>
      </c>
      <c r="B160" t="s">
        <v>374</v>
      </c>
      <c r="C160">
        <v>10</v>
      </c>
      <c r="D160" t="s">
        <v>370</v>
      </c>
      <c r="E160" t="s">
        <v>373</v>
      </c>
      <c r="F160">
        <v>20</v>
      </c>
      <c r="G160" t="s">
        <v>132</v>
      </c>
      <c r="H160" s="1">
        <v>0</v>
      </c>
      <c r="I160" s="1">
        <v>0</v>
      </c>
      <c r="J160" s="1">
        <v>0</v>
      </c>
      <c r="K160" s="1">
        <v>92623.985186034901</v>
      </c>
      <c r="L160" s="1">
        <v>92623.985186034901</v>
      </c>
      <c r="M160" s="1">
        <v>176898.82830282001</v>
      </c>
      <c r="N160" s="1">
        <v>8691991.7098447196</v>
      </c>
      <c r="O160" s="1">
        <v>564774276.14250803</v>
      </c>
      <c r="P160" s="1">
        <v>0</v>
      </c>
      <c r="Q160" s="1">
        <v>0</v>
      </c>
      <c r="R160" s="1">
        <v>0</v>
      </c>
      <c r="S160" s="1">
        <v>629586.05664389103</v>
      </c>
      <c r="T160" s="1">
        <v>176898.82830282001</v>
      </c>
      <c r="U160">
        <v>8946605.2350646108</v>
      </c>
      <c r="V160" s="1">
        <v>32775939.564688802</v>
      </c>
    </row>
    <row r="161" spans="1:22" x14ac:dyDescent="0.2">
      <c r="A161" t="s">
        <v>377</v>
      </c>
      <c r="B161" t="s">
        <v>374</v>
      </c>
      <c r="C161">
        <v>10</v>
      </c>
      <c r="D161" t="s">
        <v>370</v>
      </c>
      <c r="E161" t="s">
        <v>372</v>
      </c>
      <c r="F161">
        <v>20</v>
      </c>
      <c r="G161" t="s">
        <v>133</v>
      </c>
      <c r="H161" s="1">
        <v>0</v>
      </c>
      <c r="I161" s="1">
        <v>0</v>
      </c>
      <c r="J161" s="1">
        <v>0</v>
      </c>
      <c r="K161" s="1">
        <v>89680.884189803197</v>
      </c>
      <c r="L161" s="1">
        <v>89680.884189803197</v>
      </c>
      <c r="M161" s="1">
        <v>383525.06433538802</v>
      </c>
      <c r="N161" s="1">
        <v>8653894.0716029108</v>
      </c>
      <c r="O161" s="1">
        <v>589615455.648821</v>
      </c>
      <c r="P161" s="1">
        <v>0</v>
      </c>
      <c r="Q161" s="1">
        <v>0</v>
      </c>
      <c r="R161" s="1">
        <v>0</v>
      </c>
      <c r="S161" s="1">
        <v>638359.36611904297</v>
      </c>
      <c r="T161" s="1">
        <v>383525.06433538802</v>
      </c>
      <c r="U161">
        <v>8216634.29820506</v>
      </c>
      <c r="V161" s="1">
        <v>31911644.4292854</v>
      </c>
    </row>
    <row r="162" spans="1:22" x14ac:dyDescent="0.2">
      <c r="A162" t="s">
        <v>377</v>
      </c>
      <c r="B162" t="s">
        <v>374</v>
      </c>
      <c r="C162">
        <v>11</v>
      </c>
      <c r="D162" t="s">
        <v>370</v>
      </c>
      <c r="E162" t="s">
        <v>371</v>
      </c>
      <c r="F162">
        <v>4</v>
      </c>
      <c r="G162" t="s">
        <v>134</v>
      </c>
      <c r="H162" s="1">
        <v>0</v>
      </c>
      <c r="I162" s="1">
        <v>0</v>
      </c>
      <c r="J162" s="1">
        <v>0</v>
      </c>
      <c r="K162" s="1">
        <v>61694.920388003899</v>
      </c>
      <c r="L162" s="1">
        <v>61694.920388003899</v>
      </c>
      <c r="M162" s="1">
        <v>0</v>
      </c>
      <c r="N162" s="1">
        <v>7217412.5789633598</v>
      </c>
      <c r="O162" s="1">
        <v>862097574.59680104</v>
      </c>
      <c r="P162" s="1">
        <v>0</v>
      </c>
      <c r="Q162" s="1">
        <v>0</v>
      </c>
      <c r="R162" s="1">
        <v>0</v>
      </c>
      <c r="S162" s="1">
        <v>781213.65095768403</v>
      </c>
      <c r="T162" s="1">
        <v>0</v>
      </c>
      <c r="U162" s="1">
        <v>13341726.921069499</v>
      </c>
      <c r="V162" s="1">
        <v>53477668.384612098</v>
      </c>
    </row>
    <row r="163" spans="1:22" x14ac:dyDescent="0.2">
      <c r="A163" t="s">
        <v>377</v>
      </c>
      <c r="B163" t="s">
        <v>374</v>
      </c>
      <c r="C163">
        <v>11</v>
      </c>
      <c r="D163" t="s">
        <v>370</v>
      </c>
      <c r="E163" t="s">
        <v>373</v>
      </c>
      <c r="F163">
        <v>4</v>
      </c>
      <c r="G163" t="s">
        <v>135</v>
      </c>
      <c r="H163" s="1">
        <v>0</v>
      </c>
      <c r="I163" s="1">
        <v>0</v>
      </c>
      <c r="J163" s="1">
        <v>0</v>
      </c>
      <c r="K163" s="1">
        <v>27081.040613308502</v>
      </c>
      <c r="L163" s="1">
        <v>27081.040613308502</v>
      </c>
      <c r="M163" s="1">
        <v>708012.06147680001</v>
      </c>
      <c r="N163" s="1">
        <v>6398697.1401338903</v>
      </c>
      <c r="O163" s="1">
        <v>707670822.60032499</v>
      </c>
      <c r="P163" s="1">
        <v>0</v>
      </c>
      <c r="Q163" s="1">
        <v>0</v>
      </c>
      <c r="R163" s="1">
        <v>0</v>
      </c>
      <c r="S163" s="1">
        <v>608800.11442256195</v>
      </c>
      <c r="T163" s="1">
        <v>708012.06147680001</v>
      </c>
      <c r="U163" s="1">
        <v>10474673.206376901</v>
      </c>
      <c r="V163" s="1">
        <v>37942323.276346497</v>
      </c>
    </row>
    <row r="164" spans="1:22" x14ac:dyDescent="0.2">
      <c r="A164" t="s">
        <v>377</v>
      </c>
      <c r="B164" t="s">
        <v>374</v>
      </c>
      <c r="C164">
        <v>11</v>
      </c>
      <c r="D164" t="s">
        <v>370</v>
      </c>
      <c r="E164" t="s">
        <v>372</v>
      </c>
      <c r="F164">
        <v>4</v>
      </c>
      <c r="G164" t="s">
        <v>136</v>
      </c>
      <c r="H164" s="1">
        <v>0</v>
      </c>
      <c r="I164" s="1">
        <v>0</v>
      </c>
      <c r="J164" s="1">
        <v>0</v>
      </c>
      <c r="K164" s="1">
        <v>42324.985886012502</v>
      </c>
      <c r="L164" s="1">
        <v>42324.985886012502</v>
      </c>
      <c r="M164" s="1">
        <v>550935.83434171404</v>
      </c>
      <c r="N164" s="1">
        <v>5690978.7680291403</v>
      </c>
      <c r="O164" s="1">
        <v>693843846.08329594</v>
      </c>
      <c r="P164" s="1">
        <v>0</v>
      </c>
      <c r="Q164" s="1">
        <v>0</v>
      </c>
      <c r="R164" s="1">
        <v>0</v>
      </c>
      <c r="S164" s="1">
        <v>602249.20951573795</v>
      </c>
      <c r="T164" s="1">
        <v>550935.83434171404</v>
      </c>
      <c r="U164">
        <v>9922628.7987878807</v>
      </c>
      <c r="V164" s="1">
        <v>34886524.340833299</v>
      </c>
    </row>
    <row r="165" spans="1:22" x14ac:dyDescent="0.2">
      <c r="A165" t="s">
        <v>377</v>
      </c>
      <c r="B165" t="s">
        <v>374</v>
      </c>
      <c r="C165">
        <v>12</v>
      </c>
      <c r="D165" t="s">
        <v>370</v>
      </c>
      <c r="E165" t="s">
        <v>371</v>
      </c>
      <c r="F165">
        <v>20</v>
      </c>
      <c r="G165" t="s">
        <v>137</v>
      </c>
      <c r="H165" s="1">
        <v>0</v>
      </c>
      <c r="I165" s="1">
        <v>0</v>
      </c>
      <c r="J165" s="1">
        <v>0</v>
      </c>
      <c r="K165" s="1">
        <v>282141.66433740302</v>
      </c>
      <c r="L165" s="1">
        <v>282141.66433740302</v>
      </c>
      <c r="M165" s="1">
        <v>200975.056768838</v>
      </c>
      <c r="N165" s="1">
        <v>18986804.9372316</v>
      </c>
      <c r="O165" s="1">
        <v>1118580393.1254799</v>
      </c>
      <c r="P165" s="1">
        <v>0</v>
      </c>
      <c r="Q165" s="1">
        <v>0</v>
      </c>
      <c r="R165" s="1">
        <v>0</v>
      </c>
      <c r="S165" s="1">
        <v>586507.16498973302</v>
      </c>
      <c r="T165" s="1">
        <v>200975.056768838</v>
      </c>
      <c r="U165" s="1">
        <v>43522688.229022801</v>
      </c>
      <c r="V165" s="1">
        <v>173089337.92864001</v>
      </c>
    </row>
    <row r="166" spans="1:22" x14ac:dyDescent="0.2">
      <c r="A166" t="s">
        <v>377</v>
      </c>
      <c r="B166" t="s">
        <v>374</v>
      </c>
      <c r="C166">
        <v>12</v>
      </c>
      <c r="D166" t="s">
        <v>370</v>
      </c>
      <c r="E166" t="s">
        <v>373</v>
      </c>
      <c r="F166">
        <v>20</v>
      </c>
      <c r="G166" t="s">
        <v>138</v>
      </c>
      <c r="H166" s="1">
        <v>0</v>
      </c>
      <c r="I166" s="1">
        <v>0</v>
      </c>
      <c r="J166" s="1">
        <v>0</v>
      </c>
      <c r="K166" s="1">
        <v>54988.394382076498</v>
      </c>
      <c r="L166" s="1">
        <v>54988.394382076498</v>
      </c>
      <c r="M166" s="1">
        <v>0</v>
      </c>
      <c r="N166" s="1">
        <v>9544951.3369297609</v>
      </c>
      <c r="O166" s="1">
        <v>645023706.42117906</v>
      </c>
      <c r="P166" s="1">
        <v>0</v>
      </c>
      <c r="Q166" s="1">
        <v>0</v>
      </c>
      <c r="R166" s="1">
        <v>8545.7576700137197</v>
      </c>
      <c r="S166" s="1">
        <v>289977.06610619801</v>
      </c>
      <c r="T166" s="1">
        <v>0</v>
      </c>
      <c r="U166">
        <v>9058614.3577573709</v>
      </c>
      <c r="V166" s="1">
        <v>31526812.493307799</v>
      </c>
    </row>
    <row r="167" spans="1:22" x14ac:dyDescent="0.2">
      <c r="A167" t="s">
        <v>377</v>
      </c>
      <c r="B167" t="s">
        <v>374</v>
      </c>
      <c r="C167">
        <v>12</v>
      </c>
      <c r="D167" t="s">
        <v>370</v>
      </c>
      <c r="E167" t="s">
        <v>372</v>
      </c>
      <c r="F167">
        <v>20</v>
      </c>
      <c r="G167" t="s">
        <v>139</v>
      </c>
      <c r="H167" s="1">
        <v>0</v>
      </c>
      <c r="I167" s="1">
        <v>0</v>
      </c>
      <c r="J167" s="1">
        <v>0</v>
      </c>
      <c r="K167" s="1">
        <v>80713.310940029798</v>
      </c>
      <c r="L167" s="1">
        <v>80713.310940029798</v>
      </c>
      <c r="M167" s="1">
        <v>0</v>
      </c>
      <c r="N167" s="1">
        <v>9888594.92219886</v>
      </c>
      <c r="O167" s="1">
        <v>690820416.43838203</v>
      </c>
      <c r="P167" s="1">
        <v>0</v>
      </c>
      <c r="Q167" s="1">
        <v>0</v>
      </c>
      <c r="R167" s="1">
        <v>37046.036237687404</v>
      </c>
      <c r="S167" s="1">
        <v>342307.61626456497</v>
      </c>
      <c r="T167" s="1">
        <v>0</v>
      </c>
      <c r="U167">
        <v>9190674.26371268</v>
      </c>
      <c r="V167" s="1">
        <v>30918600.244382601</v>
      </c>
    </row>
    <row r="168" spans="1:22" x14ac:dyDescent="0.2">
      <c r="A168" t="s">
        <v>377</v>
      </c>
      <c r="B168" t="s">
        <v>374</v>
      </c>
      <c r="C168">
        <v>13</v>
      </c>
      <c r="D168" t="s">
        <v>370</v>
      </c>
      <c r="E168" t="s">
        <v>371</v>
      </c>
      <c r="F168">
        <v>4</v>
      </c>
      <c r="G168" t="s">
        <v>140</v>
      </c>
      <c r="H168" s="1">
        <v>0</v>
      </c>
      <c r="I168" s="1">
        <v>0</v>
      </c>
      <c r="J168" s="1">
        <v>0</v>
      </c>
      <c r="K168" s="1">
        <v>70086.366555837507</v>
      </c>
      <c r="L168" s="1">
        <v>70086.366555837507</v>
      </c>
      <c r="M168" s="1">
        <v>101994.00957702599</v>
      </c>
      <c r="N168" s="1">
        <v>8362347.4489412298</v>
      </c>
      <c r="O168" s="1">
        <v>940395633.30443501</v>
      </c>
      <c r="P168" s="1">
        <v>0</v>
      </c>
      <c r="Q168" s="1">
        <v>0</v>
      </c>
      <c r="R168" s="1">
        <v>0</v>
      </c>
      <c r="S168" s="1">
        <v>1076173.0041447501</v>
      </c>
      <c r="T168" s="1">
        <v>101994.00957702599</v>
      </c>
      <c r="U168" s="1">
        <v>13477796.683195701</v>
      </c>
      <c r="V168" s="1">
        <v>43490220.788906299</v>
      </c>
    </row>
    <row r="169" spans="1:22" x14ac:dyDescent="0.2">
      <c r="A169" t="s">
        <v>377</v>
      </c>
      <c r="B169" t="s">
        <v>374</v>
      </c>
      <c r="C169">
        <v>13</v>
      </c>
      <c r="D169" t="s">
        <v>370</v>
      </c>
      <c r="E169" t="s">
        <v>373</v>
      </c>
      <c r="F169">
        <v>4</v>
      </c>
      <c r="G169" t="s">
        <v>141</v>
      </c>
      <c r="H169" s="1">
        <v>0</v>
      </c>
      <c r="I169" s="1">
        <v>0</v>
      </c>
      <c r="J169" s="1">
        <v>0</v>
      </c>
      <c r="K169" s="1">
        <v>53283.620459312398</v>
      </c>
      <c r="L169" s="1">
        <v>53283.620459312398</v>
      </c>
      <c r="M169" s="1">
        <v>334450.93461117102</v>
      </c>
      <c r="N169" s="1">
        <v>7364500.0276909098</v>
      </c>
      <c r="O169" s="1">
        <v>779833594.17184198</v>
      </c>
      <c r="P169" s="1">
        <v>0</v>
      </c>
      <c r="Q169" s="1">
        <v>16905.517181413899</v>
      </c>
      <c r="R169" s="1">
        <v>0</v>
      </c>
      <c r="S169" s="1">
        <v>804709.494705986</v>
      </c>
      <c r="T169" s="1">
        <v>334450.93461117102</v>
      </c>
      <c r="U169">
        <v>9992502.6635360401</v>
      </c>
      <c r="V169" s="1">
        <v>35335131.695917003</v>
      </c>
    </row>
    <row r="170" spans="1:22" x14ac:dyDescent="0.2">
      <c r="A170" t="s">
        <v>377</v>
      </c>
      <c r="B170" t="s">
        <v>374</v>
      </c>
      <c r="C170">
        <v>13</v>
      </c>
      <c r="D170" t="s">
        <v>370</v>
      </c>
      <c r="E170" t="s">
        <v>372</v>
      </c>
      <c r="F170">
        <v>4</v>
      </c>
      <c r="G170" t="s">
        <v>142</v>
      </c>
      <c r="H170" s="1">
        <v>0</v>
      </c>
      <c r="I170" s="1">
        <v>0</v>
      </c>
      <c r="J170" s="1">
        <v>0</v>
      </c>
      <c r="K170" s="1">
        <v>45349.726076197701</v>
      </c>
      <c r="L170" s="1">
        <v>45349.726076197701</v>
      </c>
      <c r="M170" s="1">
        <v>340246.13483097299</v>
      </c>
      <c r="N170" s="1">
        <v>6614194.1907331804</v>
      </c>
      <c r="O170" s="1">
        <v>724073695.97591102</v>
      </c>
      <c r="P170" s="1">
        <v>0</v>
      </c>
      <c r="Q170" s="1">
        <v>0</v>
      </c>
      <c r="R170" s="1">
        <v>0</v>
      </c>
      <c r="S170" s="1">
        <v>708003.33900599903</v>
      </c>
      <c r="T170" s="1">
        <v>340246.13483097299</v>
      </c>
      <c r="U170">
        <v>8618045.3925487101</v>
      </c>
      <c r="V170" s="1">
        <v>29102753.986817401</v>
      </c>
    </row>
    <row r="171" spans="1:22" x14ac:dyDescent="0.2">
      <c r="A171" t="s">
        <v>377</v>
      </c>
      <c r="B171" t="s">
        <v>374</v>
      </c>
      <c r="C171">
        <v>14</v>
      </c>
      <c r="D171" t="s">
        <v>370</v>
      </c>
      <c r="E171" t="s">
        <v>371</v>
      </c>
      <c r="F171">
        <v>4</v>
      </c>
      <c r="G171" t="s">
        <v>143</v>
      </c>
      <c r="H171" s="1">
        <v>0</v>
      </c>
      <c r="I171" s="1">
        <v>0</v>
      </c>
      <c r="J171" s="1">
        <v>0</v>
      </c>
      <c r="K171" s="1">
        <v>32239.399921435601</v>
      </c>
      <c r="L171" s="1">
        <v>32239.399921435601</v>
      </c>
      <c r="M171" s="1">
        <v>0</v>
      </c>
      <c r="N171" s="1">
        <v>12701468.604405399</v>
      </c>
      <c r="O171" s="1">
        <v>888461115.93142295</v>
      </c>
      <c r="P171" s="1">
        <v>0</v>
      </c>
      <c r="Q171" s="1">
        <v>0</v>
      </c>
      <c r="R171" s="1">
        <v>0</v>
      </c>
      <c r="S171" s="1">
        <v>922382.88324444799</v>
      </c>
      <c r="T171" s="1">
        <v>0</v>
      </c>
      <c r="U171" s="1">
        <v>11224952.664094299</v>
      </c>
      <c r="V171" s="1">
        <v>38504661.033960901</v>
      </c>
    </row>
    <row r="172" spans="1:22" x14ac:dyDescent="0.2">
      <c r="A172" t="s">
        <v>377</v>
      </c>
      <c r="B172" t="s">
        <v>374</v>
      </c>
      <c r="C172">
        <v>14</v>
      </c>
      <c r="D172" t="s">
        <v>370</v>
      </c>
      <c r="E172" t="s">
        <v>373</v>
      </c>
      <c r="F172">
        <v>4</v>
      </c>
      <c r="G172" t="s">
        <v>144</v>
      </c>
      <c r="H172" s="1">
        <v>0</v>
      </c>
      <c r="I172" s="1">
        <v>0</v>
      </c>
      <c r="J172" s="1">
        <v>0</v>
      </c>
      <c r="K172" s="1">
        <v>57730.295543015302</v>
      </c>
      <c r="L172" s="1">
        <v>57730.295543015302</v>
      </c>
      <c r="M172" s="1">
        <v>490384.836645704</v>
      </c>
      <c r="N172" s="1">
        <v>14283764.5451278</v>
      </c>
      <c r="O172" s="1">
        <v>820434029.68138003</v>
      </c>
      <c r="P172" s="1">
        <v>0</v>
      </c>
      <c r="Q172" s="1">
        <v>0</v>
      </c>
      <c r="R172" s="1">
        <v>0</v>
      </c>
      <c r="S172" s="1">
        <v>871187.88349264394</v>
      </c>
      <c r="T172" s="1">
        <v>490384.836645704</v>
      </c>
      <c r="U172">
        <v>8721429.4729785901</v>
      </c>
      <c r="V172" s="1">
        <v>34315837.3409288</v>
      </c>
    </row>
    <row r="173" spans="1:22" x14ac:dyDescent="0.2">
      <c r="A173" t="s">
        <v>377</v>
      </c>
      <c r="B173" t="s">
        <v>374</v>
      </c>
      <c r="C173">
        <v>14</v>
      </c>
      <c r="D173" t="s">
        <v>370</v>
      </c>
      <c r="E173" t="s">
        <v>372</v>
      </c>
      <c r="F173">
        <v>4</v>
      </c>
      <c r="G173" t="s">
        <v>145</v>
      </c>
      <c r="H173" s="1">
        <v>10223.657956195901</v>
      </c>
      <c r="I173" s="1">
        <v>0</v>
      </c>
      <c r="J173" s="1">
        <v>0</v>
      </c>
      <c r="K173" s="1">
        <v>65800.081778472493</v>
      </c>
      <c r="L173" s="1">
        <v>65800.081778472493</v>
      </c>
      <c r="M173" s="1">
        <v>501491.06876425602</v>
      </c>
      <c r="N173" s="1">
        <v>15071298.4524597</v>
      </c>
      <c r="O173" s="1">
        <v>741198822.93304503</v>
      </c>
      <c r="P173" s="1">
        <v>0</v>
      </c>
      <c r="Q173" s="1">
        <v>48068.030144788499</v>
      </c>
      <c r="R173" s="1">
        <v>0</v>
      </c>
      <c r="S173" s="1">
        <v>1081318.5701192101</v>
      </c>
      <c r="T173" s="1">
        <v>501491.06876425602</v>
      </c>
      <c r="U173">
        <v>8079943.25139069</v>
      </c>
      <c r="V173" s="1">
        <v>35342154.109656803</v>
      </c>
    </row>
    <row r="174" spans="1:22" x14ac:dyDescent="0.2">
      <c r="A174" t="s">
        <v>377</v>
      </c>
      <c r="B174" t="s">
        <v>374</v>
      </c>
      <c r="C174">
        <v>15</v>
      </c>
      <c r="D174" t="s">
        <v>370</v>
      </c>
      <c r="E174" t="s">
        <v>371</v>
      </c>
      <c r="F174">
        <v>20</v>
      </c>
      <c r="G174" t="s">
        <v>146</v>
      </c>
      <c r="H174" s="1">
        <v>0</v>
      </c>
      <c r="I174" s="1">
        <v>0</v>
      </c>
      <c r="J174" s="1">
        <v>0</v>
      </c>
      <c r="K174" s="1">
        <v>512820.06222639902</v>
      </c>
      <c r="L174" s="1">
        <v>512820.06222639902</v>
      </c>
      <c r="M174" s="1">
        <v>0</v>
      </c>
      <c r="N174" s="1">
        <v>18181321.191242602</v>
      </c>
      <c r="O174" s="1">
        <v>1153639125.5109501</v>
      </c>
      <c r="P174" s="1">
        <v>0</v>
      </c>
      <c r="Q174" s="1">
        <v>0</v>
      </c>
      <c r="R174" s="1">
        <v>0</v>
      </c>
      <c r="S174" s="1">
        <v>448529.41085972701</v>
      </c>
      <c r="T174" s="1">
        <v>0</v>
      </c>
      <c r="U174" s="1">
        <v>38966637.582893997</v>
      </c>
      <c r="V174" s="1">
        <v>143787738.33268601</v>
      </c>
    </row>
    <row r="175" spans="1:22" x14ac:dyDescent="0.2">
      <c r="A175" t="s">
        <v>377</v>
      </c>
      <c r="B175" t="s">
        <v>374</v>
      </c>
      <c r="C175">
        <v>15</v>
      </c>
      <c r="D175" t="s">
        <v>370</v>
      </c>
      <c r="E175" t="s">
        <v>373</v>
      </c>
      <c r="F175">
        <v>20</v>
      </c>
      <c r="G175" t="s">
        <v>147</v>
      </c>
      <c r="H175" s="1">
        <v>0</v>
      </c>
      <c r="I175" s="1">
        <v>0</v>
      </c>
      <c r="J175" s="1">
        <v>0</v>
      </c>
      <c r="K175" s="1">
        <v>198389.83165724401</v>
      </c>
      <c r="L175" s="1">
        <v>198389.83165724401</v>
      </c>
      <c r="M175" s="1">
        <v>0</v>
      </c>
      <c r="N175" s="1">
        <v>9836495.9697622191</v>
      </c>
      <c r="O175" s="1">
        <v>646509439.16464996</v>
      </c>
      <c r="P175" s="1">
        <v>0</v>
      </c>
      <c r="Q175" s="1">
        <v>0</v>
      </c>
      <c r="R175" s="1">
        <v>0</v>
      </c>
      <c r="S175" s="1">
        <v>341270.63565561699</v>
      </c>
      <c r="T175" s="1">
        <v>0</v>
      </c>
      <c r="U175">
        <v>8891563.6442003101</v>
      </c>
      <c r="V175" s="1">
        <v>35546795.077951901</v>
      </c>
    </row>
    <row r="176" spans="1:22" x14ac:dyDescent="0.2">
      <c r="A176" t="s">
        <v>377</v>
      </c>
      <c r="B176" t="s">
        <v>374</v>
      </c>
      <c r="C176">
        <v>15</v>
      </c>
      <c r="D176" t="s">
        <v>370</v>
      </c>
      <c r="E176" t="s">
        <v>372</v>
      </c>
      <c r="F176">
        <v>20</v>
      </c>
      <c r="G176" t="s">
        <v>148</v>
      </c>
      <c r="H176" s="1">
        <v>0</v>
      </c>
      <c r="I176" s="1">
        <v>0</v>
      </c>
      <c r="J176" s="1">
        <v>0</v>
      </c>
      <c r="K176" s="1">
        <v>162000.38828789501</v>
      </c>
      <c r="L176" s="1">
        <v>146354.887378527</v>
      </c>
      <c r="M176" s="1">
        <v>82652.355255592396</v>
      </c>
      <c r="N176" s="1">
        <v>10113790.4598132</v>
      </c>
      <c r="O176" s="1">
        <v>705619818.38305402</v>
      </c>
      <c r="P176" s="1">
        <v>0</v>
      </c>
      <c r="Q176" s="1">
        <v>0</v>
      </c>
      <c r="R176" s="1">
        <v>10542.0156881484</v>
      </c>
      <c r="S176" s="1">
        <v>297998.73114434298</v>
      </c>
      <c r="T176" s="1">
        <v>82652.355255592396</v>
      </c>
      <c r="U176">
        <v>9031917.0924192201</v>
      </c>
      <c r="V176" s="1">
        <v>30811501.792809099</v>
      </c>
    </row>
  </sheetData>
  <sortState xmlns:xlrd2="http://schemas.microsoft.com/office/spreadsheetml/2017/richdata2" ref="A2:V177">
    <sortCondition ref="A2:A177"/>
    <sortCondition ref="B2:B177"/>
    <sortCondition ref="C2:C177"/>
  </sortState>
  <conditionalFormatting sqref="H2:H87">
    <cfRule type="colorScale" priority="2">
      <colorScale>
        <cfvo type="percentile" val="10"/>
        <cfvo type="percentile" val="50"/>
        <cfvo type="max"/>
        <color theme="5" tint="0.39997558519241921"/>
        <color theme="3" tint="0.89999084444715716"/>
        <color theme="9" tint="0.59999389629810485"/>
      </colorScale>
    </cfRule>
  </conditionalFormatting>
  <conditionalFormatting sqref="I2:T87">
    <cfRule type="colorScale" priority="1">
      <colorScale>
        <cfvo type="percentile" val="10"/>
        <cfvo type="percentile" val="50"/>
        <cfvo type="max"/>
        <color theme="5" tint="0.39997558519241921"/>
        <color theme="3" tint="0.89999084444715716"/>
        <color theme="9" tint="0.59999389629810485"/>
      </colorScale>
    </cfRule>
  </conditionalFormatting>
  <conditionalFormatting sqref="U2:V176">
    <cfRule type="colorScale" priority="6">
      <colorScale>
        <cfvo type="percentile" val="10"/>
        <cfvo type="percentile" val="50"/>
        <cfvo type="percentile" val="90"/>
        <color theme="9"/>
        <color rgb="FFFFEB84"/>
        <color rgb="FFC0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0F50-391E-D649-9473-E9DC3218C9D0}">
  <dimension ref="A1:AM176"/>
  <sheetViews>
    <sheetView zoomScale="75" zoomScaleNormal="75" workbookViewId="0">
      <pane ySplit="1" topLeftCell="A2" activePane="bottomLeft" state="frozen"/>
      <selection pane="bottomLeft" activeCell="AA148" sqref="AA148"/>
    </sheetView>
  </sheetViews>
  <sheetFormatPr baseColWidth="10" defaultRowHeight="16" x14ac:dyDescent="0.2"/>
  <cols>
    <col min="3" max="3" width="11" bestFit="1" customWidth="1"/>
    <col min="6" max="6" width="11" bestFit="1" customWidth="1"/>
    <col min="8" max="10" width="14.83203125" style="1" bestFit="1" customWidth="1"/>
    <col min="11" max="12" width="15.83203125" style="1" bestFit="1" customWidth="1"/>
    <col min="13" max="13" width="14.83203125" style="1" bestFit="1" customWidth="1"/>
    <col min="14" max="15" width="15" style="1" bestFit="1" customWidth="1"/>
    <col min="16" max="18" width="14.83203125" style="1" bestFit="1" customWidth="1"/>
    <col min="19" max="19" width="17.6640625" style="1" bestFit="1" customWidth="1"/>
    <col min="20" max="20" width="14.83203125" style="1" bestFit="1" customWidth="1"/>
    <col min="21" max="22" width="14.83203125" bestFit="1" customWidth="1"/>
    <col min="25" max="37" width="14.83203125" bestFit="1" customWidth="1"/>
    <col min="38" max="38" width="12.6640625" bestFit="1" customWidth="1"/>
    <col min="39" max="39" width="12" bestFit="1" customWidth="1"/>
  </cols>
  <sheetData>
    <row r="1" spans="1:39" x14ac:dyDescent="0.2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382</v>
      </c>
      <c r="F1" s="3" t="s">
        <v>444</v>
      </c>
      <c r="G1" s="3" t="s">
        <v>0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  <c r="O1" s="4" t="s">
        <v>183</v>
      </c>
      <c r="P1" s="4" t="s">
        <v>184</v>
      </c>
      <c r="Q1" s="4" t="s">
        <v>185</v>
      </c>
      <c r="R1" s="4" t="s">
        <v>186</v>
      </c>
      <c r="S1" s="4" t="s">
        <v>187</v>
      </c>
      <c r="T1" s="4" t="s">
        <v>188</v>
      </c>
      <c r="U1" s="3" t="s">
        <v>189</v>
      </c>
      <c r="V1" s="3" t="s">
        <v>191</v>
      </c>
      <c r="Y1" s="3" t="s">
        <v>450</v>
      </c>
      <c r="Z1" s="3" t="s">
        <v>451</v>
      </c>
      <c r="AA1" s="3" t="s">
        <v>452</v>
      </c>
      <c r="AB1" s="3" t="s">
        <v>453</v>
      </c>
      <c r="AC1" s="3" t="s">
        <v>461</v>
      </c>
      <c r="AD1" s="3" t="s">
        <v>454</v>
      </c>
      <c r="AE1" s="3" t="s">
        <v>455</v>
      </c>
      <c r="AF1" s="3" t="s">
        <v>456</v>
      </c>
      <c r="AG1" s="3" t="s">
        <v>457</v>
      </c>
      <c r="AH1" s="3" t="s">
        <v>458</v>
      </c>
      <c r="AI1" s="3" t="s">
        <v>459</v>
      </c>
      <c r="AJ1" s="3" t="s">
        <v>460</v>
      </c>
      <c r="AK1" s="3" t="s">
        <v>188</v>
      </c>
      <c r="AL1" s="3"/>
      <c r="AM1" s="3"/>
    </row>
    <row r="2" spans="1:39" x14ac:dyDescent="0.2">
      <c r="A2" s="3" t="s">
        <v>368</v>
      </c>
      <c r="B2" s="3" t="s">
        <v>369</v>
      </c>
      <c r="C2" s="3">
        <v>4</v>
      </c>
      <c r="D2" s="3" t="s">
        <v>370</v>
      </c>
      <c r="E2" s="3" t="s">
        <v>371</v>
      </c>
      <c r="F2" s="3">
        <v>4</v>
      </c>
      <c r="G2" s="3" t="s">
        <v>23</v>
      </c>
      <c r="H2" s="4">
        <v>91001.662800000006</v>
      </c>
      <c r="I2" s="4">
        <v>19972.054</v>
      </c>
      <c r="J2" s="4">
        <v>0</v>
      </c>
      <c r="K2" s="4">
        <v>1193663.48</v>
      </c>
      <c r="L2" s="4">
        <v>1193663.48</v>
      </c>
      <c r="M2" s="4">
        <v>274327.23700000002</v>
      </c>
      <c r="N2" s="4">
        <v>11300000</v>
      </c>
      <c r="O2" s="4">
        <v>1030000000</v>
      </c>
      <c r="P2" s="4">
        <v>0</v>
      </c>
      <c r="Q2" s="4">
        <v>64900000</v>
      </c>
      <c r="R2" s="4">
        <v>18000000</v>
      </c>
      <c r="S2" s="4">
        <v>7260551.0099999998</v>
      </c>
      <c r="T2" s="4">
        <v>274327.23700000002</v>
      </c>
      <c r="U2" s="5">
        <v>47200000</v>
      </c>
      <c r="V2" s="6">
        <v>158000000</v>
      </c>
      <c r="Y2" s="1">
        <f>(H2/$U2)*(AVERAGE($U$2:U$87))</f>
        <v>42868.129773355584</v>
      </c>
      <c r="Z2" s="1">
        <f>(I2/$U2)*(AVERAGE($U$2:U$87))</f>
        <v>9408.2303154626024</v>
      </c>
      <c r="AA2" s="1">
        <f>(J2/$U2)*(AVERAGE($U$2:U$87))</f>
        <v>0</v>
      </c>
      <c r="AB2" s="1">
        <f>(K2/$U2)*(AVERAGE($U$2:U$87))</f>
        <v>562298.7469889971</v>
      </c>
      <c r="AC2" s="1">
        <f>(L2/$U2)*(AVERAGE($U$2:U$87))</f>
        <v>562298.7469889971</v>
      </c>
      <c r="AD2" s="1">
        <f>(M2/$U2)*(AVERAGE($U$2:U$87))</f>
        <v>129227.26062629785</v>
      </c>
      <c r="AE2" s="1">
        <f>(N2/$U2)*(AVERAGE($U$2:U$87))</f>
        <v>5323088.0792094497</v>
      </c>
      <c r="AF2" s="1">
        <f>(O2/$U2)*(AVERAGE($U$2:U$87))</f>
        <v>485201833.76864892</v>
      </c>
      <c r="AG2" s="1">
        <f>(P2/$U2)*(AVERAGE($U$2:U$87))</f>
        <v>0</v>
      </c>
      <c r="AH2" s="1">
        <f>(Q2/$U2)*(AVERAGE($U$2:U$87))</f>
        <v>30572426.224840116</v>
      </c>
      <c r="AI2" s="1">
        <f>(R2/$U2)*(AVERAGE($U$2:U$87))</f>
        <v>8479255.3474132828</v>
      </c>
      <c r="AJ2" s="1">
        <f>(S2/$U2)*(AVERAGE($U$2:U$87))</f>
        <v>3420225.8875949671</v>
      </c>
      <c r="AK2" s="1">
        <f>(T2/$U2)*(AVERAGE($U$2:U$87))</f>
        <v>129227.26062629785</v>
      </c>
      <c r="AM2" s="1">
        <f>LOG(AJ2)</f>
        <v>6.5340547898270138</v>
      </c>
    </row>
    <row r="3" spans="1:39" x14ac:dyDescent="0.2">
      <c r="A3" s="3" t="s">
        <v>368</v>
      </c>
      <c r="B3" s="3" t="s">
        <v>369</v>
      </c>
      <c r="C3" s="3">
        <v>4</v>
      </c>
      <c r="D3" s="3" t="s">
        <v>370</v>
      </c>
      <c r="E3" s="3" t="s">
        <v>373</v>
      </c>
      <c r="F3" s="3">
        <v>4</v>
      </c>
      <c r="G3" s="3" t="s">
        <v>24</v>
      </c>
      <c r="H3" s="4">
        <v>91804.900999999998</v>
      </c>
      <c r="I3" s="4">
        <v>0</v>
      </c>
      <c r="J3" s="4">
        <v>0</v>
      </c>
      <c r="K3" s="4">
        <v>582527.549</v>
      </c>
      <c r="L3" s="4">
        <v>582527.549</v>
      </c>
      <c r="M3" s="4">
        <v>489815.087</v>
      </c>
      <c r="N3" s="4">
        <v>6843872.2000000002</v>
      </c>
      <c r="O3" s="4">
        <v>660000000</v>
      </c>
      <c r="P3" s="4">
        <v>0</v>
      </c>
      <c r="Q3" s="4">
        <v>42400000</v>
      </c>
      <c r="R3" s="4">
        <v>12800000</v>
      </c>
      <c r="S3" s="4">
        <v>4174735.4</v>
      </c>
      <c r="T3" s="4">
        <v>489815.087</v>
      </c>
      <c r="U3" s="7">
        <v>11700000</v>
      </c>
      <c r="V3" s="8">
        <v>40000000</v>
      </c>
      <c r="Y3" s="1">
        <f>(H3/$U3)*(AVERAGE($U$2:U$87))</f>
        <v>174464.55713449884</v>
      </c>
      <c r="Z3" s="1">
        <f>(I3/$U3)*(AVERAGE($U$2:U$87))</f>
        <v>0</v>
      </c>
      <c r="AA3" s="1">
        <f>(J3/$U3)*(AVERAGE($U$2:U$87))</f>
        <v>0</v>
      </c>
      <c r="AB3" s="1">
        <f>(K3/$U3)*(AVERAGE($U$2:U$87))</f>
        <v>1107025.9838843471</v>
      </c>
      <c r="AC3" s="1">
        <f>(L3/$U3)*(AVERAGE($U$2:U$87))</f>
        <v>1107025.9838843471</v>
      </c>
      <c r="AD3" s="1">
        <f>(M3/$U3)*(AVERAGE($U$2:U$87))</f>
        <v>930836.71242400259</v>
      </c>
      <c r="AE3" s="1">
        <f>(N3/$U3)*(AVERAGE($U$2:U$87))</f>
        <v>13005984.641910441</v>
      </c>
      <c r="AF3" s="1">
        <f>(O3/$U3)*(AVERAGE($U$2:U$87))</f>
        <v>1254253383.5831842</v>
      </c>
      <c r="AG3" s="1">
        <f>(P3/$U3)*(AVERAGE($U$2:U$87))</f>
        <v>0</v>
      </c>
      <c r="AH3" s="1">
        <f>(Q3/$U3)*(AVERAGE($U$2:U$87))</f>
        <v>80576277.975646988</v>
      </c>
      <c r="AI3" s="1">
        <f>(R3/$U3)*(AVERAGE($U$2:U$87))</f>
        <v>24324914.105855696</v>
      </c>
      <c r="AJ3" s="1">
        <f>(S3/$U3)*(AVERAGE($U$2:U$87))</f>
        <v>7933600.0015371181</v>
      </c>
      <c r="AK3" s="1">
        <f>(T3/$U3)*(AVERAGE($U$2:U$87))</f>
        <v>930836.71242400259</v>
      </c>
    </row>
    <row r="4" spans="1:39" x14ac:dyDescent="0.2">
      <c r="A4" s="3" t="s">
        <v>368</v>
      </c>
      <c r="B4" s="3" t="s">
        <v>369</v>
      </c>
      <c r="C4" s="3">
        <v>4</v>
      </c>
      <c r="D4" s="3" t="s">
        <v>370</v>
      </c>
      <c r="E4" s="3" t="s">
        <v>372</v>
      </c>
      <c r="F4" s="3">
        <v>4</v>
      </c>
      <c r="G4" s="3" t="s">
        <v>25</v>
      </c>
      <c r="H4" s="4">
        <v>90094.0285</v>
      </c>
      <c r="I4" s="4">
        <v>0</v>
      </c>
      <c r="J4" s="4">
        <v>0</v>
      </c>
      <c r="K4" s="4">
        <v>482619.74</v>
      </c>
      <c r="L4" s="4">
        <v>345971.18</v>
      </c>
      <c r="M4" s="4">
        <v>372183.10399999999</v>
      </c>
      <c r="N4" s="4">
        <v>6375602.9699999997</v>
      </c>
      <c r="O4" s="4">
        <v>665000000</v>
      </c>
      <c r="P4" s="4">
        <v>0</v>
      </c>
      <c r="Q4" s="4">
        <v>39500000</v>
      </c>
      <c r="R4" s="4">
        <v>11000000</v>
      </c>
      <c r="S4" s="4">
        <v>3322091.8</v>
      </c>
      <c r="T4" s="4">
        <v>372183.10399999999</v>
      </c>
      <c r="U4" s="9">
        <v>10300000</v>
      </c>
      <c r="V4" s="10">
        <v>35700000</v>
      </c>
      <c r="Y4" s="1">
        <f>(H4/$U4)*(AVERAGE($U$2:U$87))</f>
        <v>194484.94542735341</v>
      </c>
      <c r="Z4" s="1">
        <f>(I4/$U4)*(AVERAGE($U$2:U$87))</f>
        <v>0</v>
      </c>
      <c r="AA4" s="1">
        <f>(J4/$U4)*(AVERAGE($U$2:U$87))</f>
        <v>0</v>
      </c>
      <c r="AB4" s="1">
        <f>(K4/$U4)*(AVERAGE($U$2:U$87))</f>
        <v>1041825.6943196128</v>
      </c>
      <c r="AC4" s="1">
        <f>(L4/$U4)*(AVERAGE($U$2:U$87))</f>
        <v>746844.015990883</v>
      </c>
      <c r="AD4" s="1">
        <f>(M4/$U4)*(AVERAGE($U$2:U$87))</f>
        <v>803427.39552847273</v>
      </c>
      <c r="AE4" s="1">
        <f>(N4/$U4)*(AVERAGE($U$2:U$87))</f>
        <v>13762940.966580514</v>
      </c>
      <c r="AF4" s="1">
        <f>(O4/$U4)*(AVERAGE($U$2:U$87))</f>
        <v>1435527868.6332691</v>
      </c>
      <c r="AG4" s="1">
        <f>(P4/$U4)*(AVERAGE($U$2:U$87))</f>
        <v>0</v>
      </c>
      <c r="AH4" s="1">
        <f>(Q4/$U4)*(AVERAGE($U$2:U$87))</f>
        <v>85268196.708291933</v>
      </c>
      <c r="AI4" s="1">
        <f>(R4/$U4)*(AVERAGE($U$2:U$87))</f>
        <v>23745573.766866107</v>
      </c>
      <c r="AJ4" s="1">
        <f>(S4/$U4)*(AVERAGE($U$2:U$87))</f>
        <v>7171361.4452000922</v>
      </c>
      <c r="AK4" s="1">
        <f>(T4/$U4)*(AVERAGE($U$2:U$87))</f>
        <v>803427.39552847273</v>
      </c>
    </row>
    <row r="5" spans="1:39" x14ac:dyDescent="0.2">
      <c r="A5" s="3" t="s">
        <v>368</v>
      </c>
      <c r="B5" s="3" t="s">
        <v>369</v>
      </c>
      <c r="C5" s="3">
        <v>8</v>
      </c>
      <c r="D5" s="3" t="s">
        <v>370</v>
      </c>
      <c r="E5" s="3" t="s">
        <v>371</v>
      </c>
      <c r="F5" s="3">
        <v>4</v>
      </c>
      <c r="G5" s="3" t="s">
        <v>35</v>
      </c>
      <c r="H5" s="4">
        <v>106166.473</v>
      </c>
      <c r="I5" s="4">
        <v>0</v>
      </c>
      <c r="J5" s="4">
        <v>0</v>
      </c>
      <c r="K5" s="4">
        <v>793452.64800000004</v>
      </c>
      <c r="L5" s="4">
        <v>793452.64800000004</v>
      </c>
      <c r="M5" s="4">
        <v>213849.625</v>
      </c>
      <c r="N5" s="4">
        <v>11800000</v>
      </c>
      <c r="O5" s="4">
        <v>1130000000</v>
      </c>
      <c r="P5" s="4">
        <v>0</v>
      </c>
      <c r="Q5" s="4">
        <v>68800000</v>
      </c>
      <c r="R5" s="4">
        <v>11700000</v>
      </c>
      <c r="S5" s="4">
        <v>5491255.7800000003</v>
      </c>
      <c r="T5" s="4">
        <v>213849.625</v>
      </c>
      <c r="U5" s="11">
        <v>49300000</v>
      </c>
      <c r="V5" s="12">
        <v>162000000</v>
      </c>
      <c r="Y5" s="1">
        <f>(H5/$U5)*(AVERAGE($U$2:U$87))</f>
        <v>47881.492359859563</v>
      </c>
      <c r="Z5" s="1">
        <f>(I5/$U5)*(AVERAGE($U$2:U$87))</f>
        <v>0</v>
      </c>
      <c r="AA5" s="1">
        <f>(J5/$U5)*(AVERAGE($U$2:U$87))</f>
        <v>0</v>
      </c>
      <c r="AB5" s="1">
        <f>(K5/$U5)*(AVERAGE($U$2:U$87))</f>
        <v>357850.23114709993</v>
      </c>
      <c r="AC5" s="1">
        <f>(L5/$U5)*(AVERAGE($U$2:U$87))</f>
        <v>357850.23114709993</v>
      </c>
      <c r="AD5" s="1">
        <f>(M5/$U5)*(AVERAGE($U$2:U$87))</f>
        <v>96447.012849304432</v>
      </c>
      <c r="AE5" s="1">
        <f>(N5/$U5)*(AVERAGE($U$2:U$87))</f>
        <v>5321845.9074772391</v>
      </c>
      <c r="AF5" s="1">
        <f>(O5/$U5)*(AVERAGE($U$2:U$87))</f>
        <v>509634396.22451526</v>
      </c>
      <c r="AG5" s="1">
        <f>(P5/$U5)*(AVERAGE($U$2:U$87))</f>
        <v>0</v>
      </c>
      <c r="AH5" s="1">
        <f>(Q5/$U5)*(AVERAGE($U$2:U$87))</f>
        <v>31029067.663935088</v>
      </c>
      <c r="AI5" s="1">
        <f>(R5/$U5)*(AVERAGE($U$2:U$87))</f>
        <v>5276745.5184308225</v>
      </c>
      <c r="AJ5" s="1">
        <f>(S5/$U5)*(AVERAGE($U$2:U$87))</f>
        <v>2476577.7203138759</v>
      </c>
      <c r="AK5" s="1">
        <f>(T5/$U5)*(AVERAGE($U$2:U$87))</f>
        <v>96447.012849304432</v>
      </c>
    </row>
    <row r="6" spans="1:39" x14ac:dyDescent="0.2">
      <c r="A6" s="3" t="s">
        <v>368</v>
      </c>
      <c r="B6" s="3" t="s">
        <v>369</v>
      </c>
      <c r="C6" s="3">
        <v>8</v>
      </c>
      <c r="D6" s="3" t="s">
        <v>370</v>
      </c>
      <c r="E6" s="3" t="s">
        <v>373</v>
      </c>
      <c r="F6" s="3">
        <v>4</v>
      </c>
      <c r="G6" s="3" t="s">
        <v>36</v>
      </c>
      <c r="H6" s="4">
        <v>42764.246800000001</v>
      </c>
      <c r="I6" s="4">
        <v>0</v>
      </c>
      <c r="J6" s="4">
        <v>0</v>
      </c>
      <c r="K6" s="4">
        <v>330913.42599999998</v>
      </c>
      <c r="L6" s="4">
        <v>330913.42599999998</v>
      </c>
      <c r="M6" s="4">
        <v>0</v>
      </c>
      <c r="N6" s="4">
        <v>5848758.6200000001</v>
      </c>
      <c r="O6" s="4">
        <v>629000000</v>
      </c>
      <c r="P6" s="4">
        <v>0</v>
      </c>
      <c r="Q6" s="4">
        <v>38200000</v>
      </c>
      <c r="R6" s="4">
        <v>6914603.25</v>
      </c>
      <c r="S6" s="4">
        <v>2664677.0099999998</v>
      </c>
      <c r="T6" s="4">
        <v>0</v>
      </c>
      <c r="U6" s="13">
        <v>9312967.2400000002</v>
      </c>
      <c r="V6" s="14">
        <v>33200000</v>
      </c>
      <c r="Y6" s="1">
        <f>(H6/$U6)*(AVERAGE($U$2:U$87))</f>
        <v>102098.64056203893</v>
      </c>
      <c r="Z6" s="1">
        <f>(I6/$U6)*(AVERAGE($U$2:U$87))</f>
        <v>0</v>
      </c>
      <c r="AA6" s="1">
        <f>(J6/$U6)*(AVERAGE($U$2:U$87))</f>
        <v>0</v>
      </c>
      <c r="AB6" s="1">
        <f>(K6/$U6)*(AVERAGE($U$2:U$87))</f>
        <v>790048.07675758854</v>
      </c>
      <c r="AC6" s="1">
        <f>(L6/$U6)*(AVERAGE($U$2:U$87))</f>
        <v>790048.07675758854</v>
      </c>
      <c r="AD6" s="1">
        <f>(M6/$U6)*(AVERAGE($U$2:U$87))</f>
        <v>0</v>
      </c>
      <c r="AE6" s="1">
        <f>(N6/$U6)*(AVERAGE($U$2:U$87))</f>
        <v>13963774.619257571</v>
      </c>
      <c r="AF6" s="1">
        <f>(O6/$U6)*(AVERAGE($U$2:U$87))</f>
        <v>1501722810.9702723</v>
      </c>
      <c r="AG6" s="1">
        <f>(P6/$U6)*(AVERAGE($U$2:U$87))</f>
        <v>0</v>
      </c>
      <c r="AH6" s="1">
        <f>(Q6/$U6)*(AVERAGE($U$2:U$87))</f>
        <v>91201607.915841669</v>
      </c>
      <c r="AI6" s="1">
        <f>(R6/$U6)*(AVERAGE($U$2:U$87))</f>
        <v>16508453.782725248</v>
      </c>
      <c r="AJ6" s="1">
        <f>(S6/$U6)*(AVERAGE($U$2:U$87))</f>
        <v>6361854.1332035931</v>
      </c>
      <c r="AK6" s="1">
        <f>(T6/$U6)*(AVERAGE($U$2:U$87))</f>
        <v>0</v>
      </c>
    </row>
    <row r="7" spans="1:39" x14ac:dyDescent="0.2">
      <c r="A7" s="3" t="s">
        <v>368</v>
      </c>
      <c r="B7" s="3" t="s">
        <v>369</v>
      </c>
      <c r="C7" s="3">
        <v>8</v>
      </c>
      <c r="D7" s="3" t="s">
        <v>370</v>
      </c>
      <c r="E7" s="3" t="s">
        <v>372</v>
      </c>
      <c r="F7" s="3">
        <v>4</v>
      </c>
      <c r="G7" s="3" t="s">
        <v>37</v>
      </c>
      <c r="H7" s="4">
        <v>67448.225000000006</v>
      </c>
      <c r="I7" s="4">
        <v>0</v>
      </c>
      <c r="J7" s="4">
        <v>8925.3823400000001</v>
      </c>
      <c r="K7" s="4">
        <v>309397.05300000001</v>
      </c>
      <c r="L7" s="4">
        <v>150707.40900000001</v>
      </c>
      <c r="M7" s="4">
        <v>339360.266</v>
      </c>
      <c r="N7" s="4">
        <v>6562886.2000000002</v>
      </c>
      <c r="O7" s="4">
        <v>667000000</v>
      </c>
      <c r="P7" s="4">
        <v>0</v>
      </c>
      <c r="Q7" s="4">
        <v>41800000</v>
      </c>
      <c r="R7" s="4">
        <v>7561130.1699999999</v>
      </c>
      <c r="S7" s="4">
        <v>2548287.86</v>
      </c>
      <c r="T7" s="4">
        <v>339360.266</v>
      </c>
      <c r="U7" s="15">
        <v>10700000</v>
      </c>
      <c r="V7" s="16">
        <v>34000000</v>
      </c>
      <c r="Y7" s="1">
        <f>(H7/$U7)*(AVERAGE($U$2:U$87))</f>
        <v>140156.72950273013</v>
      </c>
      <c r="Z7" s="1">
        <f>(I7/$U7)*(AVERAGE($U$2:U$87))</f>
        <v>0</v>
      </c>
      <c r="AA7" s="1">
        <f>(J7/$U7)*(AVERAGE($U$2:U$87))</f>
        <v>18546.854247622145</v>
      </c>
      <c r="AB7" s="1">
        <f>(K7/$U7)*(AVERAGE($U$2:U$87))</f>
        <v>642923.94746137282</v>
      </c>
      <c r="AC7" s="1">
        <f>(L7/$U7)*(AVERAGE($U$2:U$87))</f>
        <v>313168.47192450671</v>
      </c>
      <c r="AD7" s="1">
        <f>(M7/$U7)*(AVERAGE($U$2:U$87))</f>
        <v>705187.20108255686</v>
      </c>
      <c r="AE7" s="1">
        <f>(N7/$U7)*(AVERAGE($U$2:U$87))</f>
        <v>13637611.158642059</v>
      </c>
      <c r="AF7" s="1">
        <f>(O7/$U7)*(AVERAGE($U$2:U$87))</f>
        <v>1386019255.1890132</v>
      </c>
      <c r="AG7" s="1">
        <f>(P7/$U7)*(AVERAGE($U$2:U$87))</f>
        <v>0</v>
      </c>
      <c r="AH7" s="1">
        <f>(Q7/$U7)*(AVERAGE($U$2:U$87))</f>
        <v>86859977.311695278</v>
      </c>
      <c r="AI7" s="1">
        <f>(R7/$U7)*(AVERAGE($U$2:U$87))</f>
        <v>15711952.033898916</v>
      </c>
      <c r="AJ7" s="1">
        <f>(S7/$U7)*(AVERAGE($U$2:U$87))</f>
        <v>5295316.4043844137</v>
      </c>
      <c r="AK7" s="1">
        <f>(T7/$U7)*(AVERAGE($U$2:U$87))</f>
        <v>705187.20108255686</v>
      </c>
    </row>
    <row r="8" spans="1:39" x14ac:dyDescent="0.2">
      <c r="A8" s="3" t="s">
        <v>368</v>
      </c>
      <c r="B8" s="3" t="s">
        <v>369</v>
      </c>
      <c r="C8" s="3">
        <v>10</v>
      </c>
      <c r="D8" s="3" t="s">
        <v>370</v>
      </c>
      <c r="E8" s="3" t="s">
        <v>371</v>
      </c>
      <c r="F8" s="3">
        <v>4</v>
      </c>
      <c r="G8" s="3" t="s">
        <v>1</v>
      </c>
      <c r="H8" s="4">
        <v>84984.813200000004</v>
      </c>
      <c r="I8" s="4">
        <v>0</v>
      </c>
      <c r="J8" s="4">
        <v>0</v>
      </c>
      <c r="K8" s="4">
        <v>791348.321</v>
      </c>
      <c r="L8" s="4">
        <v>791348.321</v>
      </c>
      <c r="M8" s="4">
        <v>0</v>
      </c>
      <c r="N8" s="4">
        <v>6389416.4500000002</v>
      </c>
      <c r="O8" s="4">
        <v>593000000</v>
      </c>
      <c r="P8" s="4">
        <v>0</v>
      </c>
      <c r="Q8" s="4">
        <v>56100000</v>
      </c>
      <c r="R8" s="4">
        <v>9509283.4800000004</v>
      </c>
      <c r="S8" s="4">
        <v>3912638.16</v>
      </c>
      <c r="T8" s="4">
        <v>0</v>
      </c>
      <c r="U8" s="17">
        <v>28700000</v>
      </c>
      <c r="V8" s="18">
        <v>93200000</v>
      </c>
      <c r="Y8" s="1">
        <f>(H8/$U8)*(AVERAGE($U$2:U$87))</f>
        <v>65839.516801743899</v>
      </c>
      <c r="Z8" s="1">
        <f>(I8/$U8)*(AVERAGE($U$2:U$87))</f>
        <v>0</v>
      </c>
      <c r="AA8" s="1">
        <f>(J8/$U8)*(AVERAGE($U$2:U$87))</f>
        <v>0</v>
      </c>
      <c r="AB8" s="1">
        <f>(K8/$U8)*(AVERAGE($U$2:U$87))</f>
        <v>613074.13777443382</v>
      </c>
      <c r="AC8" s="1">
        <f>(L8/$U8)*(AVERAGE($U$2:U$87))</f>
        <v>613074.13777443382</v>
      </c>
      <c r="AD8" s="1">
        <f>(M8/$U8)*(AVERAGE($U$2:U$87))</f>
        <v>0</v>
      </c>
      <c r="AE8" s="1">
        <f>(N8/$U8)*(AVERAGE($U$2:U$87))</f>
        <v>4950014.9011695869</v>
      </c>
      <c r="AF8" s="1">
        <f>(O8/$U8)*(AVERAGE($U$2:U$87))</f>
        <v>459409534.40177858</v>
      </c>
      <c r="AG8" s="1">
        <f>(P8/$U8)*(AVERAGE($U$2:U$87))</f>
        <v>0</v>
      </c>
      <c r="AH8" s="1">
        <f>(Q8/$U8)*(AVERAGE($U$2:U$87))</f>
        <v>43461846.340539254</v>
      </c>
      <c r="AI8" s="1">
        <f>(R8/$U8)*(AVERAGE($U$2:U$87))</f>
        <v>7367041.3086700253</v>
      </c>
      <c r="AJ8" s="1">
        <f>(S8/$U8)*(AVERAGE($U$2:U$87))</f>
        <v>3031202.8252415378</v>
      </c>
      <c r="AK8" s="1">
        <f>(T8/$U8)*(AVERAGE($U$2:U$87))</f>
        <v>0</v>
      </c>
    </row>
    <row r="9" spans="1:39" x14ac:dyDescent="0.2">
      <c r="A9" s="3" t="s">
        <v>368</v>
      </c>
      <c r="B9" s="3" t="s">
        <v>369</v>
      </c>
      <c r="C9" s="3">
        <v>10</v>
      </c>
      <c r="D9" s="3" t="s">
        <v>370</v>
      </c>
      <c r="E9" s="3" t="s">
        <v>372</v>
      </c>
      <c r="F9" s="3">
        <v>4</v>
      </c>
      <c r="G9" s="3" t="s">
        <v>2</v>
      </c>
      <c r="H9" s="4">
        <v>77841.496400000004</v>
      </c>
      <c r="I9" s="4">
        <v>0</v>
      </c>
      <c r="J9" s="4">
        <v>0</v>
      </c>
      <c r="K9" s="4">
        <v>414965.08</v>
      </c>
      <c r="L9" s="4">
        <v>350831.74800000002</v>
      </c>
      <c r="M9" s="4">
        <v>0</v>
      </c>
      <c r="N9" s="4">
        <v>4518450.66</v>
      </c>
      <c r="O9" s="4">
        <v>463000000</v>
      </c>
      <c r="P9" s="4">
        <v>0</v>
      </c>
      <c r="Q9" s="4">
        <v>44500000</v>
      </c>
      <c r="R9" s="4">
        <v>7964942.7599999998</v>
      </c>
      <c r="S9" s="4">
        <v>2672701.4700000002</v>
      </c>
      <c r="T9" s="4">
        <v>0</v>
      </c>
      <c r="U9" s="19">
        <v>8807070.9199999999</v>
      </c>
      <c r="V9" s="20">
        <v>27100000</v>
      </c>
      <c r="Y9" s="1">
        <f>(H9/$U9)*(AVERAGE($U$2:U$87))</f>
        <v>196520.06088267974</v>
      </c>
      <c r="Z9" s="1">
        <f>(I9/$U9)*(AVERAGE($U$2:U$87))</f>
        <v>0</v>
      </c>
      <c r="AA9" s="1">
        <f>(J9/$U9)*(AVERAGE($U$2:U$87))</f>
        <v>0</v>
      </c>
      <c r="AB9" s="1">
        <f>(K9/$U9)*(AVERAGE($U$2:U$87))</f>
        <v>1047628.4058920798</v>
      </c>
      <c r="AC9" s="1">
        <f>(L9/$U9)*(AVERAGE($U$2:U$87))</f>
        <v>885716.22675713291</v>
      </c>
      <c r="AD9" s="1">
        <f>(M9/$U9)*(AVERAGE($U$2:U$87))</f>
        <v>0</v>
      </c>
      <c r="AE9" s="1">
        <f>(N9/$U9)*(AVERAGE($U$2:U$87))</f>
        <v>11407362.908796605</v>
      </c>
      <c r="AF9" s="1">
        <f>(O9/$U9)*(AVERAGE($U$2:U$87))</f>
        <v>1168898240.6134822</v>
      </c>
      <c r="AG9" s="1">
        <f>(P9/$U9)*(AVERAGE($U$2:U$87))</f>
        <v>0</v>
      </c>
      <c r="AH9" s="1">
        <f>(Q9/$U9)*(AVERAGE($U$2:U$87))</f>
        <v>112345511.24686816</v>
      </c>
      <c r="AI9" s="1">
        <f>(R9/$U9)*(AVERAGE($U$2:U$87))</f>
        <v>20108439.694926769</v>
      </c>
      <c r="AJ9" s="1">
        <f>(S9/$U9)*(AVERAGE($U$2:U$87))</f>
        <v>6747550.8552226089</v>
      </c>
      <c r="AK9" s="1">
        <f>(T9/$U9)*(AVERAGE($U$2:U$87))</f>
        <v>0</v>
      </c>
    </row>
    <row r="10" spans="1:39" x14ac:dyDescent="0.2">
      <c r="A10" s="3" t="s">
        <v>368</v>
      </c>
      <c r="B10" s="3" t="s">
        <v>369</v>
      </c>
      <c r="C10" s="3">
        <v>11</v>
      </c>
      <c r="D10" s="3" t="s">
        <v>370</v>
      </c>
      <c r="E10" s="3" t="s">
        <v>371</v>
      </c>
      <c r="F10" s="3">
        <v>4</v>
      </c>
      <c r="G10" s="3" t="s">
        <v>3</v>
      </c>
      <c r="H10" s="4">
        <v>92234.989000000001</v>
      </c>
      <c r="I10" s="4">
        <v>0</v>
      </c>
      <c r="J10" s="4">
        <v>0</v>
      </c>
      <c r="K10" s="4">
        <v>909422.14399999997</v>
      </c>
      <c r="L10" s="4">
        <v>909422.14399999997</v>
      </c>
      <c r="M10" s="4">
        <v>0</v>
      </c>
      <c r="N10" s="4">
        <v>16900000</v>
      </c>
      <c r="O10" s="4">
        <v>865000000</v>
      </c>
      <c r="P10" s="4">
        <v>0</v>
      </c>
      <c r="Q10" s="4">
        <v>94000000</v>
      </c>
      <c r="R10" s="4">
        <v>17200000</v>
      </c>
      <c r="S10" s="4">
        <v>6686263.8899999997</v>
      </c>
      <c r="T10" s="4">
        <v>0</v>
      </c>
      <c r="U10" s="21">
        <v>21400000</v>
      </c>
      <c r="V10" s="22">
        <v>68200000</v>
      </c>
      <c r="Y10" s="1">
        <f>(H10/$U10)*(AVERAGE($U$2:U$87))</f>
        <v>95831.68722349836</v>
      </c>
      <c r="Z10" s="1">
        <f>(I10/$U10)*(AVERAGE($U$2:U$87))</f>
        <v>0</v>
      </c>
      <c r="AA10" s="1">
        <f>(J10/$U10)*(AVERAGE($U$2:U$87))</f>
        <v>0</v>
      </c>
      <c r="AB10" s="1">
        <f>(K10/$U10)*(AVERAGE($U$2:U$87))</f>
        <v>944885.00950470427</v>
      </c>
      <c r="AC10" s="1">
        <f>(L10/$U10)*(AVERAGE($U$2:U$87))</f>
        <v>944885.00950470427</v>
      </c>
      <c r="AD10" s="1">
        <f>(M10/$U10)*(AVERAGE($U$2:U$87))</f>
        <v>0</v>
      </c>
      <c r="AE10" s="1">
        <f>(N10/$U10)*(AVERAGE($U$2:U$87))</f>
        <v>17559014.552244619</v>
      </c>
      <c r="AF10" s="1">
        <f>(O10/$U10)*(AVERAGE($U$2:U$87))</f>
        <v>898730626.49062693</v>
      </c>
      <c r="AG10" s="1">
        <f>(P10/$U10)*(AVERAGE($U$2:U$87))</f>
        <v>0</v>
      </c>
      <c r="AH10" s="1">
        <f>(Q10/$U10)*(AVERAGE($U$2:U$87))</f>
        <v>97665524.728461206</v>
      </c>
      <c r="AI10" s="1">
        <f>(R10/$U10)*(AVERAGE($U$2:U$87))</f>
        <v>17870713.035420559</v>
      </c>
      <c r="AJ10" s="1">
        <f>(S10/$U10)*(AVERAGE($U$2:U$87))</f>
        <v>6946994.3754235329</v>
      </c>
      <c r="AK10" s="1">
        <f>(T10/$U10)*(AVERAGE($U$2:U$87))</f>
        <v>0</v>
      </c>
    </row>
    <row r="11" spans="1:39" x14ac:dyDescent="0.2">
      <c r="A11" s="3" t="s">
        <v>368</v>
      </c>
      <c r="B11" s="3" t="s">
        <v>369</v>
      </c>
      <c r="C11" s="3">
        <v>11</v>
      </c>
      <c r="D11" s="3" t="s">
        <v>370</v>
      </c>
      <c r="E11" s="3" t="s">
        <v>372</v>
      </c>
      <c r="F11" s="3">
        <v>4</v>
      </c>
      <c r="G11" s="3" t="s">
        <v>4</v>
      </c>
      <c r="H11" s="4">
        <v>143440.503</v>
      </c>
      <c r="I11" s="4">
        <v>0</v>
      </c>
      <c r="J11" s="4">
        <v>0</v>
      </c>
      <c r="K11" s="4">
        <v>734465.1</v>
      </c>
      <c r="L11" s="4">
        <v>734465.1</v>
      </c>
      <c r="M11" s="4">
        <v>616498.33299999998</v>
      </c>
      <c r="N11" s="4">
        <v>14200000</v>
      </c>
      <c r="O11" s="4">
        <v>713000000</v>
      </c>
      <c r="P11" s="4">
        <v>0</v>
      </c>
      <c r="Q11" s="4">
        <v>78900000</v>
      </c>
      <c r="R11" s="4">
        <v>14200000</v>
      </c>
      <c r="S11" s="4">
        <v>5585303.2300000004</v>
      </c>
      <c r="T11" s="4">
        <v>616498.33299999998</v>
      </c>
      <c r="U11" s="23">
        <v>10300000</v>
      </c>
      <c r="V11" s="24">
        <v>40800000</v>
      </c>
      <c r="Y11" s="1">
        <f>(H11/$U11)*(AVERAGE($U$2:U$87))</f>
        <v>309643.36774026172</v>
      </c>
      <c r="Z11" s="1">
        <f>(I11/$U11)*(AVERAGE($U$2:U$87))</f>
        <v>0</v>
      </c>
      <c r="AA11" s="1">
        <f>(J11/$U11)*(AVERAGE($U$2:U$87))</f>
        <v>0</v>
      </c>
      <c r="AB11" s="1">
        <f>(K11/$U11)*(AVERAGE($U$2:U$87))</f>
        <v>1585481.3828398811</v>
      </c>
      <c r="AC11" s="1">
        <f>(L11/$U11)*(AVERAGE($U$2:U$87))</f>
        <v>1585481.3828398811</v>
      </c>
      <c r="AD11" s="1">
        <f>(M11/$U11)*(AVERAGE($U$2:U$87))</f>
        <v>1330827.8766728623</v>
      </c>
      <c r="AE11" s="1">
        <f>(N11/$U11)*(AVERAGE($U$2:U$87))</f>
        <v>30653377.044499885</v>
      </c>
      <c r="AF11" s="1">
        <f>(O11/$U11)*(AVERAGE($U$2:U$87))</f>
        <v>1539144917.7977757</v>
      </c>
      <c r="AG11" s="1">
        <f>(P11/$U11)*(AVERAGE($U$2:U$87))</f>
        <v>0</v>
      </c>
      <c r="AH11" s="1">
        <f>(Q11/$U11)*(AVERAGE($U$2:U$87))</f>
        <v>170320524.56415781</v>
      </c>
      <c r="AI11" s="1">
        <f>(R11/$U11)*(AVERAGE($U$2:U$87))</f>
        <v>30653377.044499885</v>
      </c>
      <c r="AJ11" s="1">
        <f>(S11/$U11)*(AVERAGE($U$2:U$87))</f>
        <v>12056929.987116413</v>
      </c>
      <c r="AK11" s="1">
        <f>(T11/$U11)*(AVERAGE($U$2:U$87))</f>
        <v>1330827.8766728623</v>
      </c>
    </row>
    <row r="12" spans="1:39" x14ac:dyDescent="0.2">
      <c r="A12" s="3" t="s">
        <v>368</v>
      </c>
      <c r="B12" s="3" t="s">
        <v>369</v>
      </c>
      <c r="C12" s="3">
        <v>15</v>
      </c>
      <c r="D12" s="3" t="s">
        <v>370</v>
      </c>
      <c r="E12" s="3" t="s">
        <v>371</v>
      </c>
      <c r="F12" s="3">
        <v>4</v>
      </c>
      <c r="G12" s="3" t="s">
        <v>14</v>
      </c>
      <c r="H12" s="4">
        <v>267214.06599999999</v>
      </c>
      <c r="I12" s="4">
        <v>20252.389500000001</v>
      </c>
      <c r="J12" s="4">
        <v>0</v>
      </c>
      <c r="K12" s="4">
        <v>1925436.93</v>
      </c>
      <c r="L12" s="4">
        <v>1827810.52</v>
      </c>
      <c r="M12" s="4">
        <v>322192.12900000002</v>
      </c>
      <c r="N12" s="4">
        <v>15000000</v>
      </c>
      <c r="O12" s="4">
        <v>1080000000</v>
      </c>
      <c r="P12" s="4">
        <v>0</v>
      </c>
      <c r="Q12" s="4">
        <v>199000000</v>
      </c>
      <c r="R12" s="4">
        <v>50200000</v>
      </c>
      <c r="S12" s="4">
        <v>8308499.9299999997</v>
      </c>
      <c r="T12" s="4">
        <v>322192.12900000002</v>
      </c>
      <c r="U12" s="25">
        <v>55400000</v>
      </c>
      <c r="V12" s="26">
        <v>232000000</v>
      </c>
      <c r="Y12" s="1">
        <f>(H12/$U12)*(AVERAGE($U$2:U$87))</f>
        <v>107244.927063007</v>
      </c>
      <c r="Z12" s="1">
        <f>(I12/$U12)*(AVERAGE($U$2:U$87))</f>
        <v>8128.1875138231262</v>
      </c>
      <c r="AA12" s="1">
        <f>(J12/$U12)*(AVERAGE($U$2:U$87))</f>
        <v>0</v>
      </c>
      <c r="AB12" s="1">
        <f>(K12/$U12)*(AVERAGE($U$2:U$87))</f>
        <v>772763.74785700883</v>
      </c>
      <c r="AC12" s="1">
        <f>(L12/$U12)*(AVERAGE($U$2:U$87))</f>
        <v>733581.9136946064</v>
      </c>
      <c r="AD12" s="1">
        <f>(M12/$U12)*(AVERAGE($U$2:U$87))</f>
        <v>129310.07671908986</v>
      </c>
      <c r="AE12" s="1">
        <f>(N12/$U12)*(AVERAGE($U$2:U$87))</f>
        <v>6020169.2598963147</v>
      </c>
      <c r="AF12" s="1">
        <f>(O12/$U12)*(AVERAGE($U$2:U$87))</f>
        <v>433452186.71253461</v>
      </c>
      <c r="AG12" s="1">
        <f>(P12/$U12)*(AVERAGE($U$2:U$87))</f>
        <v>0</v>
      </c>
      <c r="AH12" s="1">
        <f>(Q12/$U12)*(AVERAGE($U$2:U$87))</f>
        <v>79867578.84795776</v>
      </c>
      <c r="AI12" s="1">
        <f>(R12/$U12)*(AVERAGE($U$2:U$87))</f>
        <v>20147499.789786331</v>
      </c>
      <c r="AJ12" s="1">
        <f>(S12/$U12)*(AVERAGE($U$2:U$87))</f>
        <v>3334571.7249624445</v>
      </c>
      <c r="AK12" s="1">
        <f>(T12/$U12)*(AVERAGE($U$2:U$87))</f>
        <v>129310.07671908986</v>
      </c>
    </row>
    <row r="13" spans="1:39" x14ac:dyDescent="0.2">
      <c r="A13" s="3" t="s">
        <v>368</v>
      </c>
      <c r="B13" s="3" t="s">
        <v>369</v>
      </c>
      <c r="C13" s="3">
        <v>15</v>
      </c>
      <c r="D13" s="3" t="s">
        <v>370</v>
      </c>
      <c r="E13" s="3" t="s">
        <v>373</v>
      </c>
      <c r="F13" s="3">
        <v>4</v>
      </c>
      <c r="G13" s="3" t="s">
        <v>15</v>
      </c>
      <c r="H13" s="4">
        <v>226466.91500000001</v>
      </c>
      <c r="I13" s="4">
        <v>0</v>
      </c>
      <c r="J13" s="4">
        <v>0</v>
      </c>
      <c r="K13" s="4">
        <v>794000.321</v>
      </c>
      <c r="L13" s="4">
        <v>794000.321</v>
      </c>
      <c r="M13" s="4">
        <v>417269.16899999999</v>
      </c>
      <c r="N13" s="4">
        <v>8273679.0599999996</v>
      </c>
      <c r="O13" s="4">
        <v>739000000</v>
      </c>
      <c r="P13" s="4">
        <v>0</v>
      </c>
      <c r="Q13" s="4">
        <v>119000000</v>
      </c>
      <c r="R13" s="4">
        <v>34200000</v>
      </c>
      <c r="S13" s="4">
        <v>4641266.72</v>
      </c>
      <c r="T13" s="4">
        <v>417269.16899999999</v>
      </c>
      <c r="U13" s="27">
        <v>11000000</v>
      </c>
      <c r="V13" s="28">
        <v>47900000</v>
      </c>
      <c r="Y13" s="1">
        <f>(H13/$U13)*(AVERAGE($U$2:U$87))</f>
        <v>457761.52404658758</v>
      </c>
      <c r="Z13" s="1">
        <f>(I13/$U13)*(AVERAGE($U$2:U$87))</f>
        <v>0</v>
      </c>
      <c r="AA13" s="1">
        <f>(J13/$U13)*(AVERAGE($U$2:U$87))</f>
        <v>0</v>
      </c>
      <c r="AB13" s="1">
        <f>(K13/$U13)*(AVERAGE($U$2:U$87))</f>
        <v>1604926.6933072309</v>
      </c>
      <c r="AC13" s="1">
        <f>(L13/$U13)*(AVERAGE($U$2:U$87))</f>
        <v>1604926.6933072309</v>
      </c>
      <c r="AD13" s="1">
        <f>(M13/$U13)*(AVERAGE($U$2:U$87))</f>
        <v>843433.44695225405</v>
      </c>
      <c r="AE13" s="1">
        <f>(N13/$U13)*(AVERAGE($U$2:U$87))</f>
        <v>16723731.746767238</v>
      </c>
      <c r="AF13" s="1">
        <f>(O13/$U13)*(AVERAGE($U$2:U$87))</f>
        <v>1493753585.4649155</v>
      </c>
      <c r="AG13" s="1">
        <f>(P13/$U13)*(AVERAGE($U$2:U$87))</f>
        <v>0</v>
      </c>
      <c r="AH13" s="1">
        <f>(Q13/$U13)*(AVERAGE($U$2:U$87))</f>
        <v>240536774.92601478</v>
      </c>
      <c r="AI13" s="1">
        <f>(R13/$U13)*(AVERAGE($U$2:U$87))</f>
        <v>69129056.323274836</v>
      </c>
      <c r="AJ13" s="1">
        <f>(S13/$U13)*(AVERAGE($U$2:U$87))</f>
        <v>9381473.3479012009</v>
      </c>
      <c r="AK13" s="1">
        <f>(T13/$U13)*(AVERAGE($U$2:U$87))</f>
        <v>843433.44695225405</v>
      </c>
    </row>
    <row r="14" spans="1:39" x14ac:dyDescent="0.2">
      <c r="A14" s="3" t="s">
        <v>368</v>
      </c>
      <c r="B14" s="3" t="s">
        <v>369</v>
      </c>
      <c r="C14" s="3">
        <v>15</v>
      </c>
      <c r="D14" s="3" t="s">
        <v>370</v>
      </c>
      <c r="E14" s="3" t="s">
        <v>372</v>
      </c>
      <c r="F14" s="3">
        <v>4</v>
      </c>
      <c r="G14" s="3" t="s">
        <v>16</v>
      </c>
      <c r="H14" s="4">
        <v>202827.117</v>
      </c>
      <c r="I14" s="4">
        <v>0</v>
      </c>
      <c r="J14" s="4">
        <v>0</v>
      </c>
      <c r="K14" s="4">
        <v>882053.18099999998</v>
      </c>
      <c r="L14" s="4">
        <v>140711.78099999999</v>
      </c>
      <c r="M14" s="4">
        <v>395739.63299999997</v>
      </c>
      <c r="N14" s="4">
        <v>7796095.9000000004</v>
      </c>
      <c r="O14" s="4">
        <v>747000000</v>
      </c>
      <c r="P14" s="4">
        <v>0</v>
      </c>
      <c r="Q14" s="4">
        <v>137000000</v>
      </c>
      <c r="R14" s="4">
        <v>35000000</v>
      </c>
      <c r="S14" s="4">
        <v>4238885.5999999996</v>
      </c>
      <c r="T14" s="4">
        <v>395739.63299999997</v>
      </c>
      <c r="U14" s="29">
        <v>11400000</v>
      </c>
      <c r="V14" s="30">
        <v>43600000</v>
      </c>
      <c r="Y14" s="1">
        <f>(H14/$U14)*(AVERAGE($U$2:U$87))</f>
        <v>395592.79559039959</v>
      </c>
      <c r="Z14" s="1">
        <f>(I14/$U14)*(AVERAGE($U$2:U$87))</f>
        <v>0</v>
      </c>
      <c r="AA14" s="1">
        <f>(J14/$U14)*(AVERAGE($U$2:U$87))</f>
        <v>0</v>
      </c>
      <c r="AB14" s="1">
        <f>(K14/$U14)*(AVERAGE($U$2:U$87))</f>
        <v>1720351.2473689341</v>
      </c>
      <c r="AC14" s="1">
        <f>(L14/$U14)*(AVERAGE($U$2:U$87))</f>
        <v>274443.41585890646</v>
      </c>
      <c r="AD14" s="1">
        <f>(M14/$U14)*(AVERAGE($U$2:U$87))</f>
        <v>771848.21270416596</v>
      </c>
      <c r="AE14" s="1">
        <f>(N14/$U14)*(AVERAGE($U$2:U$87))</f>
        <v>15205458.803478692</v>
      </c>
      <c r="AF14" s="1">
        <f>(O14/$U14)*(AVERAGE($U$2:U$87))</f>
        <v>1456944331.0976439</v>
      </c>
      <c r="AG14" s="1">
        <f>(P14/$U14)*(AVERAGE($U$2:U$87))</f>
        <v>0</v>
      </c>
      <c r="AH14" s="1">
        <f>(Q14/$U14)*(AVERAGE($U$2:U$87))</f>
        <v>267203980.40211138</v>
      </c>
      <c r="AI14" s="1">
        <f>(R14/$U14)*(AVERAGE($U$2:U$87))</f>
        <v>68263790.613678098</v>
      </c>
      <c r="AJ14" s="1">
        <f>(S14/$U14)*(AVERAGE($U$2:U$87))</f>
        <v>8267497.115249577</v>
      </c>
      <c r="AK14" s="1">
        <f>(T14/$U14)*(AVERAGE($U$2:U$87))</f>
        <v>771848.21270416596</v>
      </c>
    </row>
    <row r="15" spans="1:39" x14ac:dyDescent="0.2">
      <c r="A15" s="3" t="s">
        <v>368</v>
      </c>
      <c r="B15" s="3" t="s">
        <v>369</v>
      </c>
      <c r="C15" s="3">
        <v>6</v>
      </c>
      <c r="D15" s="3" t="s">
        <v>370</v>
      </c>
      <c r="E15" s="3" t="s">
        <v>371</v>
      </c>
      <c r="F15" s="3">
        <v>12</v>
      </c>
      <c r="G15" s="3" t="s">
        <v>29</v>
      </c>
      <c r="H15" s="4">
        <v>259030.296</v>
      </c>
      <c r="I15" s="4">
        <v>0</v>
      </c>
      <c r="J15" s="4">
        <v>0</v>
      </c>
      <c r="K15" s="4">
        <v>821162.41599999997</v>
      </c>
      <c r="L15" s="4">
        <v>821162.41599999997</v>
      </c>
      <c r="M15" s="4">
        <v>206144.63</v>
      </c>
      <c r="N15" s="4">
        <v>8987357.2899999991</v>
      </c>
      <c r="O15" s="4">
        <v>810000000</v>
      </c>
      <c r="P15" s="4">
        <v>0</v>
      </c>
      <c r="Q15" s="4">
        <v>111000000</v>
      </c>
      <c r="R15" s="4">
        <v>32400000</v>
      </c>
      <c r="S15" s="4">
        <v>5354632.42</v>
      </c>
      <c r="T15" s="4">
        <v>206144.63</v>
      </c>
      <c r="U15" s="31">
        <v>17300000</v>
      </c>
      <c r="V15" s="32">
        <v>61000000</v>
      </c>
      <c r="Y15" s="1">
        <f>(H15/$U15)*(AVERAGE($U$2:U$87))</f>
        <v>332913.69897881232</v>
      </c>
      <c r="Z15" s="1">
        <f>(I15/$U15)*(AVERAGE($U$2:U$87))</f>
        <v>0</v>
      </c>
      <c r="AA15" s="1">
        <f>(J15/$U15)*(AVERAGE($U$2:U$87))</f>
        <v>0</v>
      </c>
      <c r="AB15" s="1">
        <f>(K15/$U15)*(AVERAGE($U$2:U$87))</f>
        <v>1055383.1794754164</v>
      </c>
      <c r="AC15" s="1">
        <f>(L15/$U15)*(AVERAGE($U$2:U$87))</f>
        <v>1055383.1794754164</v>
      </c>
      <c r="AD15" s="1">
        <f>(M15/$U15)*(AVERAGE($U$2:U$87))</f>
        <v>264943.41533670889</v>
      </c>
      <c r="AE15" s="1">
        <f>(N15/$U15)*(AVERAGE($U$2:U$87))</f>
        <v>11550827.859371684</v>
      </c>
      <c r="AF15" s="1">
        <f>(O15/$U15)*(AVERAGE($U$2:U$87))</f>
        <v>1041036899.300914</v>
      </c>
      <c r="AG15" s="1">
        <f>(P15/$U15)*(AVERAGE($U$2:U$87))</f>
        <v>0</v>
      </c>
      <c r="AH15" s="1">
        <f>(Q15/$U15)*(AVERAGE($U$2:U$87))</f>
        <v>142660612.12642157</v>
      </c>
      <c r="AI15" s="1">
        <f>(R15/$U15)*(AVERAGE($U$2:U$87))</f>
        <v>41641475.972036563</v>
      </c>
      <c r="AJ15" s="1">
        <f>(S15/$U15)*(AVERAGE($U$2:U$87))</f>
        <v>6881938.1869295668</v>
      </c>
      <c r="AK15" s="1">
        <f>(T15/$U15)*(AVERAGE($U$2:U$87))</f>
        <v>264943.41533670889</v>
      </c>
    </row>
    <row r="16" spans="1:39" x14ac:dyDescent="0.2">
      <c r="A16" s="3" t="s">
        <v>368</v>
      </c>
      <c r="B16" s="3" t="s">
        <v>369</v>
      </c>
      <c r="C16" s="3">
        <v>6</v>
      </c>
      <c r="D16" s="3" t="s">
        <v>370</v>
      </c>
      <c r="E16" s="3" t="s">
        <v>373</v>
      </c>
      <c r="F16" s="3">
        <v>12</v>
      </c>
      <c r="G16" s="3" t="s">
        <v>30</v>
      </c>
      <c r="H16" s="4">
        <v>139881.049</v>
      </c>
      <c r="I16" s="4">
        <v>12370.3822</v>
      </c>
      <c r="J16" s="4">
        <v>0</v>
      </c>
      <c r="K16" s="4">
        <v>795352.554</v>
      </c>
      <c r="L16" s="4">
        <v>795352.554</v>
      </c>
      <c r="M16" s="4">
        <v>661569.27500000002</v>
      </c>
      <c r="N16" s="4">
        <v>7872574.7800000003</v>
      </c>
      <c r="O16" s="4">
        <v>698000000</v>
      </c>
      <c r="P16" s="4">
        <v>0</v>
      </c>
      <c r="Q16" s="4">
        <v>109000000</v>
      </c>
      <c r="R16" s="4">
        <v>30400000</v>
      </c>
      <c r="S16" s="4">
        <v>5104404.68</v>
      </c>
      <c r="T16" s="4">
        <v>661569.27500000002</v>
      </c>
      <c r="U16" s="33">
        <v>11700000</v>
      </c>
      <c r="V16" s="30">
        <v>43800000</v>
      </c>
      <c r="Y16" s="1">
        <f>(H16/$U16)*(AVERAGE($U$2:U$87))</f>
        <v>265827.69546578056</v>
      </c>
      <c r="Z16" s="1">
        <f>(I16/$U16)*(AVERAGE($U$2:U$87))</f>
        <v>23508.475349344229</v>
      </c>
      <c r="AA16" s="1">
        <f>(J16/$U16)*(AVERAGE($U$2:U$87))</f>
        <v>0</v>
      </c>
      <c r="AB16" s="1">
        <f>(K16/$U16)*(AVERAGE($U$2:U$87))</f>
        <v>1511475.1999939806</v>
      </c>
      <c r="AC16" s="1">
        <f>(L16/$U16)*(AVERAGE($U$2:U$87))</f>
        <v>1511475.1999939806</v>
      </c>
      <c r="AD16" s="1">
        <f>(M16/$U16)*(AVERAGE($U$2:U$87))</f>
        <v>1257235.6085506426</v>
      </c>
      <c r="AE16" s="1">
        <f>(N16/$U16)*(AVERAGE($U$2:U$87))</f>
        <v>14960914.477767639</v>
      </c>
      <c r="AF16" s="1">
        <f>(O16/$U16)*(AVERAGE($U$2:U$87))</f>
        <v>1326467972.3349433</v>
      </c>
      <c r="AG16" s="1">
        <f>(P16/$U16)*(AVERAGE($U$2:U$87))</f>
        <v>0</v>
      </c>
      <c r="AH16" s="1">
        <f>(Q16/$U16)*(AVERAGE($U$2:U$87))</f>
        <v>207141846.68267739</v>
      </c>
      <c r="AI16" s="1">
        <f>(R16/$U16)*(AVERAGE($U$2:U$87))</f>
        <v>57771671.001407273</v>
      </c>
      <c r="AJ16" s="1">
        <f>(S16/$U16)*(AVERAGE($U$2:U$87))</f>
        <v>9700328.5470724851</v>
      </c>
      <c r="AK16" s="1">
        <f>(T16/$U16)*(AVERAGE($U$2:U$87))</f>
        <v>1257235.6085506426</v>
      </c>
    </row>
    <row r="17" spans="1:37" x14ac:dyDescent="0.2">
      <c r="A17" s="3" t="s">
        <v>368</v>
      </c>
      <c r="B17" s="3" t="s">
        <v>369</v>
      </c>
      <c r="C17" s="3">
        <v>6</v>
      </c>
      <c r="D17" s="3" t="s">
        <v>370</v>
      </c>
      <c r="E17" s="3" t="s">
        <v>372</v>
      </c>
      <c r="F17" s="3">
        <v>12</v>
      </c>
      <c r="G17" s="3" t="s">
        <v>31</v>
      </c>
      <c r="H17" s="4">
        <v>251320.93299999999</v>
      </c>
      <c r="I17" s="4">
        <v>0</v>
      </c>
      <c r="J17" s="4">
        <v>0</v>
      </c>
      <c r="K17" s="4">
        <v>691890.29299999995</v>
      </c>
      <c r="L17" s="4">
        <v>691890.29299999995</v>
      </c>
      <c r="M17" s="4">
        <v>803874.25</v>
      </c>
      <c r="N17" s="4">
        <v>7131243.1299999999</v>
      </c>
      <c r="O17" s="4">
        <v>606000000</v>
      </c>
      <c r="P17" s="4">
        <v>0</v>
      </c>
      <c r="Q17" s="4">
        <v>106000000</v>
      </c>
      <c r="R17" s="4">
        <v>28000000</v>
      </c>
      <c r="S17" s="4">
        <v>4115492.97</v>
      </c>
      <c r="T17" s="4">
        <v>803874.25</v>
      </c>
      <c r="U17" s="27">
        <v>11100000</v>
      </c>
      <c r="V17" s="34">
        <v>39000000</v>
      </c>
      <c r="Y17" s="1">
        <f>(H17/$U17)*(AVERAGE($U$2:U$87))</f>
        <v>503422.81296645274</v>
      </c>
      <c r="Z17" s="1">
        <f>(I17/$U17)*(AVERAGE($U$2:U$87))</f>
        <v>0</v>
      </c>
      <c r="AA17" s="1">
        <f>(J17/$U17)*(AVERAGE($U$2:U$87))</f>
        <v>0</v>
      </c>
      <c r="AB17" s="1">
        <f>(K17/$U17)*(AVERAGE($U$2:U$87))</f>
        <v>1385930.5446961841</v>
      </c>
      <c r="AC17" s="1">
        <f>(L17/$U17)*(AVERAGE($U$2:U$87))</f>
        <v>1385930.5446961841</v>
      </c>
      <c r="AD17" s="1">
        <f>(M17/$U17)*(AVERAGE($U$2:U$87))</f>
        <v>1610246.4342128534</v>
      </c>
      <c r="AE17" s="1">
        <f>(N17/$U17)*(AVERAGE($U$2:U$87))</f>
        <v>14284645.666392984</v>
      </c>
      <c r="AF17" s="1">
        <f>(O17/$U17)*(AVERAGE($U$2:U$87))</f>
        <v>1213883065.8314896</v>
      </c>
      <c r="AG17" s="1">
        <f>(P17/$U17)*(AVERAGE($U$2:U$87))</f>
        <v>0</v>
      </c>
      <c r="AH17" s="1">
        <f>(Q17/$U17)*(AVERAGE($U$2:U$87))</f>
        <v>212329381.15204272</v>
      </c>
      <c r="AI17" s="1">
        <f>(R17/$U17)*(AVERAGE($U$2:U$87))</f>
        <v>56087006.342049025</v>
      </c>
      <c r="AJ17" s="1">
        <f>(S17/$U17)*(AVERAGE($U$2:U$87))</f>
        <v>8243774.2967517208</v>
      </c>
      <c r="AK17" s="1">
        <f>(T17/$U17)*(AVERAGE($U$2:U$87))</f>
        <v>1610246.4342128534</v>
      </c>
    </row>
    <row r="18" spans="1:37" x14ac:dyDescent="0.2">
      <c r="A18" s="3" t="s">
        <v>368</v>
      </c>
      <c r="B18" s="3" t="s">
        <v>369</v>
      </c>
      <c r="C18" s="3">
        <v>9</v>
      </c>
      <c r="D18" s="3" t="s">
        <v>370</v>
      </c>
      <c r="E18" s="3" t="s">
        <v>371</v>
      </c>
      <c r="F18" s="3">
        <v>12</v>
      </c>
      <c r="G18" s="3" t="s">
        <v>38</v>
      </c>
      <c r="H18" s="4">
        <v>380199.27100000001</v>
      </c>
      <c r="I18" s="4">
        <v>0</v>
      </c>
      <c r="J18" s="4">
        <v>0</v>
      </c>
      <c r="K18" s="4">
        <v>2764700.44</v>
      </c>
      <c r="L18" s="4">
        <v>2764700.44</v>
      </c>
      <c r="M18" s="4">
        <v>942132.03</v>
      </c>
      <c r="N18" s="4">
        <v>16300000</v>
      </c>
      <c r="O18" s="4">
        <v>1390000000</v>
      </c>
      <c r="P18" s="4">
        <v>0</v>
      </c>
      <c r="Q18" s="4">
        <v>169000000</v>
      </c>
      <c r="R18" s="4">
        <v>35800000</v>
      </c>
      <c r="S18" s="4">
        <v>9164277.6999999993</v>
      </c>
      <c r="T18" s="4">
        <v>942132.03</v>
      </c>
      <c r="U18" s="22">
        <v>68300000</v>
      </c>
      <c r="V18" s="35">
        <v>312000000</v>
      </c>
      <c r="Y18" s="1">
        <f>(H18/$U18)*(AVERAGE($U$2:U$87))</f>
        <v>123770.68189416206</v>
      </c>
      <c r="Z18" s="1">
        <f>(I18/$U18)*(AVERAGE($U$2:U$87))</f>
        <v>0</v>
      </c>
      <c r="AA18" s="1">
        <f>(J18/$U18)*(AVERAGE($U$2:U$87))</f>
        <v>0</v>
      </c>
      <c r="AB18" s="1">
        <f>(K18/$U18)*(AVERAGE($U$2:U$87))</f>
        <v>900025.02580256097</v>
      </c>
      <c r="AC18" s="1">
        <f>(L18/$U18)*(AVERAGE($U$2:U$87))</f>
        <v>900025.02580256097</v>
      </c>
      <c r="AD18" s="1">
        <f>(M18/$U18)*(AVERAGE($U$2:U$87))</f>
        <v>306703.17562873795</v>
      </c>
      <c r="AE18" s="1">
        <f>(N18/$U18)*(AVERAGE($U$2:U$87))</f>
        <v>5306328.2040718105</v>
      </c>
      <c r="AF18" s="1">
        <f>(O18/$U18)*(AVERAGE($U$2:U$87))</f>
        <v>452502834.58035684</v>
      </c>
      <c r="AG18" s="1">
        <f>(P18/$U18)*(AVERAGE($U$2:U$87))</f>
        <v>0</v>
      </c>
      <c r="AH18" s="1">
        <f>(Q18/$U18)*(AVERAGE($U$2:U$87))</f>
        <v>55016531.686388709</v>
      </c>
      <c r="AI18" s="1">
        <f>(R18/$U18)*(AVERAGE($U$2:U$87))</f>
        <v>11654389.552501276</v>
      </c>
      <c r="AJ18" s="1">
        <f>(S18/$U18)*(AVERAGE($U$2:U$87))</f>
        <v>2983353.6950586708</v>
      </c>
      <c r="AK18" s="1">
        <f>(T18/$U18)*(AVERAGE($U$2:U$87))</f>
        <v>306703.17562873795</v>
      </c>
    </row>
    <row r="19" spans="1:37" x14ac:dyDescent="0.2">
      <c r="A19" s="3" t="s">
        <v>368</v>
      </c>
      <c r="B19" s="3" t="s">
        <v>369</v>
      </c>
      <c r="C19" s="3">
        <v>9</v>
      </c>
      <c r="D19" s="3" t="s">
        <v>370</v>
      </c>
      <c r="E19" s="3" t="s">
        <v>373</v>
      </c>
      <c r="F19" s="3">
        <v>12</v>
      </c>
      <c r="G19" s="3" t="s">
        <v>39</v>
      </c>
      <c r="H19" s="4">
        <v>384914.25699999998</v>
      </c>
      <c r="I19" s="4">
        <v>0</v>
      </c>
      <c r="J19" s="4">
        <v>12340.9275</v>
      </c>
      <c r="K19" s="4">
        <v>1769284.6</v>
      </c>
      <c r="L19" s="4">
        <v>1769284.6</v>
      </c>
      <c r="M19" s="4">
        <v>1033745</v>
      </c>
      <c r="N19" s="4">
        <v>14300000</v>
      </c>
      <c r="O19" s="4">
        <v>1110000000</v>
      </c>
      <c r="P19" s="4">
        <v>0</v>
      </c>
      <c r="Q19" s="4">
        <v>136000000</v>
      </c>
      <c r="R19" s="4">
        <v>32700000</v>
      </c>
      <c r="S19" s="4">
        <v>7367219.6299999999</v>
      </c>
      <c r="T19" s="4">
        <v>1033745</v>
      </c>
      <c r="U19" s="36">
        <v>13700000</v>
      </c>
      <c r="V19" s="37">
        <v>80900000</v>
      </c>
      <c r="Y19" s="1">
        <f>(H19/$U19)*(AVERAGE($U$2:U$87))</f>
        <v>624698.75116239674</v>
      </c>
      <c r="Z19" s="1">
        <f>(I19/$U19)*(AVERAGE($U$2:U$87))</f>
        <v>0</v>
      </c>
      <c r="AA19" s="1">
        <f>(J19/$U19)*(AVERAGE($U$2:U$87))</f>
        <v>20028.777467278065</v>
      </c>
      <c r="AB19" s="1">
        <f>(K19/$U19)*(AVERAGE($U$2:U$87))</f>
        <v>2871470.3598803324</v>
      </c>
      <c r="AC19" s="1">
        <f>(L19/$U19)*(AVERAGE($U$2:U$87))</f>
        <v>2871470.3598803324</v>
      </c>
      <c r="AD19" s="1">
        <f>(M19/$U19)*(AVERAGE($U$2:U$87))</f>
        <v>1677722.2427496931</v>
      </c>
      <c r="AE19" s="1">
        <f>(N19/$U19)*(AVERAGE($U$2:U$87))</f>
        <v>23208265.163382277</v>
      </c>
      <c r="AF19" s="1">
        <f>(O19/$U19)*(AVERAGE($U$2:U$87))</f>
        <v>1801480722.4723306</v>
      </c>
      <c r="AG19" s="1">
        <f>(P19/$U19)*(AVERAGE($U$2:U$87))</f>
        <v>0</v>
      </c>
      <c r="AH19" s="1">
        <f>(Q19/$U19)*(AVERAGE($U$2:U$87))</f>
        <v>220721962.39300627</v>
      </c>
      <c r="AI19" s="1">
        <f>(R19/$U19)*(AVERAGE($U$2:U$87))</f>
        <v>53070648.310671359</v>
      </c>
      <c r="AJ19" s="1">
        <f>(S19/$U19)*(AVERAGE($U$2:U$87))</f>
        <v>11956670.397896158</v>
      </c>
      <c r="AK19" s="1">
        <f>(T19/$U19)*(AVERAGE($U$2:U$87))</f>
        <v>1677722.2427496931</v>
      </c>
    </row>
    <row r="20" spans="1:37" x14ac:dyDescent="0.2">
      <c r="A20" s="3" t="s">
        <v>368</v>
      </c>
      <c r="B20" s="3" t="s">
        <v>369</v>
      </c>
      <c r="C20" s="3">
        <v>9</v>
      </c>
      <c r="D20" s="3" t="s">
        <v>370</v>
      </c>
      <c r="E20" s="3" t="s">
        <v>372</v>
      </c>
      <c r="F20" s="3">
        <v>12</v>
      </c>
      <c r="G20" s="3" t="s">
        <v>40</v>
      </c>
      <c r="H20" s="4">
        <v>415894.929</v>
      </c>
      <c r="I20" s="4">
        <v>6318.4732800000002</v>
      </c>
      <c r="J20" s="4">
        <v>13285.8433</v>
      </c>
      <c r="K20" s="4">
        <v>2022402.4</v>
      </c>
      <c r="L20" s="4">
        <v>1490229.86</v>
      </c>
      <c r="M20" s="4">
        <v>1309460.8400000001</v>
      </c>
      <c r="N20" s="4">
        <v>13900000</v>
      </c>
      <c r="O20" s="4">
        <v>903000000</v>
      </c>
      <c r="P20" s="4">
        <v>0</v>
      </c>
      <c r="Q20" s="4">
        <v>152000000</v>
      </c>
      <c r="R20" s="4">
        <v>35300000</v>
      </c>
      <c r="S20" s="4">
        <v>6703876.4900000002</v>
      </c>
      <c r="T20" s="4">
        <v>1309460.8400000001</v>
      </c>
      <c r="U20" s="38">
        <v>13800000</v>
      </c>
      <c r="V20" s="39">
        <v>60100000</v>
      </c>
      <c r="Y20" s="1">
        <f>(H20/$U20)*(AVERAGE($U$2:U$87))</f>
        <v>670087.85423650162</v>
      </c>
      <c r="Z20" s="1">
        <f>(I20/$U20)*(AVERAGE($U$2:U$87))</f>
        <v>10180.292922604667</v>
      </c>
      <c r="AA20" s="1">
        <f>(J20/$U20)*(AVERAGE($U$2:U$87))</f>
        <v>21406.085065825366</v>
      </c>
      <c r="AB20" s="1">
        <f>(K20/$U20)*(AVERAGE($U$2:U$87))</f>
        <v>3258484.7520916774</v>
      </c>
      <c r="AC20" s="1">
        <f>(L20/$U20)*(AVERAGE($U$2:U$87))</f>
        <v>2401050.9856602801</v>
      </c>
      <c r="AD20" s="1">
        <f>(M20/$U20)*(AVERAGE($U$2:U$87))</f>
        <v>2109796.8340035398</v>
      </c>
      <c r="AE20" s="1">
        <f>(N20/$U20)*(AVERAGE($U$2:U$87))</f>
        <v>22395611.305679981</v>
      </c>
      <c r="AF20" s="1">
        <f>(O20/$U20)*(AVERAGE($U$2:U$87))</f>
        <v>1454909137.3402174</v>
      </c>
      <c r="AG20" s="1">
        <f>(P20/$U20)*(AVERAGE($U$2:U$87))</f>
        <v>0</v>
      </c>
      <c r="AH20" s="1">
        <f>(Q20/$U20)*(AVERAGE($U$2:U$87))</f>
        <v>244901648.8103134</v>
      </c>
      <c r="AI20" s="1">
        <f>(R20/$U20)*(AVERAGE($U$2:U$87))</f>
        <v>56875185.546079367</v>
      </c>
      <c r="AJ20" s="1">
        <f>(S20/$U20)*(AVERAGE($U$2:U$87))</f>
        <v>10801252.669879584</v>
      </c>
      <c r="AK20" s="1">
        <f>(T20/$U20)*(AVERAGE($U$2:U$87))</f>
        <v>2109796.8340035398</v>
      </c>
    </row>
    <row r="21" spans="1:37" x14ac:dyDescent="0.2">
      <c r="A21" s="3" t="s">
        <v>368</v>
      </c>
      <c r="B21" s="3" t="s">
        <v>369</v>
      </c>
      <c r="C21" s="3">
        <v>12</v>
      </c>
      <c r="D21" s="3" t="s">
        <v>370</v>
      </c>
      <c r="E21" s="3" t="s">
        <v>371</v>
      </c>
      <c r="F21" s="3">
        <v>12</v>
      </c>
      <c r="G21" s="3" t="s">
        <v>5</v>
      </c>
      <c r="H21" s="4">
        <v>431781.58399999997</v>
      </c>
      <c r="I21" s="4">
        <v>17205.820400000001</v>
      </c>
      <c r="J21" s="4">
        <v>0</v>
      </c>
      <c r="K21" s="4">
        <v>1861909.69</v>
      </c>
      <c r="L21" s="4">
        <v>1861909.69</v>
      </c>
      <c r="M21" s="4">
        <v>384863.24200000003</v>
      </c>
      <c r="N21" s="4">
        <v>19400000</v>
      </c>
      <c r="O21" s="4">
        <v>1190000000</v>
      </c>
      <c r="P21" s="4">
        <v>0</v>
      </c>
      <c r="Q21" s="4">
        <v>254000000</v>
      </c>
      <c r="R21" s="4">
        <v>76000000</v>
      </c>
      <c r="S21" s="4">
        <v>10000000</v>
      </c>
      <c r="T21" s="4">
        <v>384863.24200000003</v>
      </c>
      <c r="U21" s="40">
        <v>56500000</v>
      </c>
      <c r="V21" s="41">
        <v>207000000</v>
      </c>
      <c r="Y21" s="1">
        <f>(H21/$U21)*(AVERAGE($U$2:U$87))</f>
        <v>169919.36440334163</v>
      </c>
      <c r="Z21" s="1">
        <f>(I21/$U21)*(AVERAGE($U$2:U$87))</f>
        <v>6771.0207538773811</v>
      </c>
      <c r="AA21" s="1">
        <f>(J21/$U21)*(AVERAGE($U$2:U$87))</f>
        <v>0</v>
      </c>
      <c r="AB21" s="1">
        <f>(K21/$U21)*(AVERAGE($U$2:U$87))</f>
        <v>732718.86255626613</v>
      </c>
      <c r="AC21" s="1">
        <f>(L21/$U21)*(AVERAGE($U$2:U$87))</f>
        <v>732718.86255626613</v>
      </c>
      <c r="AD21" s="1">
        <f>(M21/$U21)*(AVERAGE($U$2:U$87))</f>
        <v>151455.55041284362</v>
      </c>
      <c r="AE21" s="1">
        <f>(N21/$U21)*(AVERAGE($U$2:U$87))</f>
        <v>7634498.0693406053</v>
      </c>
      <c r="AF21" s="1">
        <f>(O21/$U21)*(AVERAGE($U$2:U$87))</f>
        <v>468301685.69666594</v>
      </c>
      <c r="AG21" s="1">
        <f>(P21/$U21)*(AVERAGE($U$2:U$87))</f>
        <v>0</v>
      </c>
      <c r="AH21" s="1">
        <f>(Q21/$U21)*(AVERAGE($U$2:U$87))</f>
        <v>99956830.392397597</v>
      </c>
      <c r="AI21" s="1">
        <f>(R21/$U21)*(AVERAGE($U$2:U$87))</f>
        <v>29908342.95205598</v>
      </c>
      <c r="AJ21" s="1">
        <f>(S21/$U21)*(AVERAGE($U$2:U$87))</f>
        <v>3935308.2831652602</v>
      </c>
      <c r="AK21" s="1">
        <f>(T21/$U21)*(AVERAGE($U$2:U$87))</f>
        <v>151455.55041284362</v>
      </c>
    </row>
    <row r="22" spans="1:37" x14ac:dyDescent="0.2">
      <c r="A22" s="3" t="s">
        <v>368</v>
      </c>
      <c r="B22" s="3" t="s">
        <v>369</v>
      </c>
      <c r="C22" s="3">
        <v>12</v>
      </c>
      <c r="D22" s="3" t="s">
        <v>370</v>
      </c>
      <c r="E22" s="3" t="s">
        <v>373</v>
      </c>
      <c r="F22" s="3">
        <v>12</v>
      </c>
      <c r="G22" s="3" t="s">
        <v>6</v>
      </c>
      <c r="H22" s="4">
        <v>361031.97499999998</v>
      </c>
      <c r="I22" s="4">
        <v>11635.804400000001</v>
      </c>
      <c r="J22" s="4">
        <v>0</v>
      </c>
      <c r="K22" s="4">
        <v>777807.47100000002</v>
      </c>
      <c r="L22" s="4">
        <v>747672.43</v>
      </c>
      <c r="M22" s="4">
        <v>172859.58</v>
      </c>
      <c r="N22" s="4">
        <v>10900000</v>
      </c>
      <c r="O22" s="4">
        <v>729000000</v>
      </c>
      <c r="P22" s="4">
        <v>0</v>
      </c>
      <c r="Q22" s="4">
        <v>151000000</v>
      </c>
      <c r="R22" s="4">
        <v>50200000</v>
      </c>
      <c r="S22" s="4">
        <v>4498819.53</v>
      </c>
      <c r="T22" s="4">
        <v>172859.58</v>
      </c>
      <c r="U22" s="42">
        <v>12700000</v>
      </c>
      <c r="V22" s="43">
        <v>41700000</v>
      </c>
      <c r="Y22" s="1">
        <f>(H22/$U22)*(AVERAGE($U$2:U$87))</f>
        <v>632075.7864278208</v>
      </c>
      <c r="Z22" s="1">
        <f>(I22/$U22)*(AVERAGE($U$2:U$87))</f>
        <v>20371.354135185113</v>
      </c>
      <c r="AA22" s="1">
        <f>(J22/$U22)*(AVERAGE($U$2:U$87))</f>
        <v>0</v>
      </c>
      <c r="AB22" s="1">
        <f>(K22/$U22)*(AVERAGE($U$2:U$87))</f>
        <v>1361744.396522661</v>
      </c>
      <c r="AC22" s="1">
        <f>(L22/$U22)*(AVERAGE($U$2:U$87))</f>
        <v>1308985.5522704043</v>
      </c>
      <c r="AD22" s="1">
        <f>(M22/$U22)*(AVERAGE($U$2:U$87))</f>
        <v>302633.45779853099</v>
      </c>
      <c r="AE22" s="1">
        <f>(N22/$U22)*(AVERAGE($U$2:U$87))</f>
        <v>19083146.505412012</v>
      </c>
      <c r="AF22" s="1">
        <f>(O22/$U22)*(AVERAGE($U$2:U$87))</f>
        <v>1276294844.2610419</v>
      </c>
      <c r="AG22" s="1">
        <f>(P22/$U22)*(AVERAGE($U$2:U$87))</f>
        <v>0</v>
      </c>
      <c r="AH22" s="1">
        <f>(Q22/$U22)*(AVERAGE($U$2:U$87))</f>
        <v>264362855.25845999</v>
      </c>
      <c r="AI22" s="1">
        <f>(R22/$U22)*(AVERAGE($U$2:U$87))</f>
        <v>87887518.768044308</v>
      </c>
      <c r="AJ22" s="1">
        <f>(S22/$U22)*(AVERAGE($U$2:U$87))</f>
        <v>7876296.5314127347</v>
      </c>
      <c r="AK22" s="1">
        <f>(T22/$U22)*(AVERAGE($U$2:U$87))</f>
        <v>302633.45779853099</v>
      </c>
    </row>
    <row r="23" spans="1:37" x14ac:dyDescent="0.2">
      <c r="A23" s="3" t="s">
        <v>368</v>
      </c>
      <c r="B23" s="3" t="s">
        <v>369</v>
      </c>
      <c r="C23" s="3">
        <v>12</v>
      </c>
      <c r="D23" s="3" t="s">
        <v>370</v>
      </c>
      <c r="E23" s="3" t="s">
        <v>372</v>
      </c>
      <c r="F23" s="3">
        <v>12</v>
      </c>
      <c r="G23" s="3" t="s">
        <v>7</v>
      </c>
      <c r="H23" s="4">
        <v>284371.98300000001</v>
      </c>
      <c r="I23" s="4">
        <v>0</v>
      </c>
      <c r="J23" s="4">
        <v>9188.7640200000005</v>
      </c>
      <c r="K23" s="4">
        <v>598248.97199999995</v>
      </c>
      <c r="L23" s="4">
        <v>526097.36600000004</v>
      </c>
      <c r="M23" s="4">
        <v>187169.28099999999</v>
      </c>
      <c r="N23" s="4">
        <v>9604199.7400000002</v>
      </c>
      <c r="O23" s="4">
        <v>583000000</v>
      </c>
      <c r="P23" s="4">
        <v>0</v>
      </c>
      <c r="Q23" s="4">
        <v>156000000</v>
      </c>
      <c r="R23" s="4">
        <v>46400000</v>
      </c>
      <c r="S23" s="4">
        <v>4315289</v>
      </c>
      <c r="T23" s="4">
        <v>187169.28099999999</v>
      </c>
      <c r="U23" s="44">
        <v>10000000</v>
      </c>
      <c r="V23" s="45">
        <v>34500000</v>
      </c>
      <c r="Y23" s="1">
        <f>(H23/$U23)*(AVERAGE($U$2:U$87))</f>
        <v>632286.65241301723</v>
      </c>
      <c r="Z23" s="1">
        <f>(I23/$U23)*(AVERAGE($U$2:U$87))</f>
        <v>0</v>
      </c>
      <c r="AA23" s="1">
        <f>(J23/$U23)*(AVERAGE($U$2:U$87))</f>
        <v>20430.749825375657</v>
      </c>
      <c r="AB23" s="1">
        <f>(K23/$U23)*(AVERAGE($U$2:U$87))</f>
        <v>1330176.1862222864</v>
      </c>
      <c r="AC23" s="1">
        <f>(L23/$U23)*(AVERAGE($U$2:U$87))</f>
        <v>1169750.7570267424</v>
      </c>
      <c r="AD23" s="1">
        <f>(M23/$U23)*(AVERAGE($U$2:U$87))</f>
        <v>416161.38435846311</v>
      </c>
      <c r="AE23" s="1">
        <f>(N23/$U23)*(AVERAGE($U$2:U$87))</f>
        <v>21354450.036347535</v>
      </c>
      <c r="AF23" s="1">
        <f>(O23/$U23)*(AVERAGE($U$2:U$87))</f>
        <v>1296270871.9332209</v>
      </c>
      <c r="AG23" s="1">
        <f>(P23/$U23)*(AVERAGE($U$2:U$87))</f>
        <v>0</v>
      </c>
      <c r="AH23" s="1">
        <f>(Q23/$U23)*(AVERAGE($U$2:U$87))</f>
        <v>346858072.07818604</v>
      </c>
      <c r="AI23" s="1">
        <f>(R23/$U23)*(AVERAGE($U$2:U$87))</f>
        <v>103168041.95146045</v>
      </c>
      <c r="AJ23" s="1">
        <f>(S23/$U23)*(AVERAGE($U$2:U$87))</f>
        <v>9594825.7884628419</v>
      </c>
      <c r="AK23" s="1">
        <f>(T23/$U23)*(AVERAGE($U$2:U$87))</f>
        <v>416161.38435846311</v>
      </c>
    </row>
    <row r="24" spans="1:37" x14ac:dyDescent="0.2">
      <c r="A24" s="3" t="s">
        <v>368</v>
      </c>
      <c r="B24" s="3" t="s">
        <v>369</v>
      </c>
      <c r="C24" s="3">
        <v>13</v>
      </c>
      <c r="D24" s="3" t="s">
        <v>370</v>
      </c>
      <c r="E24" s="3" t="s">
        <v>371</v>
      </c>
      <c r="F24" s="3">
        <v>12</v>
      </c>
      <c r="G24" s="3" t="s">
        <v>8</v>
      </c>
      <c r="H24" s="4">
        <v>50079.954599999997</v>
      </c>
      <c r="I24" s="4">
        <v>13433.7191</v>
      </c>
      <c r="J24" s="4">
        <v>0</v>
      </c>
      <c r="K24" s="4">
        <v>1151279.78</v>
      </c>
      <c r="L24" s="4">
        <v>1151279.78</v>
      </c>
      <c r="M24" s="4">
        <v>0</v>
      </c>
      <c r="N24" s="4">
        <v>12400000</v>
      </c>
      <c r="O24" s="4">
        <v>1380000000</v>
      </c>
      <c r="P24" s="4">
        <v>0</v>
      </c>
      <c r="Q24" s="4">
        <v>50500000</v>
      </c>
      <c r="R24" s="4">
        <v>12000000</v>
      </c>
      <c r="S24" s="4">
        <v>5418543.6600000001</v>
      </c>
      <c r="T24" s="4">
        <v>0</v>
      </c>
      <c r="U24" s="46">
        <v>46700000</v>
      </c>
      <c r="V24" s="12">
        <v>162000000</v>
      </c>
      <c r="Y24" s="1">
        <f>(H24/$U24)*(AVERAGE($U$2:U$87))</f>
        <v>23843.733188270853</v>
      </c>
      <c r="Z24" s="1">
        <f>(I24/$U24)*(AVERAGE($U$2:U$87))</f>
        <v>6395.9725304259382</v>
      </c>
      <c r="AA24" s="1">
        <f>(J24/$U24)*(AVERAGE($U$2:U$87))</f>
        <v>0</v>
      </c>
      <c r="AB24" s="1">
        <f>(K24/$U24)*(AVERAGE($U$2:U$87))</f>
        <v>548139.63228655106</v>
      </c>
      <c r="AC24" s="1">
        <f>(L24/$U24)*(AVERAGE($U$2:U$87))</f>
        <v>548139.63228655106</v>
      </c>
      <c r="AD24" s="1">
        <f>(M24/$U24)*(AVERAGE($U$2:U$87))</f>
        <v>0</v>
      </c>
      <c r="AE24" s="1">
        <f>(N24/$U24)*(AVERAGE($U$2:U$87))</f>
        <v>5903805.1031811163</v>
      </c>
      <c r="AF24" s="1">
        <f>(O24/$U24)*(AVERAGE($U$2:U$87))</f>
        <v>657036374.38628554</v>
      </c>
      <c r="AG24" s="1">
        <f>(P24/$U24)*(AVERAGE($U$2:U$87))</f>
        <v>0</v>
      </c>
      <c r="AH24" s="1">
        <f>(Q24/$U24)*(AVERAGE($U$2:U$87))</f>
        <v>24043722.396019869</v>
      </c>
      <c r="AI24" s="1">
        <f>(R24/$U24)*(AVERAGE($U$2:U$87))</f>
        <v>5713359.7772720475</v>
      </c>
      <c r="AJ24" s="1">
        <f>(S24/$U24)*(AVERAGE($U$2:U$87))</f>
        <v>2579840.7832030389</v>
      </c>
      <c r="AK24" s="1">
        <f>(T24/$U24)*(AVERAGE($U$2:U$87))</f>
        <v>0</v>
      </c>
    </row>
    <row r="25" spans="1:37" x14ac:dyDescent="0.2">
      <c r="A25" s="3" t="s">
        <v>368</v>
      </c>
      <c r="B25" s="3" t="s">
        <v>369</v>
      </c>
      <c r="C25" s="3">
        <v>13</v>
      </c>
      <c r="D25" s="3" t="s">
        <v>370</v>
      </c>
      <c r="E25" s="3" t="s">
        <v>373</v>
      </c>
      <c r="F25" s="3">
        <v>12</v>
      </c>
      <c r="G25" s="3" t="s">
        <v>9</v>
      </c>
      <c r="H25" s="4">
        <v>12211.700699999999</v>
      </c>
      <c r="I25" s="4">
        <v>0</v>
      </c>
      <c r="J25" s="4">
        <v>0</v>
      </c>
      <c r="K25" s="4">
        <v>462491.516</v>
      </c>
      <c r="L25" s="4">
        <v>462491.516</v>
      </c>
      <c r="M25" s="4">
        <v>0</v>
      </c>
      <c r="N25" s="4">
        <v>6454386.2800000003</v>
      </c>
      <c r="O25" s="4">
        <v>799000000</v>
      </c>
      <c r="P25" s="4">
        <v>0</v>
      </c>
      <c r="Q25" s="4">
        <v>30200000</v>
      </c>
      <c r="R25" s="4">
        <v>7484992.9800000004</v>
      </c>
      <c r="S25" s="4">
        <v>3049798.57</v>
      </c>
      <c r="T25" s="4">
        <v>0</v>
      </c>
      <c r="U25" s="15">
        <v>10800000</v>
      </c>
      <c r="V25" s="47">
        <v>38300000</v>
      </c>
      <c r="Y25" s="1">
        <f>(H25/$U25)*(AVERAGE($U$2:U$87))</f>
        <v>25140.829544146691</v>
      </c>
      <c r="Z25" s="1">
        <f>(I25/$U25)*(AVERAGE($U$2:U$87))</f>
        <v>0</v>
      </c>
      <c r="AA25" s="1">
        <f>(J25/$U25)*(AVERAGE($U$2:U$87))</f>
        <v>0</v>
      </c>
      <c r="AB25" s="1">
        <f>(K25/$U25)*(AVERAGE($U$2:U$87))</f>
        <v>952154.05740905472</v>
      </c>
      <c r="AC25" s="1">
        <f>(L25/$U25)*(AVERAGE($U$2:U$87))</f>
        <v>952154.05740905472</v>
      </c>
      <c r="AD25" s="1">
        <f>(M25/$U25)*(AVERAGE($U$2:U$87))</f>
        <v>0</v>
      </c>
      <c r="AE25" s="1">
        <f>(N25/$U25)*(AVERAGE($U$2:U$87))</f>
        <v>13287962.853327962</v>
      </c>
      <c r="AF25" s="1">
        <f>(O25/$U25)*(AVERAGE($U$2:U$87))</f>
        <v>1644940643.3432493</v>
      </c>
      <c r="AG25" s="1">
        <f>(P25/$U25)*(AVERAGE($U$2:U$87))</f>
        <v>0</v>
      </c>
      <c r="AH25" s="1">
        <f>(Q25/$U25)*(AVERAGE($U$2:U$87))</f>
        <v>62174227.070045218</v>
      </c>
      <c r="AI25" s="1">
        <f>(R25/$U25)*(AVERAGE($U$2:U$87))</f>
        <v>15409723.614444187</v>
      </c>
      <c r="AJ25" s="1">
        <f>(S25/$U25)*(AVERAGE($U$2:U$87))</f>
        <v>6278770.4903668603</v>
      </c>
      <c r="AK25" s="1">
        <f>(T25/$U25)*(AVERAGE($U$2:U$87))</f>
        <v>0</v>
      </c>
    </row>
    <row r="26" spans="1:37" x14ac:dyDescent="0.2">
      <c r="A26" s="3" t="s">
        <v>368</v>
      </c>
      <c r="B26" s="3" t="s">
        <v>369</v>
      </c>
      <c r="C26" s="3">
        <v>13</v>
      </c>
      <c r="D26" s="3" t="s">
        <v>370</v>
      </c>
      <c r="E26" s="3" t="s">
        <v>372</v>
      </c>
      <c r="F26" s="3">
        <v>12</v>
      </c>
      <c r="G26" s="3" t="s">
        <v>10</v>
      </c>
      <c r="H26" s="4">
        <v>45527.127999999997</v>
      </c>
      <c r="I26" s="4">
        <v>0</v>
      </c>
      <c r="J26" s="4">
        <v>0</v>
      </c>
      <c r="K26" s="4">
        <v>387571.79700000002</v>
      </c>
      <c r="L26" s="4">
        <v>273871.58199999999</v>
      </c>
      <c r="M26" s="4">
        <v>70580.777000000002</v>
      </c>
      <c r="N26" s="4">
        <v>5633333.1299999999</v>
      </c>
      <c r="O26" s="4">
        <v>725000000</v>
      </c>
      <c r="P26" s="4">
        <v>0</v>
      </c>
      <c r="Q26" s="4">
        <v>30900000</v>
      </c>
      <c r="R26" s="4">
        <v>6646808.3200000003</v>
      </c>
      <c r="S26" s="4">
        <v>2229684.7799999998</v>
      </c>
      <c r="T26" s="4">
        <v>70580.777000000002</v>
      </c>
      <c r="U26" s="48">
        <v>8339331.9500000002</v>
      </c>
      <c r="V26" s="49">
        <v>28200000</v>
      </c>
      <c r="Y26" s="1">
        <f>(H26/$U26)*(AVERAGE($U$2:U$87))</f>
        <v>121385.32921552024</v>
      </c>
      <c r="Z26" s="1">
        <f>(I26/$U26)*(AVERAGE($U$2:U$87))</f>
        <v>0</v>
      </c>
      <c r="AA26" s="1">
        <f>(J26/$U26)*(AVERAGE($U$2:U$87))</f>
        <v>0</v>
      </c>
      <c r="AB26" s="1">
        <f>(K26/$U26)*(AVERAGE($U$2:U$87))</f>
        <v>1033351.5914620352</v>
      </c>
      <c r="AC26" s="1">
        <f>(L26/$U26)*(AVERAGE($U$2:U$87))</f>
        <v>730201.82920050097</v>
      </c>
      <c r="AD26" s="1">
        <f>(M26/$U26)*(AVERAGE($U$2:U$87))</f>
        <v>188183.86374893275</v>
      </c>
      <c r="AE26" s="1">
        <f>(N26/$U26)*(AVERAGE($U$2:U$87))</f>
        <v>15019704.220431983</v>
      </c>
      <c r="AF26" s="1">
        <f>(O26/$U26)*(AVERAGE($U$2:U$87))</f>
        <v>1933009340.7440984</v>
      </c>
      <c r="AG26" s="1">
        <f>(P26/$U26)*(AVERAGE($U$2:U$87))</f>
        <v>0</v>
      </c>
      <c r="AH26" s="1">
        <f>(Q26/$U26)*(AVERAGE($U$2:U$87))</f>
        <v>82386191.21240364</v>
      </c>
      <c r="AI26" s="1">
        <f>(R26/$U26)*(AVERAGE($U$2:U$87))</f>
        <v>17721851.818890467</v>
      </c>
      <c r="AJ26" s="1">
        <f>(S26/$U26)*(AVERAGE($U$2:U$87))</f>
        <v>5944829.6643516552</v>
      </c>
      <c r="AK26" s="1">
        <f>(T26/$U26)*(AVERAGE($U$2:U$87))</f>
        <v>188183.86374893275</v>
      </c>
    </row>
    <row r="27" spans="1:37" x14ac:dyDescent="0.2">
      <c r="A27" s="3" t="s">
        <v>368</v>
      </c>
      <c r="B27" s="3" t="s">
        <v>369</v>
      </c>
      <c r="C27" s="3">
        <v>14</v>
      </c>
      <c r="D27" s="3" t="s">
        <v>370</v>
      </c>
      <c r="E27" s="3" t="s">
        <v>371</v>
      </c>
      <c r="F27" s="3">
        <v>12</v>
      </c>
      <c r="G27" s="3" t="s">
        <v>11</v>
      </c>
      <c r="H27" s="4">
        <v>1673870.32</v>
      </c>
      <c r="I27" s="4">
        <v>0</v>
      </c>
      <c r="J27" s="4">
        <v>0</v>
      </c>
      <c r="K27" s="4">
        <v>5476961.3600000003</v>
      </c>
      <c r="L27" s="4">
        <v>5476961.3600000003</v>
      </c>
      <c r="M27" s="4">
        <v>128986.327</v>
      </c>
      <c r="N27" s="4">
        <v>11300000</v>
      </c>
      <c r="O27" s="4">
        <v>938000000</v>
      </c>
      <c r="P27" s="4">
        <v>0</v>
      </c>
      <c r="Q27" s="4">
        <v>529000000</v>
      </c>
      <c r="R27" s="4">
        <v>347000000</v>
      </c>
      <c r="S27" s="4">
        <v>16700000</v>
      </c>
      <c r="T27" s="4">
        <v>128986.327</v>
      </c>
      <c r="U27" s="50">
        <v>44700000</v>
      </c>
      <c r="V27" s="51">
        <v>167000000</v>
      </c>
      <c r="Y27" s="1">
        <f>(H27/$U27)*(AVERAGE($U$2:U$87))</f>
        <v>832609.75176977052</v>
      </c>
      <c r="Z27" s="1">
        <f>(I27/$U27)*(AVERAGE($U$2:U$87))</f>
        <v>0</v>
      </c>
      <c r="AA27" s="1">
        <f>(J27/$U27)*(AVERAGE($U$2:U$87))</f>
        <v>0</v>
      </c>
      <c r="AB27" s="1">
        <f>(K27/$U27)*(AVERAGE($U$2:U$87))</f>
        <v>2724327.7952393731</v>
      </c>
      <c r="AC27" s="1">
        <f>(L27/$U27)*(AVERAGE($U$2:U$87))</f>
        <v>2724327.7952393731</v>
      </c>
      <c r="AD27" s="1">
        <f>(M27/$U27)*(AVERAGE($U$2:U$87))</f>
        <v>64159.85301965593</v>
      </c>
      <c r="AE27" s="1">
        <f>(N27/$U27)*(AVERAGE($U$2:U$87))</f>
        <v>5620799.9404627746</v>
      </c>
      <c r="AF27" s="1">
        <f>(O27/$U27)*(AVERAGE($U$2:U$87))</f>
        <v>466576136.6508038</v>
      </c>
      <c r="AG27" s="1">
        <f>(P27/$U27)*(AVERAGE($U$2:U$87))</f>
        <v>0</v>
      </c>
      <c r="AH27" s="1">
        <f>(Q27/$U27)*(AVERAGE($U$2:U$87))</f>
        <v>263133023.76148739</v>
      </c>
      <c r="AI27" s="1">
        <f>(R27/$U27)*(AVERAGE($U$2:U$87))</f>
        <v>172603325.60536131</v>
      </c>
      <c r="AJ27" s="1">
        <f>(S27/$U27)*(AVERAGE($U$2:U$87))</f>
        <v>8306845.929710472</v>
      </c>
      <c r="AK27" s="1">
        <f>(T27/$U27)*(AVERAGE($U$2:U$87))</f>
        <v>64159.85301965593</v>
      </c>
    </row>
    <row r="28" spans="1:37" x14ac:dyDescent="0.2">
      <c r="A28" s="3" t="s">
        <v>368</v>
      </c>
      <c r="B28" s="3" t="s">
        <v>369</v>
      </c>
      <c r="C28" s="3">
        <v>14</v>
      </c>
      <c r="D28" s="3" t="s">
        <v>370</v>
      </c>
      <c r="E28" s="3" t="s">
        <v>373</v>
      </c>
      <c r="F28" s="3">
        <v>12</v>
      </c>
      <c r="G28" s="3" t="s">
        <v>12</v>
      </c>
      <c r="H28" s="4">
        <v>1143181.19</v>
      </c>
      <c r="I28" s="4">
        <v>0</v>
      </c>
      <c r="J28" s="4">
        <v>0</v>
      </c>
      <c r="K28" s="4">
        <v>2928601.02</v>
      </c>
      <c r="L28" s="4">
        <v>2928601.02</v>
      </c>
      <c r="M28" s="4">
        <v>245752.78599999999</v>
      </c>
      <c r="N28" s="4">
        <v>8091937.3600000003</v>
      </c>
      <c r="O28" s="4">
        <v>605000000</v>
      </c>
      <c r="P28" s="4">
        <v>0</v>
      </c>
      <c r="Q28" s="4">
        <v>405000000</v>
      </c>
      <c r="R28" s="4">
        <v>280000000</v>
      </c>
      <c r="S28" s="4">
        <v>11800000</v>
      </c>
      <c r="T28" s="4">
        <v>245752.78599999999</v>
      </c>
      <c r="U28" s="38">
        <v>13800000</v>
      </c>
      <c r="V28" s="52">
        <v>54100000</v>
      </c>
      <c r="Y28" s="1">
        <f>(H28/$U28)*(AVERAGE($U$2:U$87))</f>
        <v>1841887.8836837907</v>
      </c>
      <c r="Z28" s="1">
        <f>(I28/$U28)*(AVERAGE($U$2:U$87))</f>
        <v>0</v>
      </c>
      <c r="AA28" s="1">
        <f>(J28/$U28)*(AVERAGE($U$2:U$87))</f>
        <v>0</v>
      </c>
      <c r="AB28" s="1">
        <f>(K28/$U28)*(AVERAGE($U$2:U$87))</f>
        <v>4718547.4901681952</v>
      </c>
      <c r="AC28" s="1">
        <f>(L28/$U28)*(AVERAGE($U$2:U$87))</f>
        <v>4718547.4901681952</v>
      </c>
      <c r="AD28" s="1">
        <f>(M28/$U28)*(AVERAGE($U$2:U$87))</f>
        <v>395955.67428373755</v>
      </c>
      <c r="AE28" s="1">
        <f>(N28/$U28)*(AVERAGE($U$2:U$87))</f>
        <v>13037689.483774833</v>
      </c>
      <c r="AF28" s="1">
        <f>(O28/$U28)*(AVERAGE($U$2:U$87))</f>
        <v>974773010.067366</v>
      </c>
      <c r="AG28" s="1">
        <f>(P28/$U28)*(AVERAGE($U$2:U$87))</f>
        <v>0</v>
      </c>
      <c r="AH28" s="1">
        <f>(Q28/$U28)*(AVERAGE($U$2:U$87))</f>
        <v>652533998.47484827</v>
      </c>
      <c r="AI28" s="1">
        <f>(R28/$U28)*(AVERAGE($U$2:U$87))</f>
        <v>451134616.22952479</v>
      </c>
      <c r="AJ28" s="1">
        <f>(S28/$U28)*(AVERAGE($U$2:U$87))</f>
        <v>19012101.683958542</v>
      </c>
      <c r="AK28" s="1">
        <f>(T28/$U28)*(AVERAGE($U$2:U$87))</f>
        <v>395955.67428373755</v>
      </c>
    </row>
    <row r="29" spans="1:37" x14ac:dyDescent="0.2">
      <c r="A29" s="3" t="s">
        <v>368</v>
      </c>
      <c r="B29" s="3" t="s">
        <v>369</v>
      </c>
      <c r="C29" s="3">
        <v>14</v>
      </c>
      <c r="D29" s="3" t="s">
        <v>370</v>
      </c>
      <c r="E29" s="3" t="s">
        <v>372</v>
      </c>
      <c r="F29" s="3">
        <v>12</v>
      </c>
      <c r="G29" s="3" t="s">
        <v>13</v>
      </c>
      <c r="H29" s="4">
        <v>1562690.93</v>
      </c>
      <c r="I29" s="4">
        <v>0</v>
      </c>
      <c r="J29" s="4">
        <v>0</v>
      </c>
      <c r="K29" s="4">
        <v>2867800.63</v>
      </c>
      <c r="L29" s="4">
        <v>2867800.63</v>
      </c>
      <c r="M29" s="4">
        <v>637700.81499999994</v>
      </c>
      <c r="N29" s="4">
        <v>8733039.3399999999</v>
      </c>
      <c r="O29" s="4">
        <v>721000000</v>
      </c>
      <c r="P29" s="4">
        <v>0</v>
      </c>
      <c r="Q29" s="4">
        <v>454000000</v>
      </c>
      <c r="R29" s="4">
        <v>295000000</v>
      </c>
      <c r="S29" s="4">
        <v>11500000</v>
      </c>
      <c r="T29" s="4">
        <v>637700.81499999994</v>
      </c>
      <c r="U29" s="53">
        <v>13600000</v>
      </c>
      <c r="V29" s="54">
        <v>53300000</v>
      </c>
      <c r="Y29" s="1">
        <f>(H29/$U29)*(AVERAGE($U$2:U$87))</f>
        <v>2554826.3727086517</v>
      </c>
      <c r="Z29" s="1">
        <f>(I29/$U29)*(AVERAGE($U$2:U$87))</f>
        <v>0</v>
      </c>
      <c r="AA29" s="1">
        <f>(J29/$U29)*(AVERAGE($U$2:U$87))</f>
        <v>0</v>
      </c>
      <c r="AB29" s="1">
        <f>(K29/$U29)*(AVERAGE($U$2:U$87))</f>
        <v>4688535.9993703207</v>
      </c>
      <c r="AC29" s="1">
        <f>(L29/$U29)*(AVERAGE($U$2:U$87))</f>
        <v>4688535.9993703207</v>
      </c>
      <c r="AD29" s="1">
        <f>(M29/$U29)*(AVERAGE($U$2:U$87))</f>
        <v>1042570.1133747546</v>
      </c>
      <c r="AE29" s="1">
        <f>(N29/$U29)*(AVERAGE($U$2:U$87))</f>
        <v>14277550.852447936</v>
      </c>
      <c r="AF29" s="1">
        <f>(O29/$U29)*(AVERAGE($U$2:U$87))</f>
        <v>1178755043.2144237</v>
      </c>
      <c r="AG29" s="1">
        <f>(P29/$U29)*(AVERAGE($U$2:U$87))</f>
        <v>0</v>
      </c>
      <c r="AH29" s="1">
        <f>(Q29/$U29)*(AVERAGE($U$2:U$87))</f>
        <v>742239652.73141241</v>
      </c>
      <c r="AI29" s="1">
        <f>(R29/$U29)*(AVERAGE($U$2:U$87))</f>
        <v>482292285.36512482</v>
      </c>
      <c r="AJ29" s="1">
        <f>(S29/$U29)*(AVERAGE($U$2:U$87))</f>
        <v>18801224.683725204</v>
      </c>
      <c r="AK29" s="1">
        <f>(T29/$U29)*(AVERAGE($U$2:U$87))</f>
        <v>1042570.1133747546</v>
      </c>
    </row>
    <row r="30" spans="1:37" x14ac:dyDescent="0.2">
      <c r="A30" s="3" t="s">
        <v>368</v>
      </c>
      <c r="B30" s="3" t="s">
        <v>369</v>
      </c>
      <c r="C30" s="3">
        <v>2</v>
      </c>
      <c r="D30" s="3" t="s">
        <v>370</v>
      </c>
      <c r="E30" s="3" t="s">
        <v>371</v>
      </c>
      <c r="F30" s="3">
        <v>20</v>
      </c>
      <c r="G30" s="3" t="s">
        <v>17</v>
      </c>
      <c r="H30" s="4">
        <v>583103.51899999997</v>
      </c>
      <c r="I30" s="4">
        <v>14870.210300000001</v>
      </c>
      <c r="J30" s="4">
        <v>0</v>
      </c>
      <c r="K30" s="4">
        <v>5287252.3899999997</v>
      </c>
      <c r="L30" s="4">
        <v>5287252.3899999997</v>
      </c>
      <c r="M30" s="4">
        <v>208661.54199999999</v>
      </c>
      <c r="N30" s="4">
        <v>20900000</v>
      </c>
      <c r="O30" s="4">
        <v>661000000</v>
      </c>
      <c r="P30" s="4">
        <v>0</v>
      </c>
      <c r="Q30" s="4">
        <v>249000000</v>
      </c>
      <c r="R30" s="4">
        <v>54700000</v>
      </c>
      <c r="S30" s="4">
        <v>11000000</v>
      </c>
      <c r="T30" s="4">
        <v>208661.54199999999</v>
      </c>
      <c r="U30" s="25">
        <v>54800000</v>
      </c>
      <c r="V30" s="55">
        <v>197000000</v>
      </c>
      <c r="Y30" s="1">
        <f>(H30/$U30)*(AVERAGE($U$2:U$87))</f>
        <v>236587.78123519779</v>
      </c>
      <c r="Z30" s="1">
        <f>(I30/$U30)*(AVERAGE($U$2:U$87))</f>
        <v>6033.4227915674528</v>
      </c>
      <c r="AA30" s="1">
        <f>(J30/$U30)*(AVERAGE($U$2:U$87))</f>
        <v>0</v>
      </c>
      <c r="AB30" s="1">
        <f>(K30/$U30)*(AVERAGE($U$2:U$87))</f>
        <v>2145243.9764483683</v>
      </c>
      <c r="AC30" s="1">
        <f>(L30/$U30)*(AVERAGE($U$2:U$87))</f>
        <v>2145243.9764483683</v>
      </c>
      <c r="AD30" s="1">
        <f>(M30/$U30)*(AVERAGE($U$2:U$87))</f>
        <v>84662.104827556424</v>
      </c>
      <c r="AE30" s="1">
        <f>(N30/$U30)*(AVERAGE($U$2:U$87))</f>
        <v>8479943.040466601</v>
      </c>
      <c r="AF30" s="1">
        <f>(O30/$U30)*(AVERAGE($U$2:U$87))</f>
        <v>268193413.86356091</v>
      </c>
      <c r="AG30" s="1">
        <f>(P30/$U30)*(AVERAGE($U$2:U$87))</f>
        <v>0</v>
      </c>
      <c r="AH30" s="1">
        <f>(Q30/$U30)*(AVERAGE($U$2:U$87))</f>
        <v>101028986.46297529</v>
      </c>
      <c r="AI30" s="1">
        <f>(R30/$U30)*(AVERAGE($U$2:U$87))</f>
        <v>22193917.909737948</v>
      </c>
      <c r="AJ30" s="1">
        <f>(S30/$U30)*(AVERAGE($U$2:U$87))</f>
        <v>4463127.9160350533</v>
      </c>
      <c r="AK30" s="1">
        <f>(T30/$U30)*(AVERAGE($U$2:U$87))</f>
        <v>84662.104827556424</v>
      </c>
    </row>
    <row r="31" spans="1:37" x14ac:dyDescent="0.2">
      <c r="A31" s="3" t="s">
        <v>368</v>
      </c>
      <c r="B31" s="3" t="s">
        <v>369</v>
      </c>
      <c r="C31" s="3">
        <v>2</v>
      </c>
      <c r="D31" s="3" t="s">
        <v>370</v>
      </c>
      <c r="E31" s="3" t="s">
        <v>373</v>
      </c>
      <c r="F31" s="3">
        <v>20</v>
      </c>
      <c r="G31" s="3" t="s">
        <v>18</v>
      </c>
      <c r="H31" s="4">
        <v>366415.57699999999</v>
      </c>
      <c r="I31" s="4">
        <v>9978.4681999999993</v>
      </c>
      <c r="J31" s="4">
        <v>0</v>
      </c>
      <c r="K31" s="4">
        <v>2734966.91</v>
      </c>
      <c r="L31" s="4">
        <v>2703794.14</v>
      </c>
      <c r="M31" s="4">
        <v>363160.16100000002</v>
      </c>
      <c r="N31" s="4">
        <v>11800000</v>
      </c>
      <c r="O31" s="4">
        <v>471000000</v>
      </c>
      <c r="P31" s="4">
        <v>0</v>
      </c>
      <c r="Q31" s="4">
        <v>150000000</v>
      </c>
      <c r="R31" s="4">
        <v>38200000</v>
      </c>
      <c r="S31" s="4">
        <v>5723714.0300000003</v>
      </c>
      <c r="T31" s="4">
        <v>363160.16100000002</v>
      </c>
      <c r="U31" s="56">
        <v>12600000</v>
      </c>
      <c r="V31" s="46">
        <v>46500000</v>
      </c>
      <c r="Y31" s="1">
        <f>(H31/$U31)*(AVERAGE($U$2:U$87))</f>
        <v>646592.39223461598</v>
      </c>
      <c r="Z31" s="1">
        <f>(I31/$U31)*(AVERAGE($U$2:U$87))</f>
        <v>17608.426140341307</v>
      </c>
      <c r="AA31" s="1">
        <f>(J31/$U31)*(AVERAGE($U$2:U$87))</f>
        <v>0</v>
      </c>
      <c r="AB31" s="1">
        <f>(K31/$U31)*(AVERAGE($U$2:U$87))</f>
        <v>4826238.0423292313</v>
      </c>
      <c r="AC31" s="1">
        <f>(L31/$U31)*(AVERAGE($U$2:U$87))</f>
        <v>4771229.2566987034</v>
      </c>
      <c r="AD31" s="1">
        <f>(M31/$U31)*(AVERAGE($U$2:U$87))</f>
        <v>640847.74776182161</v>
      </c>
      <c r="AE31" s="1">
        <f>(N31/$U31)*(AVERAGE($U$2:U$87))</f>
        <v>20822778.034811739</v>
      </c>
      <c r="AF31" s="1">
        <f>(O31/$U31)*(AVERAGE($U$2:U$87))</f>
        <v>831146479.18612945</v>
      </c>
      <c r="AG31" s="1">
        <f>(P31/$U31)*(AVERAGE($U$2:U$87))</f>
        <v>0</v>
      </c>
      <c r="AH31" s="1">
        <f>(Q31/$U31)*(AVERAGE($U$2:U$87))</f>
        <v>264696330.95099667</v>
      </c>
      <c r="AI31" s="1">
        <f>(R31/$U31)*(AVERAGE($U$2:U$87))</f>
        <v>67409332.282187149</v>
      </c>
      <c r="AJ31" s="1">
        <f>(S31/$U31)*(AVERAGE($U$2:U$87))</f>
        <v>10100307.354358286</v>
      </c>
      <c r="AK31" s="1">
        <f>(T31/$U31)*(AVERAGE($U$2:U$87))</f>
        <v>640847.74776182161</v>
      </c>
    </row>
    <row r="32" spans="1:37" x14ac:dyDescent="0.2">
      <c r="A32" s="3" t="s">
        <v>368</v>
      </c>
      <c r="B32" s="3" t="s">
        <v>369</v>
      </c>
      <c r="C32" s="3">
        <v>2</v>
      </c>
      <c r="D32" s="3" t="s">
        <v>370</v>
      </c>
      <c r="E32" s="3" t="s">
        <v>372</v>
      </c>
      <c r="F32" s="3">
        <v>20</v>
      </c>
      <c r="G32" s="3" t="s">
        <v>19</v>
      </c>
      <c r="H32" s="4">
        <v>421253.22700000001</v>
      </c>
      <c r="I32" s="4">
        <v>0</v>
      </c>
      <c r="J32" s="4">
        <v>7159.9165499999999</v>
      </c>
      <c r="K32" s="4">
        <v>2237394.7999999998</v>
      </c>
      <c r="L32" s="4">
        <v>917021.55</v>
      </c>
      <c r="M32" s="4">
        <v>347381.19900000002</v>
      </c>
      <c r="N32" s="4">
        <v>11000000</v>
      </c>
      <c r="O32" s="4">
        <v>388000000</v>
      </c>
      <c r="P32" s="4">
        <v>0</v>
      </c>
      <c r="Q32" s="4">
        <v>160000000</v>
      </c>
      <c r="R32" s="4">
        <v>39200000</v>
      </c>
      <c r="S32" s="4">
        <v>5115923.26</v>
      </c>
      <c r="T32" s="4">
        <v>347381.19900000002</v>
      </c>
      <c r="U32" s="57">
        <v>10900000</v>
      </c>
      <c r="V32" s="34">
        <v>38800000</v>
      </c>
      <c r="Y32" s="1">
        <f>(H32/$U32)*(AVERAGE($U$2:U$87))</f>
        <v>859298.29554183991</v>
      </c>
      <c r="Z32" s="1">
        <f>(I32/$U32)*(AVERAGE($U$2:U$87))</f>
        <v>0</v>
      </c>
      <c r="AA32" s="1">
        <f>(J32/$U32)*(AVERAGE($U$2:U$87))</f>
        <v>14605.239065947408</v>
      </c>
      <c r="AB32" s="1">
        <f>(K32/$U32)*(AVERAGE($U$2:U$87))</f>
        <v>4563975.8104314189</v>
      </c>
      <c r="AC32" s="1">
        <f>(L32/$U32)*(AVERAGE($U$2:U$87))</f>
        <v>1870597.0764946477</v>
      </c>
      <c r="AD32" s="1">
        <f>(M32/$U32)*(AVERAGE($U$2:U$87))</f>
        <v>708609.57987149304</v>
      </c>
      <c r="AE32" s="1">
        <f>(N32/$U32)*(AVERAGE($U$2:U$87))</f>
        <v>22438477.963185403</v>
      </c>
      <c r="AF32" s="1">
        <f>(O32/$U32)*(AVERAGE($U$2:U$87))</f>
        <v>791466313.61053967</v>
      </c>
      <c r="AG32" s="1">
        <f>(P32/$U32)*(AVERAGE($U$2:U$87))</f>
        <v>0</v>
      </c>
      <c r="AH32" s="1">
        <f>(Q32/$U32)*(AVERAGE($U$2:U$87))</f>
        <v>326377861.28269684</v>
      </c>
      <c r="AI32" s="1">
        <f>(R32/$U32)*(AVERAGE($U$2:U$87))</f>
        <v>79962576.014260724</v>
      </c>
      <c r="AJ32" s="1">
        <f>(S32/$U32)*(AVERAGE($U$2:U$87))</f>
        <v>10435775.575532511</v>
      </c>
      <c r="AK32" s="1">
        <f>(T32/$U32)*(AVERAGE($U$2:U$87))</f>
        <v>708609.57987149304</v>
      </c>
    </row>
    <row r="33" spans="1:37" x14ac:dyDescent="0.2">
      <c r="A33" s="3" t="s">
        <v>368</v>
      </c>
      <c r="B33" s="3" t="s">
        <v>369</v>
      </c>
      <c r="C33" s="3">
        <v>3</v>
      </c>
      <c r="D33" s="3" t="s">
        <v>370</v>
      </c>
      <c r="E33" s="3" t="s">
        <v>371</v>
      </c>
      <c r="F33" s="3">
        <v>20</v>
      </c>
      <c r="G33" s="3" t="s">
        <v>20</v>
      </c>
      <c r="H33" s="4">
        <v>345399.79700000002</v>
      </c>
      <c r="I33" s="4">
        <v>0</v>
      </c>
      <c r="J33" s="4">
        <v>0</v>
      </c>
      <c r="K33" s="4">
        <v>1948096.37</v>
      </c>
      <c r="L33" s="4">
        <v>1948096.37</v>
      </c>
      <c r="M33" s="4">
        <v>199327.06099999999</v>
      </c>
      <c r="N33" s="4">
        <v>13600000</v>
      </c>
      <c r="O33" s="4">
        <v>801000000</v>
      </c>
      <c r="P33" s="4">
        <v>0</v>
      </c>
      <c r="Q33" s="4">
        <v>216000000</v>
      </c>
      <c r="R33" s="4">
        <v>100000000</v>
      </c>
      <c r="S33" s="4">
        <v>10000000</v>
      </c>
      <c r="T33" s="4">
        <v>199327.06099999999</v>
      </c>
      <c r="U33" s="58">
        <v>45400000</v>
      </c>
      <c r="V33" s="59">
        <v>157000000</v>
      </c>
      <c r="Y33" s="1">
        <f>(H33/$U33)*(AVERAGE($U$2:U$87))</f>
        <v>169158.34700612337</v>
      </c>
      <c r="Z33" s="1">
        <f>(I33/$U33)*(AVERAGE($U$2:U$87))</f>
        <v>0</v>
      </c>
      <c r="AA33" s="1">
        <f>(J33/$U33)*(AVERAGE($U$2:U$87))</f>
        <v>0</v>
      </c>
      <c r="AB33" s="1">
        <f>(K33/$U33)*(AVERAGE($U$2:U$87))</f>
        <v>954073.40890194371</v>
      </c>
      <c r="AC33" s="1">
        <f>(L33/$U33)*(AVERAGE($U$2:U$87))</f>
        <v>954073.40890194371</v>
      </c>
      <c r="AD33" s="1">
        <f>(M33/$U33)*(AVERAGE($U$2:U$87))</f>
        <v>97619.733552850696</v>
      </c>
      <c r="AE33" s="1">
        <f>(N33/$U33)*(AVERAGE($U$2:U$87))</f>
        <v>6660552.6096567968</v>
      </c>
      <c r="AF33" s="1">
        <f>(O33/$U33)*(AVERAGE($U$2:U$87))</f>
        <v>392286958.84816873</v>
      </c>
      <c r="AG33" s="1">
        <f>(P33/$U33)*(AVERAGE($U$2:U$87))</f>
        <v>0</v>
      </c>
      <c r="AH33" s="1">
        <f>(Q33/$U33)*(AVERAGE($U$2:U$87))</f>
        <v>105785247.32984324</v>
      </c>
      <c r="AI33" s="1">
        <f>(R33/$U33)*(AVERAGE($U$2:U$87))</f>
        <v>48974651.541594088</v>
      </c>
      <c r="AJ33" s="1">
        <f>(S33/$U33)*(AVERAGE($U$2:U$87))</f>
        <v>4897465.154159409</v>
      </c>
      <c r="AK33" s="1">
        <f>(T33/$U33)*(AVERAGE($U$2:U$87))</f>
        <v>97619.733552850696</v>
      </c>
    </row>
    <row r="34" spans="1:37" x14ac:dyDescent="0.2">
      <c r="A34" s="3" t="s">
        <v>368</v>
      </c>
      <c r="B34" s="3" t="s">
        <v>369</v>
      </c>
      <c r="C34" s="3">
        <v>3</v>
      </c>
      <c r="D34" s="3" t="s">
        <v>370</v>
      </c>
      <c r="E34" s="3" t="s">
        <v>373</v>
      </c>
      <c r="F34" s="3">
        <v>20</v>
      </c>
      <c r="G34" s="3" t="s">
        <v>21</v>
      </c>
      <c r="H34" s="4">
        <v>221302.995</v>
      </c>
      <c r="I34" s="4">
        <v>0</v>
      </c>
      <c r="J34" s="4">
        <v>0</v>
      </c>
      <c r="K34" s="4">
        <v>786150.87699999998</v>
      </c>
      <c r="L34" s="4">
        <v>786150.87699999998</v>
      </c>
      <c r="M34" s="4">
        <v>79614.231199999995</v>
      </c>
      <c r="N34" s="4">
        <v>7815725.4299999997</v>
      </c>
      <c r="O34" s="4">
        <v>501000000</v>
      </c>
      <c r="P34" s="4">
        <v>0</v>
      </c>
      <c r="Q34" s="4">
        <v>126000000</v>
      </c>
      <c r="R34" s="4">
        <v>68600000</v>
      </c>
      <c r="S34" s="4">
        <v>5333540.1399999997</v>
      </c>
      <c r="T34" s="4">
        <v>79614.231199999995</v>
      </c>
      <c r="U34" s="60">
        <v>9559154.0800000001</v>
      </c>
      <c r="V34" s="14">
        <v>33100000</v>
      </c>
      <c r="Y34" s="1">
        <f>(H34/$U34)*(AVERAGE($U$2:U$87))</f>
        <v>514748.43761669</v>
      </c>
      <c r="Z34" s="1">
        <f>(I34/$U34)*(AVERAGE($U$2:U$87))</f>
        <v>0</v>
      </c>
      <c r="AA34" s="1">
        <f>(J34/$U34)*(AVERAGE($U$2:U$87))</f>
        <v>0</v>
      </c>
      <c r="AB34" s="1">
        <f>(K34/$U34)*(AVERAGE($U$2:U$87))</f>
        <v>1828578.6673006418</v>
      </c>
      <c r="AC34" s="1">
        <f>(L34/$U34)*(AVERAGE($U$2:U$87))</f>
        <v>1828578.6673006418</v>
      </c>
      <c r="AD34" s="1">
        <f>(M34/$U34)*(AVERAGE($U$2:U$87))</f>
        <v>185181.86399715889</v>
      </c>
      <c r="AE34" s="1">
        <f>(N34/$U34)*(AVERAGE($U$2:U$87))</f>
        <v>18179295.105940759</v>
      </c>
      <c r="AF34" s="1">
        <f>(O34/$U34)*(AVERAGE($U$2:U$87))</f>
        <v>1165320728.0179904</v>
      </c>
      <c r="AG34" s="1">
        <f>(P34/$U34)*(AVERAGE($U$2:U$87))</f>
        <v>0</v>
      </c>
      <c r="AH34" s="1">
        <f>(Q34/$U34)*(AVERAGE($U$2:U$87))</f>
        <v>293074674.11230898</v>
      </c>
      <c r="AI34" s="1">
        <f>(R34/$U34)*(AVERAGE($U$2:U$87))</f>
        <v>159562878.12781265</v>
      </c>
      <c r="AJ34" s="1">
        <f>(S34/$U34)*(AVERAGE($U$2:U$87))</f>
        <v>12405758.241233481</v>
      </c>
      <c r="AK34" s="1">
        <f>(T34/$U34)*(AVERAGE($U$2:U$87))</f>
        <v>185181.86399715889</v>
      </c>
    </row>
    <row r="35" spans="1:37" x14ac:dyDescent="0.2">
      <c r="A35" s="3" t="s">
        <v>368</v>
      </c>
      <c r="B35" s="3" t="s">
        <v>369</v>
      </c>
      <c r="C35" s="3">
        <v>3</v>
      </c>
      <c r="D35" s="3" t="s">
        <v>370</v>
      </c>
      <c r="E35" s="3" t="s">
        <v>372</v>
      </c>
      <c r="F35" s="3">
        <v>20</v>
      </c>
      <c r="G35" s="3" t="s">
        <v>22</v>
      </c>
      <c r="H35" s="4">
        <v>267057.27100000001</v>
      </c>
      <c r="I35" s="4">
        <v>0</v>
      </c>
      <c r="J35" s="4">
        <v>0</v>
      </c>
      <c r="K35" s="4">
        <v>877626.83100000001</v>
      </c>
      <c r="L35" s="4">
        <v>760929.755</v>
      </c>
      <c r="M35" s="4">
        <v>350154.04599999997</v>
      </c>
      <c r="N35" s="4">
        <v>8295495.0199999996</v>
      </c>
      <c r="O35" s="4">
        <v>523000000</v>
      </c>
      <c r="P35" s="4">
        <v>0</v>
      </c>
      <c r="Q35" s="4">
        <v>150000000</v>
      </c>
      <c r="R35" s="4">
        <v>77700000</v>
      </c>
      <c r="S35" s="4">
        <v>6375288.0999999996</v>
      </c>
      <c r="T35" s="4">
        <v>350154.04599999997</v>
      </c>
      <c r="U35" s="61">
        <v>10400000</v>
      </c>
      <c r="V35" s="10">
        <v>35000000</v>
      </c>
      <c r="Y35" s="1">
        <f>(H35/$U35)*(AVERAGE($U$2:U$87))</f>
        <v>570950.25982200238</v>
      </c>
      <c r="Z35" s="1">
        <f>(I35/$U35)*(AVERAGE($U$2:U$87))</f>
        <v>0</v>
      </c>
      <c r="AA35" s="1">
        <f>(J35/$U35)*(AVERAGE($U$2:U$87))</f>
        <v>0</v>
      </c>
      <c r="AB35" s="1">
        <f>(K35/$U35)*(AVERAGE($U$2:U$87))</f>
        <v>1876306.4016564842</v>
      </c>
      <c r="AC35" s="1">
        <f>(L35/$U35)*(AVERAGE($U$2:U$87))</f>
        <v>1626815.9997918294</v>
      </c>
      <c r="AD35" s="1">
        <f>(M35/$U35)*(AVERAGE($U$2:U$87))</f>
        <v>748605.50620029867</v>
      </c>
      <c r="AE35" s="1">
        <f>(N35/$U35)*(AVERAGE($U$2:U$87))</f>
        <v>17735203.461362138</v>
      </c>
      <c r="AF35" s="1">
        <f>(O35/$U35)*(AVERAGE($U$2:U$87))</f>
        <v>1118138385.7056909</v>
      </c>
      <c r="AG35" s="1">
        <f>(P35/$U35)*(AVERAGE($U$2:U$87))</f>
        <v>0</v>
      </c>
      <c r="AH35" s="1">
        <f>(Q35/$U35)*(AVERAGE($U$2:U$87))</f>
        <v>320689785.57524598</v>
      </c>
      <c r="AI35" s="1">
        <f>(R35/$U35)*(AVERAGE($U$2:U$87))</f>
        <v>166117308.92797738</v>
      </c>
      <c r="AJ35" s="1">
        <f>(S35/$U35)*(AVERAGE($U$2:U$87))</f>
        <v>13629931.825129448</v>
      </c>
      <c r="AK35" s="1">
        <f>(T35/$U35)*(AVERAGE($U$2:U$87))</f>
        <v>748605.50620029867</v>
      </c>
    </row>
    <row r="36" spans="1:37" x14ac:dyDescent="0.2">
      <c r="A36" s="3" t="s">
        <v>368</v>
      </c>
      <c r="B36" s="3" t="s">
        <v>369</v>
      </c>
      <c r="C36" s="3">
        <v>5</v>
      </c>
      <c r="D36" s="3" t="s">
        <v>370</v>
      </c>
      <c r="E36" s="3" t="s">
        <v>371</v>
      </c>
      <c r="F36" s="3">
        <v>20</v>
      </c>
      <c r="G36" s="3" t="s">
        <v>26</v>
      </c>
      <c r="H36" s="4">
        <v>143380.891</v>
      </c>
      <c r="I36" s="4">
        <v>12287.767</v>
      </c>
      <c r="J36" s="4">
        <v>0</v>
      </c>
      <c r="K36" s="4">
        <v>1513962.4</v>
      </c>
      <c r="L36" s="4">
        <v>1513962.4</v>
      </c>
      <c r="M36" s="4">
        <v>0</v>
      </c>
      <c r="N36" s="4">
        <v>12300000</v>
      </c>
      <c r="O36" s="4">
        <v>733000000</v>
      </c>
      <c r="P36" s="4">
        <v>0</v>
      </c>
      <c r="Q36" s="4">
        <v>138000000</v>
      </c>
      <c r="R36" s="4">
        <v>25300000</v>
      </c>
      <c r="S36" s="4">
        <v>5842469.8499999996</v>
      </c>
      <c r="T36" s="4">
        <v>0</v>
      </c>
      <c r="U36" s="62">
        <v>51700000</v>
      </c>
      <c r="V36" s="63">
        <v>181000000</v>
      </c>
      <c r="Y36" s="1">
        <f>(H36/$U36)*(AVERAGE($U$2:U$87))</f>
        <v>61663.467025135811</v>
      </c>
      <c r="Z36" s="1">
        <f>(I36/$U36)*(AVERAGE($U$2:U$87))</f>
        <v>5284.5697214774036</v>
      </c>
      <c r="AA36" s="1">
        <f>(J36/$U36)*(AVERAGE($U$2:U$87))</f>
        <v>0</v>
      </c>
      <c r="AB36" s="1">
        <f>(K36/$U36)*(AVERAGE($U$2:U$87))</f>
        <v>651106.08448998595</v>
      </c>
      <c r="AC36" s="1">
        <f>(L36/$U36)*(AVERAGE($U$2:U$87))</f>
        <v>651106.08448998595</v>
      </c>
      <c r="AD36" s="1">
        <f>(M36/$U36)*(AVERAGE($U$2:U$87))</f>
        <v>0</v>
      </c>
      <c r="AE36" s="1">
        <f>(N36/$U36)*(AVERAGE($U$2:U$87))</f>
        <v>5289830.7376899375</v>
      </c>
      <c r="AF36" s="1">
        <f>(O36/$U36)*(AVERAGE($U$2:U$87))</f>
        <v>315239506.56314832</v>
      </c>
      <c r="AG36" s="1">
        <f>(P36/$U36)*(AVERAGE($U$2:U$87))</f>
        <v>0</v>
      </c>
      <c r="AH36" s="1">
        <f>(Q36/$U36)*(AVERAGE($U$2:U$87))</f>
        <v>59349320.471643202</v>
      </c>
      <c r="AI36" s="1">
        <f>(R36/$U36)*(AVERAGE($U$2:U$87))</f>
        <v>10880708.753134586</v>
      </c>
      <c r="AJ36" s="1">
        <f>(S36/$U36)*(AVERAGE($U$2:U$87))</f>
        <v>2512656.6338663995</v>
      </c>
      <c r="AK36" s="1">
        <f>(T36/$U36)*(AVERAGE($U$2:U$87))</f>
        <v>0</v>
      </c>
    </row>
    <row r="37" spans="1:37" x14ac:dyDescent="0.2">
      <c r="A37" s="3" t="s">
        <v>368</v>
      </c>
      <c r="B37" s="3" t="s">
        <v>369</v>
      </c>
      <c r="C37" s="3">
        <v>5</v>
      </c>
      <c r="D37" s="3" t="s">
        <v>370</v>
      </c>
      <c r="E37" s="3" t="s">
        <v>373</v>
      </c>
      <c r="F37" s="3">
        <v>20</v>
      </c>
      <c r="G37" s="3" t="s">
        <v>27</v>
      </c>
      <c r="H37" s="4">
        <v>167097.68100000001</v>
      </c>
      <c r="I37" s="4">
        <v>0</v>
      </c>
      <c r="J37" s="4">
        <v>0</v>
      </c>
      <c r="K37" s="4">
        <v>778598.27</v>
      </c>
      <c r="L37" s="4">
        <v>778598.27</v>
      </c>
      <c r="M37" s="4">
        <v>293056.56900000002</v>
      </c>
      <c r="N37" s="4">
        <v>7876819.4100000001</v>
      </c>
      <c r="O37" s="4">
        <v>492000000</v>
      </c>
      <c r="P37" s="4">
        <v>0</v>
      </c>
      <c r="Q37" s="4">
        <v>97800000</v>
      </c>
      <c r="R37" s="4">
        <v>19500000</v>
      </c>
      <c r="S37" s="4">
        <v>3295740.12</v>
      </c>
      <c r="T37" s="4">
        <v>293056.56900000002</v>
      </c>
      <c r="U37" s="33">
        <v>11800000</v>
      </c>
      <c r="V37" s="50">
        <v>44100000</v>
      </c>
      <c r="Y37" s="1">
        <f>(H37/$U37)*(AVERAGE($U$2:U$87))</f>
        <v>314858.64559102425</v>
      </c>
      <c r="Z37" s="1">
        <f>(I37/$U37)*(AVERAGE($U$2:U$87))</f>
        <v>0</v>
      </c>
      <c r="AA37" s="1">
        <f>(J37/$U37)*(AVERAGE($U$2:U$87))</f>
        <v>0</v>
      </c>
      <c r="AB37" s="1">
        <f>(K37/$U37)*(AVERAGE($U$2:U$87))</f>
        <v>1467096.3431964959</v>
      </c>
      <c r="AC37" s="1">
        <f>(L37/$U37)*(AVERAGE($U$2:U$87))</f>
        <v>1467096.3431964959</v>
      </c>
      <c r="AD37" s="1">
        <f>(M37/$U37)*(AVERAGE($U$2:U$87))</f>
        <v>552200.32884174224</v>
      </c>
      <c r="AE37" s="1">
        <f>(N37/$U37)*(AVERAGE($U$2:U$87))</f>
        <v>14842125.133966943</v>
      </c>
      <c r="AF37" s="1">
        <f>(O37/$U37)*(AVERAGE($U$2:U$87))</f>
        <v>927065251.31718552</v>
      </c>
      <c r="AG37" s="1">
        <f>(P37/$U37)*(AVERAGE($U$2:U$87))</f>
        <v>0</v>
      </c>
      <c r="AH37" s="1">
        <f>(Q37/$U37)*(AVERAGE($U$2:U$87))</f>
        <v>184282482.88378203</v>
      </c>
      <c r="AI37" s="1">
        <f>(R37/$U37)*(AVERAGE($U$2:U$87))</f>
        <v>36743439.838790894</v>
      </c>
      <c r="AJ37" s="1">
        <f>(S37/$U37)*(AVERAGE($U$2:U$87))</f>
        <v>6210093.7858209983</v>
      </c>
      <c r="AK37" s="1">
        <f>(T37/$U37)*(AVERAGE($U$2:U$87))</f>
        <v>552200.32884174224</v>
      </c>
    </row>
    <row r="38" spans="1:37" x14ac:dyDescent="0.2">
      <c r="A38" s="3" t="s">
        <v>368</v>
      </c>
      <c r="B38" s="3" t="s">
        <v>369</v>
      </c>
      <c r="C38" s="3">
        <v>5</v>
      </c>
      <c r="D38" s="3" t="s">
        <v>370</v>
      </c>
      <c r="E38" s="3" t="s">
        <v>372</v>
      </c>
      <c r="F38" s="3">
        <v>20</v>
      </c>
      <c r="G38" s="3" t="s">
        <v>28</v>
      </c>
      <c r="H38" s="4">
        <v>98247.125499999995</v>
      </c>
      <c r="I38" s="4">
        <v>0</v>
      </c>
      <c r="J38" s="4">
        <v>0</v>
      </c>
      <c r="K38" s="4">
        <v>728954.31599999999</v>
      </c>
      <c r="L38" s="4">
        <v>728954.31599999999</v>
      </c>
      <c r="M38" s="4">
        <v>405153.31900000002</v>
      </c>
      <c r="N38" s="4">
        <v>8032081.4199999999</v>
      </c>
      <c r="O38" s="4">
        <v>532000000</v>
      </c>
      <c r="P38" s="4">
        <v>0</v>
      </c>
      <c r="Q38" s="4">
        <v>104000000</v>
      </c>
      <c r="R38" s="4">
        <v>19700000</v>
      </c>
      <c r="S38" s="4">
        <v>3359670.07</v>
      </c>
      <c r="T38" s="4">
        <v>405153.31900000002</v>
      </c>
      <c r="U38" s="29">
        <v>11300000</v>
      </c>
      <c r="V38" s="64">
        <v>46100000</v>
      </c>
      <c r="Y38" s="1">
        <f>(H38/$U38)*(AVERAGE($U$2:U$87))</f>
        <v>193316.36338866339</v>
      </c>
      <c r="Z38" s="1">
        <f>(I38/$U38)*(AVERAGE($U$2:U$87))</f>
        <v>0</v>
      </c>
      <c r="AA38" s="1">
        <f>(J38/$U38)*(AVERAGE($U$2:U$87))</f>
        <v>0</v>
      </c>
      <c r="AB38" s="1">
        <f>(K38/$U38)*(AVERAGE($U$2:U$87))</f>
        <v>1434329.9789019332</v>
      </c>
      <c r="AC38" s="1">
        <f>(L38/$U38)*(AVERAGE($U$2:U$87))</f>
        <v>1434329.9789019332</v>
      </c>
      <c r="AD38" s="1">
        <f>(M38/$U38)*(AVERAGE($U$2:U$87))</f>
        <v>797201.60610629851</v>
      </c>
      <c r="AE38" s="1">
        <f>(N38/$U38)*(AVERAGE($U$2:U$87))</f>
        <v>15804358.271591892</v>
      </c>
      <c r="AF38" s="1">
        <f>(O38/$U38)*(AVERAGE($U$2:U$87))</f>
        <v>1046792003.3219591</v>
      </c>
      <c r="AG38" s="1">
        <f>(P38/$U38)*(AVERAGE($U$2:U$87))</f>
        <v>0</v>
      </c>
      <c r="AH38" s="1">
        <f>(Q38/$U38)*(AVERAGE($U$2:U$87))</f>
        <v>204636030.72459352</v>
      </c>
      <c r="AI38" s="1">
        <f>(R38/$U38)*(AVERAGE($U$2:U$87))</f>
        <v>38762786.58917781</v>
      </c>
      <c r="AJ38" s="1">
        <f>(S38/$U38)*(AVERAGE($U$2:U$87))</f>
        <v>6610668.7275867043</v>
      </c>
      <c r="AK38" s="1">
        <f>(T38/$U38)*(AVERAGE($U$2:U$87))</f>
        <v>797201.60610629851</v>
      </c>
    </row>
    <row r="39" spans="1:37" x14ac:dyDescent="0.2">
      <c r="A39" s="3" t="s">
        <v>368</v>
      </c>
      <c r="B39" s="3" t="s">
        <v>369</v>
      </c>
      <c r="C39" s="3">
        <v>7</v>
      </c>
      <c r="D39" s="3" t="s">
        <v>370</v>
      </c>
      <c r="E39" s="3" t="s">
        <v>371</v>
      </c>
      <c r="F39" s="3">
        <v>20</v>
      </c>
      <c r="G39" s="3" t="s">
        <v>32</v>
      </c>
      <c r="H39" s="4">
        <v>177064.34700000001</v>
      </c>
      <c r="I39" s="4">
        <v>0</v>
      </c>
      <c r="J39" s="4">
        <v>0</v>
      </c>
      <c r="K39" s="4">
        <v>2062154.66</v>
      </c>
      <c r="L39" s="4">
        <v>2062154.66</v>
      </c>
      <c r="M39" s="4">
        <v>121770.719</v>
      </c>
      <c r="N39" s="4">
        <v>11100000</v>
      </c>
      <c r="O39" s="4">
        <v>708000000</v>
      </c>
      <c r="P39" s="4">
        <v>0</v>
      </c>
      <c r="Q39" s="4">
        <v>140000000</v>
      </c>
      <c r="R39" s="4">
        <v>51200000</v>
      </c>
      <c r="S39" s="4">
        <v>7911099.04</v>
      </c>
      <c r="T39" s="4">
        <v>121770.719</v>
      </c>
      <c r="U39" s="65">
        <v>51000000</v>
      </c>
      <c r="V39" s="66">
        <v>176000000</v>
      </c>
      <c r="Y39" s="1">
        <f>(H39/$U39)*(AVERAGE($U$2:U$87))</f>
        <v>77194.819047515019</v>
      </c>
      <c r="Z39" s="1">
        <f>(I39/$U39)*(AVERAGE($U$2:U$87))</f>
        <v>0</v>
      </c>
      <c r="AA39" s="1">
        <f>(J39/$U39)*(AVERAGE($U$2:U$87))</f>
        <v>0</v>
      </c>
      <c r="AB39" s="1">
        <f>(K39/$U39)*(AVERAGE($U$2:U$87))</f>
        <v>899038.44858552935</v>
      </c>
      <c r="AC39" s="1">
        <f>(L39/$U39)*(AVERAGE($U$2:U$87))</f>
        <v>899038.44858552935</v>
      </c>
      <c r="AD39" s="1">
        <f>(M39/$U39)*(AVERAGE($U$2:U$87))</f>
        <v>53088.432413165581</v>
      </c>
      <c r="AE39" s="1">
        <f>(N39/$U39)*(AVERAGE($U$2:U$87))</f>
        <v>4839271.7446805742</v>
      </c>
      <c r="AF39" s="1">
        <f>(O39/$U39)*(AVERAGE($U$2:U$87))</f>
        <v>308667062.63367987</v>
      </c>
      <c r="AG39" s="1">
        <f>(P39/$U39)*(AVERAGE($U$2:U$87))</f>
        <v>0</v>
      </c>
      <c r="AH39" s="1">
        <f>(Q39/$U39)*(AVERAGE($U$2:U$87))</f>
        <v>61035859.842818052</v>
      </c>
      <c r="AI39" s="1">
        <f>(R39/$U39)*(AVERAGE($U$2:U$87))</f>
        <v>22321685.885373458</v>
      </c>
      <c r="AJ39" s="1">
        <f>(S39/$U39)*(AVERAGE($U$2:U$87))</f>
        <v>3449005.2300578034</v>
      </c>
      <c r="AK39" s="1">
        <f>(T39/$U39)*(AVERAGE($U$2:U$87))</f>
        <v>53088.432413165581</v>
      </c>
    </row>
    <row r="40" spans="1:37" x14ac:dyDescent="0.2">
      <c r="A40" s="3" t="s">
        <v>368</v>
      </c>
      <c r="B40" s="3" t="s">
        <v>369</v>
      </c>
      <c r="C40" s="3">
        <v>7</v>
      </c>
      <c r="D40" s="3" t="s">
        <v>370</v>
      </c>
      <c r="E40" s="3" t="s">
        <v>373</v>
      </c>
      <c r="F40" s="3">
        <v>20</v>
      </c>
      <c r="G40" s="3" t="s">
        <v>33</v>
      </c>
      <c r="H40" s="4">
        <v>152809.63099999999</v>
      </c>
      <c r="I40" s="4">
        <v>0</v>
      </c>
      <c r="J40" s="4">
        <v>0</v>
      </c>
      <c r="K40" s="4">
        <v>716716.77399999998</v>
      </c>
      <c r="L40" s="4">
        <v>716716.77399999998</v>
      </c>
      <c r="M40" s="4">
        <v>230011.57199999999</v>
      </c>
      <c r="N40" s="4">
        <v>5742969.6500000004</v>
      </c>
      <c r="O40" s="4">
        <v>459000000</v>
      </c>
      <c r="P40" s="4">
        <v>0</v>
      </c>
      <c r="Q40" s="4">
        <v>82000000</v>
      </c>
      <c r="R40" s="4">
        <v>31400000</v>
      </c>
      <c r="S40" s="4">
        <v>3734894.23</v>
      </c>
      <c r="T40" s="4">
        <v>230011.57199999999</v>
      </c>
      <c r="U40" s="9">
        <v>10400000</v>
      </c>
      <c r="V40" s="10">
        <v>35000000</v>
      </c>
      <c r="Y40" s="1">
        <f>(H40/$U40)*(AVERAGE($U$2:U$87))</f>
        <v>326696.58532814973</v>
      </c>
      <c r="Z40" s="1">
        <f>(I40/$U40)*(AVERAGE($U$2:U$87))</f>
        <v>0</v>
      </c>
      <c r="AA40" s="1">
        <f>(J40/$U40)*(AVERAGE($U$2:U$87))</f>
        <v>0</v>
      </c>
      <c r="AB40" s="1">
        <f>(K40/$U40)*(AVERAGE($U$2:U$87))</f>
        <v>1532291.6571482802</v>
      </c>
      <c r="AC40" s="1">
        <f>(L40/$U40)*(AVERAGE($U$2:U$87))</f>
        <v>1532291.6571482802</v>
      </c>
      <c r="AD40" s="1">
        <f>(M40/$U40)*(AVERAGE($U$2:U$87))</f>
        <v>491749.07803003496</v>
      </c>
      <c r="AE40" s="1">
        <f>(N40/$U40)*(AVERAGE($U$2:U$87))</f>
        <v>12278078.03749097</v>
      </c>
      <c r="AF40" s="1">
        <f>(O40/$U40)*(AVERAGE($U$2:U$87))</f>
        <v>981310743.86025262</v>
      </c>
      <c r="AG40" s="1">
        <f>(P40/$U40)*(AVERAGE($U$2:U$87))</f>
        <v>0</v>
      </c>
      <c r="AH40" s="1">
        <f>(Q40/$U40)*(AVERAGE($U$2:U$87))</f>
        <v>175310416.1144678</v>
      </c>
      <c r="AI40" s="1">
        <f>(R40/$U40)*(AVERAGE($U$2:U$87))</f>
        <v>67131061.780418158</v>
      </c>
      <c r="AJ40" s="1">
        <f>(S40/$U40)*(AVERAGE($U$2:U$87))</f>
        <v>7984949.5317661557</v>
      </c>
      <c r="AK40" s="1">
        <f>(T40/$U40)*(AVERAGE($U$2:U$87))</f>
        <v>491749.07803003496</v>
      </c>
    </row>
    <row r="41" spans="1:37" x14ac:dyDescent="0.2">
      <c r="A41" s="3" t="s">
        <v>368</v>
      </c>
      <c r="B41" s="3" t="s">
        <v>369</v>
      </c>
      <c r="C41" s="3">
        <v>7</v>
      </c>
      <c r="D41" s="3" t="s">
        <v>370</v>
      </c>
      <c r="E41" s="3" t="s">
        <v>372</v>
      </c>
      <c r="F41" s="3">
        <v>20</v>
      </c>
      <c r="G41" s="3" t="s">
        <v>34</v>
      </c>
      <c r="H41" s="4">
        <v>81577.147200000007</v>
      </c>
      <c r="I41" s="4">
        <v>0</v>
      </c>
      <c r="J41" s="4">
        <v>0</v>
      </c>
      <c r="K41" s="4">
        <v>784976.59400000004</v>
      </c>
      <c r="L41" s="4">
        <v>738261.41599999997</v>
      </c>
      <c r="M41" s="4">
        <v>171837.32399999999</v>
      </c>
      <c r="N41" s="4">
        <v>5591981.29</v>
      </c>
      <c r="O41" s="4">
        <v>466000000</v>
      </c>
      <c r="P41" s="4">
        <v>0</v>
      </c>
      <c r="Q41" s="4">
        <v>88300000</v>
      </c>
      <c r="R41" s="4">
        <v>31500000</v>
      </c>
      <c r="S41" s="4">
        <v>4030979.66</v>
      </c>
      <c r="T41" s="4">
        <v>171837.32399999999</v>
      </c>
      <c r="U41" s="67">
        <v>10600000</v>
      </c>
      <c r="V41" s="68">
        <v>35900000</v>
      </c>
      <c r="Y41" s="1">
        <f>(H41/$U41)*(AVERAGE($U$2:U$87))</f>
        <v>171115.69910153843</v>
      </c>
      <c r="Z41" s="1">
        <f>(I41/$U41)*(AVERAGE($U$2:U$87))</f>
        <v>0</v>
      </c>
      <c r="AA41" s="1">
        <f>(J41/$U41)*(AVERAGE($U$2:U$87))</f>
        <v>0</v>
      </c>
      <c r="AB41" s="1">
        <f>(K41/$U41)*(AVERAGE($U$2:U$87))</f>
        <v>1646561.853056005</v>
      </c>
      <c r="AC41" s="1">
        <f>(L41/$U41)*(AVERAGE($U$2:U$87))</f>
        <v>1548572.3962474095</v>
      </c>
      <c r="AD41" s="1">
        <f>(M41/$U41)*(AVERAGE($U$2:U$87))</f>
        <v>360444.86522565677</v>
      </c>
      <c r="AE41" s="1">
        <f>(N41/$U41)*(AVERAGE($U$2:U$87))</f>
        <v>11729703.975246053</v>
      </c>
      <c r="AF41" s="1">
        <f>(O41/$U41)*(AVERAGE($U$2:U$87))</f>
        <v>977478601.76847303</v>
      </c>
      <c r="AG41" s="1">
        <f>(P41/$U41)*(AVERAGE($U$2:U$87))</f>
        <v>0</v>
      </c>
      <c r="AH41" s="1">
        <f>(Q41/$U41)*(AVERAGE($U$2:U$87))</f>
        <v>185217511.88016346</v>
      </c>
      <c r="AI41" s="1">
        <f>(R41/$U41)*(AVERAGE($U$2:U$87))</f>
        <v>66074197.329843134</v>
      </c>
      <c r="AJ41" s="1">
        <f>(S41/$U41)*(AVERAGE($U$2:U$87))</f>
        <v>8455356.9996007625</v>
      </c>
      <c r="AK41" s="1">
        <f>(T41/$U41)*(AVERAGE($U$2:U$87))</f>
        <v>360444.86522565677</v>
      </c>
    </row>
    <row r="42" spans="1:37" x14ac:dyDescent="0.2">
      <c r="A42" s="3" t="s">
        <v>368</v>
      </c>
      <c r="B42" s="3" t="s">
        <v>374</v>
      </c>
      <c r="C42" s="3">
        <v>1</v>
      </c>
      <c r="D42" s="3" t="s">
        <v>370</v>
      </c>
      <c r="E42" s="3" t="s">
        <v>371</v>
      </c>
      <c r="F42" s="3">
        <v>4</v>
      </c>
      <c r="G42" s="3" t="s">
        <v>58</v>
      </c>
      <c r="H42" s="4">
        <v>183563.43400000001</v>
      </c>
      <c r="I42" s="4">
        <v>29308.496200000001</v>
      </c>
      <c r="J42" s="4">
        <v>0</v>
      </c>
      <c r="K42" s="4">
        <v>2207727.85</v>
      </c>
      <c r="L42" s="4">
        <v>2207727.85</v>
      </c>
      <c r="M42" s="4">
        <v>620331.179</v>
      </c>
      <c r="N42" s="4">
        <v>15200000</v>
      </c>
      <c r="O42" s="4">
        <v>1070000000</v>
      </c>
      <c r="P42" s="4">
        <v>0</v>
      </c>
      <c r="Q42" s="4">
        <v>86800000</v>
      </c>
      <c r="R42" s="4">
        <v>16100000</v>
      </c>
      <c r="S42" s="4">
        <v>10300000</v>
      </c>
      <c r="T42" s="4">
        <v>620331.179</v>
      </c>
      <c r="U42" s="30">
        <v>43000000</v>
      </c>
      <c r="V42" s="69">
        <v>190000000</v>
      </c>
      <c r="Y42" s="1">
        <f>(H42/$U42)*(AVERAGE($U$2:U$87))</f>
        <v>94917.201582127833</v>
      </c>
      <c r="Z42" s="1">
        <f>(I42/$U42)*(AVERAGE($U$2:U$87))</f>
        <v>15154.872521530771</v>
      </c>
      <c r="AA42" s="1">
        <f>(J42/$U42)*(AVERAGE($U$2:U$87))</f>
        <v>0</v>
      </c>
      <c r="AB42" s="1">
        <f>(K42/$U42)*(AVERAGE($U$2:U$87))</f>
        <v>1141574.5762139515</v>
      </c>
      <c r="AC42" s="1">
        <f>(L42/$U42)*(AVERAGE($U$2:U$87))</f>
        <v>1141574.5762139515</v>
      </c>
      <c r="AD42" s="1">
        <f>(M42/$U42)*(AVERAGE($U$2:U$87))</f>
        <v>320761.5933183186</v>
      </c>
      <c r="AE42" s="1">
        <f>(N42/$U42)*(AVERAGE($U$2:U$87))</f>
        <v>7859634.3106565708</v>
      </c>
      <c r="AF42" s="1">
        <f>(O42/$U42)*(AVERAGE($U$2:U$87))</f>
        <v>553276888.97385073</v>
      </c>
      <c r="AG42" s="1">
        <f>(P42/$U42)*(AVERAGE($U$2:U$87))</f>
        <v>0</v>
      </c>
      <c r="AH42" s="1">
        <f>(Q42/$U42)*(AVERAGE($U$2:U$87))</f>
        <v>44882648.563486204</v>
      </c>
      <c r="AI42" s="1">
        <f>(R42/$U42)*(AVERAGE($U$2:U$87))</f>
        <v>8325007.3948401827</v>
      </c>
      <c r="AJ42" s="1">
        <f>(S42/$U42)*(AVERAGE($U$2:U$87))</f>
        <v>5325936.4078791235</v>
      </c>
      <c r="AK42" s="1">
        <f>(T42/$U42)*(AVERAGE($U$2:U$87))</f>
        <v>320761.5933183186</v>
      </c>
    </row>
    <row r="43" spans="1:37" x14ac:dyDescent="0.2">
      <c r="A43" s="3" t="s">
        <v>368</v>
      </c>
      <c r="B43" s="3" t="s">
        <v>374</v>
      </c>
      <c r="C43" s="3">
        <v>1</v>
      </c>
      <c r="D43" s="3" t="s">
        <v>370</v>
      </c>
      <c r="E43" s="3" t="s">
        <v>373</v>
      </c>
      <c r="F43" s="3">
        <v>4</v>
      </c>
      <c r="G43" s="3" t="s">
        <v>59</v>
      </c>
      <c r="H43" s="4">
        <v>81153.144400000005</v>
      </c>
      <c r="I43" s="4">
        <v>0</v>
      </c>
      <c r="J43" s="4">
        <v>0</v>
      </c>
      <c r="K43" s="4">
        <v>1121408.54</v>
      </c>
      <c r="L43" s="4">
        <v>1121408.54</v>
      </c>
      <c r="M43" s="4">
        <v>410414.13299999997</v>
      </c>
      <c r="N43" s="4">
        <v>10100000</v>
      </c>
      <c r="O43" s="4">
        <v>748000000</v>
      </c>
      <c r="P43" s="4">
        <v>0</v>
      </c>
      <c r="Q43" s="4">
        <v>58700000</v>
      </c>
      <c r="R43" s="4">
        <v>10900000</v>
      </c>
      <c r="S43" s="4">
        <v>6099875.2800000003</v>
      </c>
      <c r="T43" s="4">
        <v>410414.13299999997</v>
      </c>
      <c r="U43" s="70">
        <v>12300000</v>
      </c>
      <c r="V43" s="62">
        <v>51400000</v>
      </c>
      <c r="Y43" s="1">
        <f>(H43/$U43)*(AVERAGE($U$2:U$87))</f>
        <v>146699.09948752678</v>
      </c>
      <c r="Z43" s="1">
        <f>(I43/$U43)*(AVERAGE($U$2:U$87))</f>
        <v>0</v>
      </c>
      <c r="AA43" s="1">
        <f>(J43/$U43)*(AVERAGE($U$2:U$87))</f>
        <v>0</v>
      </c>
      <c r="AB43" s="1">
        <f>(K43/$U43)*(AVERAGE($U$2:U$87))</f>
        <v>2027150.3241422416</v>
      </c>
      <c r="AC43" s="1">
        <f>(L43/$U43)*(AVERAGE($U$2:U$87))</f>
        <v>2027150.3241422416</v>
      </c>
      <c r="AD43" s="1">
        <f>(M43/$U43)*(AVERAGE($U$2:U$87))</f>
        <v>741898.34754023456</v>
      </c>
      <c r="AE43" s="1">
        <f>(N43/$U43)*(AVERAGE($U$2:U$87))</f>
        <v>18257590.827546794</v>
      </c>
      <c r="AF43" s="1">
        <f>(O43/$U43)*(AVERAGE($U$2:U$87))</f>
        <v>1352146330.5945547</v>
      </c>
      <c r="AG43" s="1">
        <f>(P43/$U43)*(AVERAGE($U$2:U$87))</f>
        <v>0</v>
      </c>
      <c r="AH43" s="1">
        <f>(Q43/$U43)*(AVERAGE($U$2:U$87))</f>
        <v>106110948.67098978</v>
      </c>
      <c r="AI43" s="1">
        <f>(R43/$U43)*(AVERAGE($U$2:U$87))</f>
        <v>19703736.635669313</v>
      </c>
      <c r="AJ43" s="1">
        <f>(S43/$U43)*(AVERAGE($U$2:U$87))</f>
        <v>11026636.332802717</v>
      </c>
      <c r="AK43" s="1">
        <f>(T43/$U43)*(AVERAGE($U$2:U$87))</f>
        <v>741898.34754023456</v>
      </c>
    </row>
    <row r="44" spans="1:37" x14ac:dyDescent="0.2">
      <c r="A44" s="3" t="s">
        <v>368</v>
      </c>
      <c r="B44" s="3" t="s">
        <v>374</v>
      </c>
      <c r="C44" s="3">
        <v>1</v>
      </c>
      <c r="D44" s="3" t="s">
        <v>370</v>
      </c>
      <c r="E44" s="3" t="s">
        <v>372</v>
      </c>
      <c r="F44" s="3">
        <v>4</v>
      </c>
      <c r="G44" s="3" t="s">
        <v>60</v>
      </c>
      <c r="H44" s="4">
        <v>138834.03899999999</v>
      </c>
      <c r="I44" s="4">
        <v>0</v>
      </c>
      <c r="J44" s="4">
        <v>0</v>
      </c>
      <c r="K44" s="4">
        <v>1029971.61</v>
      </c>
      <c r="L44" s="4">
        <v>1029971.61</v>
      </c>
      <c r="M44" s="4">
        <v>773219.33499999996</v>
      </c>
      <c r="N44" s="4">
        <v>9859776.8599999994</v>
      </c>
      <c r="O44" s="4">
        <v>732000000</v>
      </c>
      <c r="P44" s="4">
        <v>0</v>
      </c>
      <c r="Q44" s="4">
        <v>63700000</v>
      </c>
      <c r="R44" s="4">
        <v>10900000</v>
      </c>
      <c r="S44" s="4">
        <v>5494994.54</v>
      </c>
      <c r="T44" s="4">
        <v>773219.33499999996</v>
      </c>
      <c r="U44" s="23">
        <v>10300000</v>
      </c>
      <c r="V44" s="54">
        <v>53200000</v>
      </c>
      <c r="Y44" s="1">
        <f>(H44/$U44)*(AVERAGE($U$2:U$87))</f>
        <v>299699.44676604238</v>
      </c>
      <c r="Z44" s="1">
        <f>(I44/$U44)*(AVERAGE($U$2:U$87))</f>
        <v>0</v>
      </c>
      <c r="AA44" s="1">
        <f>(J44/$U44)*(AVERAGE($U$2:U$87))</f>
        <v>0</v>
      </c>
      <c r="AB44" s="1">
        <f>(K44/$U44)*(AVERAGE($U$2:U$87))</f>
        <v>2223387.8948211684</v>
      </c>
      <c r="AC44" s="1">
        <f>(L44/$U44)*(AVERAGE($U$2:U$87))</f>
        <v>2223387.8948211684</v>
      </c>
      <c r="AD44" s="1">
        <f>(M44/$U44)*(AVERAGE($U$2:U$87))</f>
        <v>1669139.7052008777</v>
      </c>
      <c r="AE44" s="1">
        <f>(N44/$U44)*(AVERAGE($U$2:U$87))</f>
        <v>21284187.159451772</v>
      </c>
      <c r="AF44" s="1">
        <f>(O44/$U44)*(AVERAGE($U$2:U$87))</f>
        <v>1580159999.7587266</v>
      </c>
      <c r="AG44" s="1">
        <f>(P44/$U44)*(AVERAGE($U$2:U$87))</f>
        <v>0</v>
      </c>
      <c r="AH44" s="1">
        <f>(Q44/$U44)*(AVERAGE($U$2:U$87))</f>
        <v>137508458.99539739</v>
      </c>
      <c r="AI44" s="1">
        <f>(R44/$U44)*(AVERAGE($U$2:U$87))</f>
        <v>23529704.914440051</v>
      </c>
      <c r="AJ44" s="1">
        <f>(S44/$U44)*(AVERAGE($U$2:U$87))</f>
        <v>11861981.654372409</v>
      </c>
      <c r="AK44" s="1">
        <f>(T44/$U44)*(AVERAGE($U$2:U$87))</f>
        <v>1669139.7052008777</v>
      </c>
    </row>
    <row r="45" spans="1:37" x14ac:dyDescent="0.2">
      <c r="A45" s="3" t="s">
        <v>368</v>
      </c>
      <c r="B45" s="3" t="s">
        <v>374</v>
      </c>
      <c r="C45" s="3">
        <v>6</v>
      </c>
      <c r="D45" s="3" t="s">
        <v>370</v>
      </c>
      <c r="E45" s="3" t="s">
        <v>371</v>
      </c>
      <c r="F45" s="3">
        <v>4</v>
      </c>
      <c r="G45" s="3" t="s">
        <v>69</v>
      </c>
      <c r="H45" s="4">
        <v>23226.9499</v>
      </c>
      <c r="I45" s="4">
        <v>0</v>
      </c>
      <c r="J45" s="4">
        <v>0</v>
      </c>
      <c r="K45" s="4">
        <v>1374086.22</v>
      </c>
      <c r="L45" s="4">
        <v>1374086.22</v>
      </c>
      <c r="M45" s="4">
        <v>212125.516</v>
      </c>
      <c r="N45" s="4">
        <v>14000000</v>
      </c>
      <c r="O45" s="4">
        <v>1690000000</v>
      </c>
      <c r="P45" s="4">
        <v>0</v>
      </c>
      <c r="Q45" s="4">
        <v>21900000</v>
      </c>
      <c r="R45" s="4">
        <v>683307.00300000003</v>
      </c>
      <c r="S45" s="4">
        <v>5420908.9900000002</v>
      </c>
      <c r="T45" s="4">
        <v>212125.516</v>
      </c>
      <c r="U45" s="11">
        <v>49600000</v>
      </c>
      <c r="V45" s="71">
        <v>213000000</v>
      </c>
      <c r="Y45" s="1">
        <f>(H45/$U45)*(AVERAGE($U$2:U$87))</f>
        <v>10412.085223545564</v>
      </c>
      <c r="Z45" s="1">
        <f>(I45/$U45)*(AVERAGE($U$2:U$87))</f>
        <v>0</v>
      </c>
      <c r="AA45" s="1">
        <f>(J45/$U45)*(AVERAGE($U$2:U$87))</f>
        <v>0</v>
      </c>
      <c r="AB45" s="1">
        <f>(K45/$U45)*(AVERAGE($U$2:U$87))</f>
        <v>615969.93530087126</v>
      </c>
      <c r="AC45" s="1">
        <f>(L45/$U45)*(AVERAGE($U$2:U$87))</f>
        <v>615969.93530087126</v>
      </c>
      <c r="AD45" s="1">
        <f>(M45/$U45)*(AVERAGE($U$2:U$87))</f>
        <v>95090.787218711746</v>
      </c>
      <c r="AE45" s="1">
        <f>(N45/$U45)*(AVERAGE($U$2:U$87))</f>
        <v>6275864.6209349213</v>
      </c>
      <c r="AF45" s="1">
        <f>(O45/$U45)*(AVERAGE($U$2:U$87))</f>
        <v>757586514.95571542</v>
      </c>
      <c r="AG45" s="1">
        <f>(P45/$U45)*(AVERAGE($U$2:U$87))</f>
        <v>0</v>
      </c>
      <c r="AH45" s="1">
        <f>(Q45/$U45)*(AVERAGE($U$2:U$87))</f>
        <v>9817245.3713196255</v>
      </c>
      <c r="AI45" s="1">
        <f>(R45/$U45)*(AVERAGE($U$2:U$87))</f>
        <v>306310.160383198</v>
      </c>
      <c r="AJ45" s="1">
        <f>(S45/$U45)*(AVERAGE($U$2:U$87))</f>
        <v>2430063.6388320755</v>
      </c>
      <c r="AK45" s="1">
        <f>(T45/$U45)*(AVERAGE($U$2:U$87))</f>
        <v>95090.787218711746</v>
      </c>
    </row>
    <row r="46" spans="1:37" x14ac:dyDescent="0.2">
      <c r="A46" s="3" t="s">
        <v>368</v>
      </c>
      <c r="B46" s="3" t="s">
        <v>374</v>
      </c>
      <c r="C46" s="3">
        <v>6</v>
      </c>
      <c r="D46" s="3" t="s">
        <v>370</v>
      </c>
      <c r="E46" s="3" t="s">
        <v>373</v>
      </c>
      <c r="F46" s="3">
        <v>4</v>
      </c>
      <c r="G46" s="3" t="s">
        <v>70</v>
      </c>
      <c r="H46" s="4">
        <v>40153.376700000001</v>
      </c>
      <c r="I46" s="4">
        <v>16365.8537</v>
      </c>
      <c r="J46" s="4">
        <v>0</v>
      </c>
      <c r="K46" s="4">
        <v>575425.15</v>
      </c>
      <c r="L46" s="4">
        <v>575425.15</v>
      </c>
      <c r="M46" s="4">
        <v>293323.21899999998</v>
      </c>
      <c r="N46" s="4">
        <v>7805703.8300000001</v>
      </c>
      <c r="O46" s="4">
        <v>904000000</v>
      </c>
      <c r="P46" s="4">
        <v>0</v>
      </c>
      <c r="Q46" s="4">
        <v>10600000</v>
      </c>
      <c r="R46" s="4">
        <v>370812.68</v>
      </c>
      <c r="S46" s="4">
        <v>2863984.17</v>
      </c>
      <c r="T46" s="4">
        <v>293323.21899999998</v>
      </c>
      <c r="U46" s="23">
        <v>10200000</v>
      </c>
      <c r="V46" s="30">
        <v>43100000</v>
      </c>
      <c r="Y46" s="1">
        <f>(H46/$U46)*(AVERAGE($U$2:U$87))</f>
        <v>87528.424017038429</v>
      </c>
      <c r="Z46" s="1">
        <f>(I46/$U46)*(AVERAGE($U$2:U$87))</f>
        <v>35675.141165759473</v>
      </c>
      <c r="AA46" s="1">
        <f>(J46/$U46)*(AVERAGE($U$2:U$87))</f>
        <v>0</v>
      </c>
      <c r="AB46" s="1">
        <f>(K46/$U46)*(AVERAGE($U$2:U$87))</f>
        <v>1254341.7430511627</v>
      </c>
      <c r="AC46" s="1">
        <f>(L46/$U46)*(AVERAGE($U$2:U$87))</f>
        <v>1254341.7430511627</v>
      </c>
      <c r="AD46" s="1">
        <f>(M46/$U46)*(AVERAGE($U$2:U$87))</f>
        <v>639401.2458402937</v>
      </c>
      <c r="AE46" s="1">
        <f>(N46/$U46)*(AVERAGE($U$2:U$87))</f>
        <v>17015280.176515289</v>
      </c>
      <c r="AF46" s="1">
        <f>(O46/$U46)*(AVERAGE($U$2:U$87))</f>
        <v>1970586332.0681257</v>
      </c>
      <c r="AG46" s="1">
        <f>(P46/$U46)*(AVERAGE($U$2:U$87))</f>
        <v>0</v>
      </c>
      <c r="AH46" s="1">
        <f>(Q46/$U46)*(AVERAGE($U$2:U$87))</f>
        <v>23106432.654781122</v>
      </c>
      <c r="AI46" s="1">
        <f>(R46/$U46)*(AVERAGE($U$2:U$87))</f>
        <v>808316.81301499065</v>
      </c>
      <c r="AJ46" s="1">
        <f>(S46/$U46)*(AVERAGE($U$2:U$87))</f>
        <v>6243062.0140060578</v>
      </c>
      <c r="AK46" s="1">
        <f>(T46/$U46)*(AVERAGE($U$2:U$87))</f>
        <v>639401.2458402937</v>
      </c>
    </row>
    <row r="47" spans="1:37" x14ac:dyDescent="0.2">
      <c r="A47" s="3" t="s">
        <v>368</v>
      </c>
      <c r="B47" s="3" t="s">
        <v>374</v>
      </c>
      <c r="C47" s="3">
        <v>6</v>
      </c>
      <c r="D47" s="3" t="s">
        <v>370</v>
      </c>
      <c r="E47" s="3" t="s">
        <v>372</v>
      </c>
      <c r="F47" s="3">
        <v>4</v>
      </c>
      <c r="G47" s="3" t="s">
        <v>71</v>
      </c>
      <c r="H47" s="4">
        <v>32126.597000000002</v>
      </c>
      <c r="I47" s="4">
        <v>0</v>
      </c>
      <c r="J47" s="4">
        <v>0</v>
      </c>
      <c r="K47" s="4">
        <v>641865.21400000004</v>
      </c>
      <c r="L47" s="4">
        <v>641865.21400000004</v>
      </c>
      <c r="M47" s="4">
        <v>547278.47199999995</v>
      </c>
      <c r="N47" s="4">
        <v>7853078.2000000002</v>
      </c>
      <c r="O47" s="4">
        <v>884000000</v>
      </c>
      <c r="P47" s="4">
        <v>0</v>
      </c>
      <c r="Q47" s="4">
        <v>14200000</v>
      </c>
      <c r="R47" s="4">
        <v>385220.201</v>
      </c>
      <c r="S47" s="4">
        <v>2695121.79</v>
      </c>
      <c r="T47" s="4">
        <v>547278.47199999995</v>
      </c>
      <c r="U47" s="61">
        <v>10400000</v>
      </c>
      <c r="V47" s="8">
        <v>39400000</v>
      </c>
      <c r="Y47" s="1">
        <f>(H47/$U47)*(AVERAGE($U$2:U$87))</f>
        <v>68684.476687948933</v>
      </c>
      <c r="Z47" s="1">
        <f>(I47/$U47)*(AVERAGE($U$2:U$87))</f>
        <v>0</v>
      </c>
      <c r="AA47" s="1">
        <f>(J47/$U47)*(AVERAGE($U$2:U$87))</f>
        <v>0</v>
      </c>
      <c r="AB47" s="1">
        <f>(K47/$U47)*(AVERAGE($U$2:U$87))</f>
        <v>1372264.1189724626</v>
      </c>
      <c r="AC47" s="1">
        <f>(L47/$U47)*(AVERAGE($U$2:U$87))</f>
        <v>1372264.1189724626</v>
      </c>
      <c r="AD47" s="1">
        <f>(M47/$U47)*(AVERAGE($U$2:U$87))</f>
        <v>1170044.1055708549</v>
      </c>
      <c r="AE47" s="1">
        <f>(N47/$U47)*(AVERAGE($U$2:U$87))</f>
        <v>16789346.427090924</v>
      </c>
      <c r="AF47" s="1">
        <f>(O47/$U47)*(AVERAGE($U$2:U$87))</f>
        <v>1889931802.9901161</v>
      </c>
      <c r="AG47" s="1">
        <f>(P47/$U47)*(AVERAGE($U$2:U$87))</f>
        <v>0</v>
      </c>
      <c r="AH47" s="1">
        <f>(Q47/$U47)*(AVERAGE($U$2:U$87))</f>
        <v>30358633.034456618</v>
      </c>
      <c r="AI47" s="1">
        <f>(R47/$U47)*(AVERAGE($U$2:U$87))</f>
        <v>823574.55771962088</v>
      </c>
      <c r="AJ47" s="1">
        <f>(S47/$U47)*(AVERAGE($U$2:U$87))</f>
        <v>5761986.8595618205</v>
      </c>
      <c r="AK47" s="1">
        <f>(T47/$U47)*(AVERAGE($U$2:U$87))</f>
        <v>1170044.1055708549</v>
      </c>
    </row>
    <row r="48" spans="1:37" x14ac:dyDescent="0.2">
      <c r="A48" s="3" t="s">
        <v>368</v>
      </c>
      <c r="B48" s="3" t="s">
        <v>374</v>
      </c>
      <c r="C48" s="3">
        <v>12</v>
      </c>
      <c r="D48" s="3" t="s">
        <v>370</v>
      </c>
      <c r="E48" s="3" t="s">
        <v>371</v>
      </c>
      <c r="F48" s="3">
        <v>4</v>
      </c>
      <c r="G48" s="3" t="s">
        <v>46</v>
      </c>
      <c r="H48" s="4">
        <v>416781.81400000001</v>
      </c>
      <c r="I48" s="4">
        <v>0</v>
      </c>
      <c r="J48" s="4">
        <v>0</v>
      </c>
      <c r="K48" s="4">
        <v>2044049.48</v>
      </c>
      <c r="L48" s="4">
        <v>2044049.48</v>
      </c>
      <c r="M48" s="4">
        <v>0</v>
      </c>
      <c r="N48" s="4">
        <v>12800000</v>
      </c>
      <c r="O48" s="4">
        <v>1040000000</v>
      </c>
      <c r="P48" s="4">
        <v>0</v>
      </c>
      <c r="Q48" s="4">
        <v>174000000</v>
      </c>
      <c r="R48" s="4">
        <v>46200000</v>
      </c>
      <c r="S48" s="4">
        <v>7804650.4199999999</v>
      </c>
      <c r="T48" s="4">
        <v>0</v>
      </c>
      <c r="U48" s="72">
        <v>17700000</v>
      </c>
      <c r="V48" s="22">
        <v>68800000</v>
      </c>
      <c r="Y48" s="1">
        <f>(H48/$U48)*(AVERAGE($U$2:U$87))</f>
        <v>523555.47037986788</v>
      </c>
      <c r="Z48" s="1">
        <f>(I48/$U48)*(AVERAGE($U$2:U$87))</f>
        <v>0</v>
      </c>
      <c r="AA48" s="1">
        <f>(J48/$U48)*(AVERAGE($U$2:U$87))</f>
        <v>0</v>
      </c>
      <c r="AB48" s="1">
        <f>(K48/$U48)*(AVERAGE($U$2:U$87))</f>
        <v>2567706.2938766428</v>
      </c>
      <c r="AC48" s="1">
        <f>(L48/$U48)*(AVERAGE($U$2:U$87))</f>
        <v>2567706.2938766428</v>
      </c>
      <c r="AD48" s="1">
        <f>(M48/$U48)*(AVERAGE($U$2:U$87))</f>
        <v>0</v>
      </c>
      <c r="AE48" s="1">
        <f>(N48/$U48)*(AVERAGE($U$2:U$87))</f>
        <v>16079180.510650374</v>
      </c>
      <c r="AF48" s="1">
        <f>(O48/$U48)*(AVERAGE($U$2:U$87))</f>
        <v>1306433416.4903429</v>
      </c>
      <c r="AG48" s="1">
        <f>(P48/$U48)*(AVERAGE($U$2:U$87))</f>
        <v>0</v>
      </c>
      <c r="AH48" s="1">
        <f>(Q48/$U48)*(AVERAGE($U$2:U$87))</f>
        <v>218576360.06665352</v>
      </c>
      <c r="AI48" s="1">
        <f>(R48/$U48)*(AVERAGE($U$2:U$87))</f>
        <v>58035792.155628696</v>
      </c>
      <c r="AJ48" s="1">
        <f>(S48/$U48)*(AVERAGE($U$2:U$87))</f>
        <v>9804092.4160705656</v>
      </c>
      <c r="AK48" s="1">
        <f>(T48/$U48)*(AVERAGE($U$2:U$87))</f>
        <v>0</v>
      </c>
    </row>
    <row r="49" spans="1:37" x14ac:dyDescent="0.2">
      <c r="A49" s="3" t="s">
        <v>368</v>
      </c>
      <c r="B49" s="3" t="s">
        <v>374</v>
      </c>
      <c r="C49" s="3">
        <v>12</v>
      </c>
      <c r="D49" s="3" t="s">
        <v>370</v>
      </c>
      <c r="E49" s="3" t="s">
        <v>373</v>
      </c>
      <c r="F49" s="3">
        <v>4</v>
      </c>
      <c r="G49" s="3" t="s">
        <v>47</v>
      </c>
      <c r="H49" s="4">
        <v>377855.19400000002</v>
      </c>
      <c r="I49" s="4">
        <v>0</v>
      </c>
      <c r="J49" s="4">
        <v>0</v>
      </c>
      <c r="K49" s="4">
        <v>1572969.53</v>
      </c>
      <c r="L49" s="4">
        <v>1572969.53</v>
      </c>
      <c r="M49" s="4">
        <v>500679.84899999999</v>
      </c>
      <c r="N49" s="4">
        <v>12600000</v>
      </c>
      <c r="O49" s="4">
        <v>780000000</v>
      </c>
      <c r="P49" s="4">
        <v>0</v>
      </c>
      <c r="Q49" s="4">
        <v>181000000</v>
      </c>
      <c r="R49" s="4">
        <v>42100000</v>
      </c>
      <c r="S49" s="4">
        <v>6447096.3499999996</v>
      </c>
      <c r="T49" s="4">
        <v>500679.84899999999</v>
      </c>
      <c r="U49" s="7">
        <v>11600000</v>
      </c>
      <c r="V49" s="64">
        <v>45800000</v>
      </c>
      <c r="Y49" s="1">
        <f>(H49/$U49)*(AVERAGE($U$2:U$87))</f>
        <v>724260.19073590287</v>
      </c>
      <c r="Z49" s="1">
        <f>(I49/$U49)*(AVERAGE($U$2:U$87))</f>
        <v>0</v>
      </c>
      <c r="AA49" s="1">
        <f>(J49/$U49)*(AVERAGE($U$2:U$87))</f>
        <v>0</v>
      </c>
      <c r="AB49" s="1">
        <f>(K49/$U49)*(AVERAGE($U$2:U$87))</f>
        <v>3015015.3548493059</v>
      </c>
      <c r="AC49" s="1">
        <f>(L49/$U49)*(AVERAGE($U$2:U$87))</f>
        <v>3015015.3548493059</v>
      </c>
      <c r="AD49" s="1">
        <f>(M49/$U49)*(AVERAGE($U$2:U$87))</f>
        <v>959686.37904806191</v>
      </c>
      <c r="AE49" s="1">
        <f>(N49/$U49)*(AVERAGE($U$2:U$87))</f>
        <v>24151258.334356457</v>
      </c>
      <c r="AF49" s="1">
        <f>(O49/$U49)*(AVERAGE($U$2:U$87))</f>
        <v>1495077896.8887329</v>
      </c>
      <c r="AG49" s="1">
        <f>(P49/$U49)*(AVERAGE($U$2:U$87))</f>
        <v>0</v>
      </c>
      <c r="AH49" s="1">
        <f>(Q49/$U49)*(AVERAGE($U$2:U$87))</f>
        <v>346934742.73956496</v>
      </c>
      <c r="AI49" s="1">
        <f>(R49/$U49)*(AVERAGE($U$2:U$87))</f>
        <v>80695871.101302117</v>
      </c>
      <c r="AJ49" s="1">
        <f>(S49/$U49)*(AVERAGE($U$2:U$87))</f>
        <v>12357578.528201314</v>
      </c>
      <c r="AK49" s="1">
        <f>(T49/$U49)*(AVERAGE($U$2:U$87))</f>
        <v>959686.37904806191</v>
      </c>
    </row>
    <row r="50" spans="1:37" x14ac:dyDescent="0.2">
      <c r="A50" s="3" t="s">
        <v>368</v>
      </c>
      <c r="B50" s="3" t="s">
        <v>374</v>
      </c>
      <c r="C50" s="3">
        <v>12</v>
      </c>
      <c r="D50" s="3" t="s">
        <v>370</v>
      </c>
      <c r="E50" s="3" t="s">
        <v>372</v>
      </c>
      <c r="F50" s="3">
        <v>4</v>
      </c>
      <c r="G50" s="3" t="s">
        <v>48</v>
      </c>
      <c r="H50" s="4">
        <v>355123.745</v>
      </c>
      <c r="I50" s="4">
        <v>0</v>
      </c>
      <c r="J50" s="4">
        <v>0</v>
      </c>
      <c r="K50" s="4">
        <v>1401429.1</v>
      </c>
      <c r="L50" s="4">
        <v>1401429.1</v>
      </c>
      <c r="M50" s="4">
        <v>623950.88800000004</v>
      </c>
      <c r="N50" s="4">
        <v>11100000</v>
      </c>
      <c r="O50" s="4">
        <v>735000000</v>
      </c>
      <c r="P50" s="4">
        <v>0</v>
      </c>
      <c r="Q50" s="4">
        <v>184000000</v>
      </c>
      <c r="R50" s="4">
        <v>40300000</v>
      </c>
      <c r="S50" s="4">
        <v>7120642.29</v>
      </c>
      <c r="T50" s="4">
        <v>623950.88800000004</v>
      </c>
      <c r="U50" s="73">
        <v>11200000</v>
      </c>
      <c r="V50" s="43">
        <v>41700000</v>
      </c>
      <c r="Y50" s="1">
        <f>(H50/$U50)*(AVERAGE($U$2:U$87))</f>
        <v>704999.64251308015</v>
      </c>
      <c r="Z50" s="1">
        <f>(I50/$U50)*(AVERAGE($U$2:U$87))</f>
        <v>0</v>
      </c>
      <c r="AA50" s="1">
        <f>(J50/$U50)*(AVERAGE($U$2:U$87))</f>
        <v>0</v>
      </c>
      <c r="AB50" s="1">
        <f>(K50/$U50)*(AVERAGE($U$2:U$87))</f>
        <v>2782148.5564346807</v>
      </c>
      <c r="AC50" s="1">
        <f>(L50/$U50)*(AVERAGE($U$2:U$87))</f>
        <v>2782148.5564346807</v>
      </c>
      <c r="AD50" s="1">
        <f>(M50/$U50)*(AVERAGE($U$2:U$87))</f>
        <v>1238681.330604122</v>
      </c>
      <c r="AE50" s="1">
        <f>(N50/$U50)*(AVERAGE($U$2:U$87))</f>
        <v>22035969.551670473</v>
      </c>
      <c r="AF50" s="1">
        <f>(O50/$U50)*(AVERAGE($U$2:U$87))</f>
        <v>1459138524.3673692</v>
      </c>
      <c r="AG50" s="1">
        <f>(P50/$U50)*(AVERAGE($U$2:U$87))</f>
        <v>0</v>
      </c>
      <c r="AH50" s="1">
        <f>(Q50/$U50)*(AVERAGE($U$2:U$87))</f>
        <v>365280936.71237534</v>
      </c>
      <c r="AI50" s="1">
        <f>(R50/$U50)*(AVERAGE($U$2:U$87))</f>
        <v>80004466.029938743</v>
      </c>
      <c r="AJ50" s="1">
        <f>(S50/$U50)*(AVERAGE($U$2:U$87))</f>
        <v>14136059.16133127</v>
      </c>
      <c r="AK50" s="1">
        <f>(T50/$U50)*(AVERAGE($U$2:U$87))</f>
        <v>1238681.330604122</v>
      </c>
    </row>
    <row r="51" spans="1:37" x14ac:dyDescent="0.2">
      <c r="A51" s="3" t="s">
        <v>368</v>
      </c>
      <c r="B51" s="3" t="s">
        <v>374</v>
      </c>
      <c r="C51" s="3">
        <v>14</v>
      </c>
      <c r="D51" s="3" t="s">
        <v>370</v>
      </c>
      <c r="E51" s="3" t="s">
        <v>371</v>
      </c>
      <c r="F51" s="3">
        <v>4</v>
      </c>
      <c r="G51" s="3" t="s">
        <v>52</v>
      </c>
      <c r="H51" s="4">
        <v>131442.69899999999</v>
      </c>
      <c r="I51" s="4">
        <v>21359.4359</v>
      </c>
      <c r="J51" s="4">
        <v>0</v>
      </c>
      <c r="K51" s="4">
        <v>3744846.93</v>
      </c>
      <c r="L51" s="4">
        <v>3744846.93</v>
      </c>
      <c r="M51" s="4">
        <v>212736.837</v>
      </c>
      <c r="N51" s="4">
        <v>18000000</v>
      </c>
      <c r="O51" s="4">
        <v>1010000000</v>
      </c>
      <c r="P51" s="4">
        <v>0</v>
      </c>
      <c r="Q51" s="4">
        <v>65200000</v>
      </c>
      <c r="R51" s="4">
        <v>12700000</v>
      </c>
      <c r="S51" s="4">
        <v>9506104.7100000009</v>
      </c>
      <c r="T51" s="4">
        <v>212736.837</v>
      </c>
      <c r="U51" s="52">
        <v>53700000</v>
      </c>
      <c r="V51" s="74">
        <v>210000000</v>
      </c>
      <c r="Y51" s="1">
        <f>(H51/$U51)*(AVERAGE($U$2:U$87))</f>
        <v>54423.866165178471</v>
      </c>
      <c r="Z51" s="1">
        <f>(I51/$U51)*(AVERAGE($U$2:U$87))</f>
        <v>8843.8771390817874</v>
      </c>
      <c r="AA51" s="1">
        <f>(J51/$U51)*(AVERAGE($U$2:U$87))</f>
        <v>0</v>
      </c>
      <c r="AB51" s="1">
        <f>(K51/$U51)*(AVERAGE($U$2:U$87))</f>
        <v>1550554.3455661959</v>
      </c>
      <c r="AC51" s="1">
        <f>(L51/$U51)*(AVERAGE($U$2:U$87))</f>
        <v>1550554.3455661959</v>
      </c>
      <c r="AD51" s="1">
        <f>(M51/$U51)*(AVERAGE($U$2:U$87))</f>
        <v>88083.71429813221</v>
      </c>
      <c r="AE51" s="1">
        <f>(N51/$U51)*(AVERAGE($U$2:U$87))</f>
        <v>7452902.2792906314</v>
      </c>
      <c r="AF51" s="1">
        <f>(O51/$U51)*(AVERAGE($U$2:U$87))</f>
        <v>418190627.89352995</v>
      </c>
      <c r="AG51" s="1">
        <f>(P51/$U51)*(AVERAGE($U$2:U$87))</f>
        <v>0</v>
      </c>
      <c r="AH51" s="1">
        <f>(Q51/$U51)*(AVERAGE($U$2:U$87))</f>
        <v>26996068.256097179</v>
      </c>
      <c r="AI51" s="1">
        <f>(R51/$U51)*(AVERAGE($U$2:U$87))</f>
        <v>5258436.6081661684</v>
      </c>
      <c r="AJ51" s="1">
        <f>(S51/$U51)*(AVERAGE($U$2:U$87))</f>
        <v>3936003.8589074677</v>
      </c>
      <c r="AK51" s="1">
        <f>(T51/$U51)*(AVERAGE($U$2:U$87))</f>
        <v>88083.71429813221</v>
      </c>
    </row>
    <row r="52" spans="1:37" x14ac:dyDescent="0.2">
      <c r="A52" s="3" t="s">
        <v>368</v>
      </c>
      <c r="B52" s="3" t="s">
        <v>374</v>
      </c>
      <c r="C52" s="3">
        <v>14</v>
      </c>
      <c r="D52" s="3" t="s">
        <v>370</v>
      </c>
      <c r="E52" s="3" t="s">
        <v>373</v>
      </c>
      <c r="F52" s="3">
        <v>4</v>
      </c>
      <c r="G52" s="3" t="s">
        <v>53</v>
      </c>
      <c r="H52" s="4">
        <v>46459.739600000001</v>
      </c>
      <c r="I52" s="4">
        <v>19898.341700000001</v>
      </c>
      <c r="J52" s="4">
        <v>0</v>
      </c>
      <c r="K52" s="4">
        <v>1345569.04</v>
      </c>
      <c r="L52" s="4">
        <v>1345569.04</v>
      </c>
      <c r="M52" s="4">
        <v>75847.133900000001</v>
      </c>
      <c r="N52" s="4">
        <v>8496834.0800000001</v>
      </c>
      <c r="O52" s="4">
        <v>530000000</v>
      </c>
      <c r="P52" s="4">
        <v>0</v>
      </c>
      <c r="Q52" s="4">
        <v>30200000</v>
      </c>
      <c r="R52" s="4">
        <v>6853001.6900000004</v>
      </c>
      <c r="S52" s="4">
        <v>4086070.08</v>
      </c>
      <c r="T52" s="4">
        <v>75847.133900000001</v>
      </c>
      <c r="U52" s="75">
        <v>9823208.5600000005</v>
      </c>
      <c r="V52" s="76">
        <v>37800000</v>
      </c>
      <c r="Y52" s="1">
        <f>(H52/$U52)*(AVERAGE($U$2:U$87))</f>
        <v>105160.00885569438</v>
      </c>
      <c r="Z52" s="1">
        <f>(I52/$U52)*(AVERAGE($U$2:U$87))</f>
        <v>45039.206147113931</v>
      </c>
      <c r="AA52" s="1">
        <f>(J52/$U52)*(AVERAGE($U$2:U$87))</f>
        <v>0</v>
      </c>
      <c r="AB52" s="1">
        <f>(K52/$U52)*(AVERAGE($U$2:U$87))</f>
        <v>3045648.8430759134</v>
      </c>
      <c r="AC52" s="1">
        <f>(L52/$U52)*(AVERAGE($U$2:U$87))</f>
        <v>3045648.8430759134</v>
      </c>
      <c r="AD52" s="1">
        <f>(M52/$U52)*(AVERAGE($U$2:U$87))</f>
        <v>171677.35637939387</v>
      </c>
      <c r="AE52" s="1">
        <f>(N52/$U52)*(AVERAGE($U$2:U$87))</f>
        <v>19232289.177491769</v>
      </c>
      <c r="AF52" s="1">
        <f>(O52/$U52)*(AVERAGE($U$2:U$87))</f>
        <v>1199636613.8375435</v>
      </c>
      <c r="AG52" s="1">
        <f>(P52/$U52)*(AVERAGE($U$2:U$87))</f>
        <v>0</v>
      </c>
      <c r="AH52" s="1">
        <f>(Q52/$U52)*(AVERAGE($U$2:U$87))</f>
        <v>68356652.335648701</v>
      </c>
      <c r="AI52" s="1">
        <f>(R52/$U52)*(AVERAGE($U$2:U$87))</f>
        <v>15511531.588706722</v>
      </c>
      <c r="AJ52" s="1">
        <f>(S52/$U52)*(AVERAGE($U$2:U$87))</f>
        <v>9248677.8767435849</v>
      </c>
      <c r="AK52" s="1">
        <f>(T52/$U52)*(AVERAGE($U$2:U$87))</f>
        <v>171677.35637939387</v>
      </c>
    </row>
    <row r="53" spans="1:37" x14ac:dyDescent="0.2">
      <c r="A53" s="3" t="s">
        <v>368</v>
      </c>
      <c r="B53" s="3" t="s">
        <v>374</v>
      </c>
      <c r="C53" s="3">
        <v>14</v>
      </c>
      <c r="D53" s="3" t="s">
        <v>370</v>
      </c>
      <c r="E53" s="3" t="s">
        <v>372</v>
      </c>
      <c r="F53" s="3">
        <v>4</v>
      </c>
      <c r="G53" s="3" t="s">
        <v>54</v>
      </c>
      <c r="H53" s="4">
        <v>119137.874</v>
      </c>
      <c r="I53" s="4">
        <v>0</v>
      </c>
      <c r="J53" s="4">
        <v>0</v>
      </c>
      <c r="K53" s="4">
        <v>1259970.03</v>
      </c>
      <c r="L53" s="4">
        <v>1165576.07</v>
      </c>
      <c r="M53" s="4">
        <v>78098.223100000003</v>
      </c>
      <c r="N53" s="4">
        <v>8496369.5299999993</v>
      </c>
      <c r="O53" s="4">
        <v>555000000</v>
      </c>
      <c r="P53" s="4">
        <v>0</v>
      </c>
      <c r="Q53" s="4">
        <v>29800000</v>
      </c>
      <c r="R53" s="4">
        <v>6626257.6399999997</v>
      </c>
      <c r="S53" s="4">
        <v>4280670.04</v>
      </c>
      <c r="T53" s="4">
        <v>78098.223100000003</v>
      </c>
      <c r="U53" s="77">
        <v>9524160.5199999996</v>
      </c>
      <c r="V53" s="76">
        <v>38000000</v>
      </c>
      <c r="Y53" s="1">
        <f>(H53/$U53)*(AVERAGE($U$2:U$87))</f>
        <v>278131.60823423206</v>
      </c>
      <c r="Z53" s="1">
        <f>(I53/$U53)*(AVERAGE($U$2:U$87))</f>
        <v>0</v>
      </c>
      <c r="AA53" s="1">
        <f>(J53/$U53)*(AVERAGE($U$2:U$87))</f>
        <v>0</v>
      </c>
      <c r="AB53" s="1">
        <f>(K53/$U53)*(AVERAGE($U$2:U$87))</f>
        <v>2941444.8907392258</v>
      </c>
      <c r="AC53" s="1">
        <f>(L53/$U53)*(AVERAGE($U$2:U$87))</f>
        <v>2721078.8306364762</v>
      </c>
      <c r="AD53" s="1">
        <f>(M53/$U53)*(AVERAGE($U$2:U$87))</f>
        <v>182323.08217149193</v>
      </c>
      <c r="AE53" s="1">
        <f>(N53/$U53)*(AVERAGE($U$2:U$87))</f>
        <v>19835077.143740423</v>
      </c>
      <c r="AF53" s="1">
        <f>(O53/$U53)*(AVERAGE($U$2:U$87))</f>
        <v>1295667258.3396847</v>
      </c>
      <c r="AG53" s="1">
        <f>(P53/$U53)*(AVERAGE($U$2:U$87))</f>
        <v>0</v>
      </c>
      <c r="AH53" s="1">
        <f>(Q53/$U53)*(AVERAGE($U$2:U$87))</f>
        <v>69569160.898238927</v>
      </c>
      <c r="AI53" s="1">
        <f>(R53/$U53)*(AVERAGE($U$2:U$87))</f>
        <v>15469234.359407548</v>
      </c>
      <c r="AJ53" s="1">
        <f>(S53/$U53)*(AVERAGE($U$2:U$87))</f>
        <v>9993376.6028533839</v>
      </c>
      <c r="AK53" s="1">
        <f>(T53/$U53)*(AVERAGE($U$2:U$87))</f>
        <v>182323.08217149193</v>
      </c>
    </row>
    <row r="54" spans="1:37" x14ac:dyDescent="0.2">
      <c r="A54" s="3" t="s">
        <v>368</v>
      </c>
      <c r="B54" s="3" t="s">
        <v>374</v>
      </c>
      <c r="C54" s="3" t="s">
        <v>376</v>
      </c>
      <c r="D54" s="3" t="s">
        <v>370</v>
      </c>
      <c r="E54" s="3" t="s">
        <v>371</v>
      </c>
      <c r="F54" s="3">
        <v>4</v>
      </c>
      <c r="G54" s="3" t="s">
        <v>84</v>
      </c>
      <c r="H54" s="4">
        <v>329986.63699999999</v>
      </c>
      <c r="I54" s="4">
        <v>0</v>
      </c>
      <c r="J54" s="4">
        <v>0</v>
      </c>
      <c r="K54" s="4">
        <v>3405401.09</v>
      </c>
      <c r="L54" s="4">
        <v>3405401.09</v>
      </c>
      <c r="M54" s="4">
        <v>576248.55099999998</v>
      </c>
      <c r="N54" s="4">
        <v>20700000</v>
      </c>
      <c r="O54" s="4">
        <v>1540000000</v>
      </c>
      <c r="P54" s="4">
        <v>0</v>
      </c>
      <c r="Q54" s="4">
        <v>180000000</v>
      </c>
      <c r="R54" s="4">
        <v>42600000</v>
      </c>
      <c r="S54" s="4">
        <v>13300000</v>
      </c>
      <c r="T54" s="4">
        <v>576248.55099999998</v>
      </c>
      <c r="U54" s="32">
        <v>60900000</v>
      </c>
      <c r="V54" s="78">
        <v>244000000</v>
      </c>
      <c r="Y54" s="1">
        <f>(H54/$U54)*(AVERAGE($U$2:U$87))</f>
        <v>120477.58907139089</v>
      </c>
      <c r="Z54" s="1">
        <f>(I54/$U54)*(AVERAGE($U$2:U$87))</f>
        <v>0</v>
      </c>
      <c r="AA54" s="1">
        <f>(J54/$U54)*(AVERAGE($U$2:U$87))</f>
        <v>0</v>
      </c>
      <c r="AB54" s="1">
        <f>(K54/$U54)*(AVERAGE($U$2:U$87))</f>
        <v>1243306.4468131375</v>
      </c>
      <c r="AC54" s="1">
        <f>(L54/$U54)*(AVERAGE($U$2:U$87))</f>
        <v>1243306.4468131375</v>
      </c>
      <c r="AD54" s="1">
        <f>(M54/$U54)*(AVERAGE($U$2:U$87))</f>
        <v>210387.416780039</v>
      </c>
      <c r="AE54" s="1">
        <f>(N54/$U54)*(AVERAGE($U$2:U$87))</f>
        <v>7557536.6216353523</v>
      </c>
      <c r="AF54" s="1">
        <f>(O54/$U54)*(AVERAGE($U$2:U$87))</f>
        <v>562251516.77866876</v>
      </c>
      <c r="AG54" s="1">
        <f>(P54/$U54)*(AVERAGE($U$2:U$87))</f>
        <v>0</v>
      </c>
      <c r="AH54" s="1">
        <f>(Q54/$U54)*(AVERAGE($U$2:U$87))</f>
        <v>65717709.753350891</v>
      </c>
      <c r="AI54" s="1">
        <f>(R54/$U54)*(AVERAGE($U$2:U$87))</f>
        <v>15553191.308293046</v>
      </c>
      <c r="AJ54" s="1">
        <f>(S54/$U54)*(AVERAGE($U$2:U$87))</f>
        <v>4855808.5539975939</v>
      </c>
      <c r="AK54" s="1">
        <f>(T54/$U54)*(AVERAGE($U$2:U$87))</f>
        <v>210387.416780039</v>
      </c>
    </row>
    <row r="55" spans="1:37" x14ac:dyDescent="0.2">
      <c r="A55" s="3" t="s">
        <v>368</v>
      </c>
      <c r="B55" s="3" t="s">
        <v>374</v>
      </c>
      <c r="C55" s="3" t="s">
        <v>376</v>
      </c>
      <c r="D55" s="3" t="s">
        <v>370</v>
      </c>
      <c r="E55" s="3" t="s">
        <v>373</v>
      </c>
      <c r="F55" s="3">
        <v>4</v>
      </c>
      <c r="G55" s="3" t="s">
        <v>85</v>
      </c>
      <c r="H55" s="4">
        <v>142427.769</v>
      </c>
      <c r="I55" s="4">
        <v>18504.996800000001</v>
      </c>
      <c r="J55" s="4">
        <v>0</v>
      </c>
      <c r="K55" s="4">
        <v>1374031.44</v>
      </c>
      <c r="L55" s="4">
        <v>1374031.44</v>
      </c>
      <c r="M55" s="4">
        <v>664777.99600000004</v>
      </c>
      <c r="N55" s="4">
        <v>10800000</v>
      </c>
      <c r="O55" s="4">
        <v>842000000</v>
      </c>
      <c r="P55" s="4">
        <v>0</v>
      </c>
      <c r="Q55" s="4">
        <v>97900000</v>
      </c>
      <c r="R55" s="4">
        <v>26800000</v>
      </c>
      <c r="S55" s="4">
        <v>5947120.0499999998</v>
      </c>
      <c r="T55" s="4">
        <v>664777.99600000004</v>
      </c>
      <c r="U55" s="70">
        <v>12400000</v>
      </c>
      <c r="V55" s="62">
        <v>51600000</v>
      </c>
      <c r="Y55" s="1">
        <f>(H55/$U55)*(AVERAGE($U$2:U$87))</f>
        <v>255387.82757308325</v>
      </c>
      <c r="Z55" s="1">
        <f>(I55/$U55)*(AVERAGE($U$2:U$87))</f>
        <v>33181.387065038267</v>
      </c>
      <c r="AA55" s="1">
        <f>(J55/$U55)*(AVERAGE($U$2:U$87))</f>
        <v>0</v>
      </c>
      <c r="AB55" s="1">
        <f>(K55/$U55)*(AVERAGE($U$2:U$87))</f>
        <v>2463781.5149566466</v>
      </c>
      <c r="AC55" s="1">
        <f>(L55/$U55)*(AVERAGE($U$2:U$87))</f>
        <v>2463781.5149566466</v>
      </c>
      <c r="AD55" s="1">
        <f>(M55/$U55)*(AVERAGE($U$2:U$87))</f>
        <v>1192016.2016778332</v>
      </c>
      <c r="AE55" s="1">
        <f>(N55/$U55)*(AVERAGE($U$2:U$87))</f>
        <v>19365525.116027758</v>
      </c>
      <c r="AF55" s="1">
        <f>(O55/$U55)*(AVERAGE($U$2:U$87))</f>
        <v>1509793717.3792009</v>
      </c>
      <c r="AG55" s="1">
        <f>(P55/$U55)*(AVERAGE($U$2:U$87))</f>
        <v>0</v>
      </c>
      <c r="AH55" s="1">
        <f>(Q55/$U55)*(AVERAGE($U$2:U$87))</f>
        <v>175544898.96843681</v>
      </c>
      <c r="AI55" s="1">
        <f>(R55/$U55)*(AVERAGE($U$2:U$87))</f>
        <v>48055191.954587393</v>
      </c>
      <c r="AJ55" s="1">
        <f>(S55/$U55)*(AVERAGE($U$2:U$87))</f>
        <v>10663805.805213634</v>
      </c>
      <c r="AK55" s="1">
        <f>(T55/$U55)*(AVERAGE($U$2:U$87))</f>
        <v>1192016.2016778332</v>
      </c>
    </row>
    <row r="56" spans="1:37" x14ac:dyDescent="0.2">
      <c r="A56" s="3" t="s">
        <v>368</v>
      </c>
      <c r="B56" s="3" t="s">
        <v>374</v>
      </c>
      <c r="C56" s="3" t="s">
        <v>376</v>
      </c>
      <c r="D56" s="3" t="s">
        <v>370</v>
      </c>
      <c r="E56" s="3" t="s">
        <v>372</v>
      </c>
      <c r="F56" s="3">
        <v>4</v>
      </c>
      <c r="G56" s="3" t="s">
        <v>86</v>
      </c>
      <c r="H56" s="4">
        <v>168358.18100000001</v>
      </c>
      <c r="I56" s="4">
        <v>0</v>
      </c>
      <c r="J56" s="4">
        <v>0</v>
      </c>
      <c r="K56" s="4">
        <v>1255030.1599999999</v>
      </c>
      <c r="L56" s="4">
        <v>1048191.91</v>
      </c>
      <c r="M56" s="4">
        <v>695512.87300000002</v>
      </c>
      <c r="N56" s="4">
        <v>10100000</v>
      </c>
      <c r="O56" s="4">
        <v>807000000</v>
      </c>
      <c r="P56" s="4">
        <v>0</v>
      </c>
      <c r="Q56" s="4">
        <v>100000000</v>
      </c>
      <c r="R56" s="4">
        <v>25200000</v>
      </c>
      <c r="S56" s="4">
        <v>6540175.25</v>
      </c>
      <c r="T56" s="4">
        <v>695512.87300000002</v>
      </c>
      <c r="U56" s="73">
        <v>11200000</v>
      </c>
      <c r="V56" s="5">
        <v>47200000</v>
      </c>
      <c r="Y56" s="1">
        <f>(H56/$U56)*(AVERAGE($U$2:U$87))</f>
        <v>334228.44597212854</v>
      </c>
      <c r="Z56" s="1">
        <f>(I56/$U56)*(AVERAGE($U$2:U$87))</f>
        <v>0</v>
      </c>
      <c r="AA56" s="1">
        <f>(J56/$U56)*(AVERAGE($U$2:U$87))</f>
        <v>0</v>
      </c>
      <c r="AB56" s="1">
        <f>(K56/$U56)*(AVERAGE($U$2:U$87))</f>
        <v>2491514.0893863169</v>
      </c>
      <c r="AC56" s="1">
        <f>(L56/$U56)*(AVERAGE($U$2:U$87))</f>
        <v>2080894.1453213799</v>
      </c>
      <c r="AD56" s="1">
        <f>(M56/$U56)*(AVERAGE($U$2:U$87))</f>
        <v>1380747.7920921489</v>
      </c>
      <c r="AE56" s="1">
        <f>(N56/$U56)*(AVERAGE($U$2:U$87))</f>
        <v>20050747.069537997</v>
      </c>
      <c r="AF56" s="1">
        <f>(O56/$U56)*(AVERAGE($U$2:U$87))</f>
        <v>1602074543.0809073</v>
      </c>
      <c r="AG56" s="1">
        <f>(P56/$U56)*(AVERAGE($U$2:U$87))</f>
        <v>0</v>
      </c>
      <c r="AH56" s="1">
        <f>(Q56/$U56)*(AVERAGE($U$2:U$87))</f>
        <v>198522248.21324751</v>
      </c>
      <c r="AI56" s="1">
        <f>(R56/$U56)*(AVERAGE($U$2:U$87))</f>
        <v>50027606.54973837</v>
      </c>
      <c r="AJ56" s="1">
        <f>(S56/$U56)*(AVERAGE($U$2:U$87))</f>
        <v>12983702.94338638</v>
      </c>
      <c r="AK56" s="1">
        <f>(T56/$U56)*(AVERAGE($U$2:U$87))</f>
        <v>1380747.7920921489</v>
      </c>
    </row>
    <row r="57" spans="1:37" x14ac:dyDescent="0.2">
      <c r="A57" s="3" t="s">
        <v>368</v>
      </c>
      <c r="B57" s="3" t="s">
        <v>374</v>
      </c>
      <c r="C57" s="3">
        <v>7</v>
      </c>
      <c r="D57" s="3" t="s">
        <v>370</v>
      </c>
      <c r="E57" s="3" t="s">
        <v>371</v>
      </c>
      <c r="F57" s="3">
        <v>12</v>
      </c>
      <c r="G57" s="3" t="s">
        <v>72</v>
      </c>
      <c r="H57" s="4">
        <v>242054.01199999999</v>
      </c>
      <c r="I57" s="4">
        <v>36729.958100000003</v>
      </c>
      <c r="J57" s="4">
        <v>0</v>
      </c>
      <c r="K57" s="4">
        <v>1937831.29</v>
      </c>
      <c r="L57" s="4">
        <v>1937831.29</v>
      </c>
      <c r="M57" s="4">
        <v>736493.17099999997</v>
      </c>
      <c r="N57" s="4">
        <v>10900000</v>
      </c>
      <c r="O57" s="4">
        <v>1270000000</v>
      </c>
      <c r="P57" s="4">
        <v>0</v>
      </c>
      <c r="Q57" s="4">
        <v>184000000</v>
      </c>
      <c r="R57" s="4">
        <v>35000000</v>
      </c>
      <c r="S57" s="4">
        <v>9226015.9299999997</v>
      </c>
      <c r="T57" s="4">
        <v>736493.17099999997</v>
      </c>
      <c r="U57" s="64">
        <v>46000000</v>
      </c>
      <c r="V57" s="71">
        <v>212000000</v>
      </c>
      <c r="Y57" s="1">
        <f>(H57/$U57)*(AVERAGE($U$2:U$87))</f>
        <v>116998.86836832511</v>
      </c>
      <c r="Z57" s="1">
        <f>(I57/$U57)*(AVERAGE($U$2:U$87))</f>
        <v>17753.738090967883</v>
      </c>
      <c r="AA57" s="1">
        <f>(J57/$U57)*(AVERAGE($U$2:U$87))</f>
        <v>0</v>
      </c>
      <c r="AB57" s="1">
        <f>(K57/$U57)*(AVERAGE($U$2:U$87))</f>
        <v>936667.25928398024</v>
      </c>
      <c r="AC57" s="1">
        <f>(L57/$U57)*(AVERAGE($U$2:U$87))</f>
        <v>936667.25928398024</v>
      </c>
      <c r="AD57" s="1">
        <f>(M57/$U57)*(AVERAGE($U$2:U$87))</f>
        <v>355990.24720151862</v>
      </c>
      <c r="AE57" s="1">
        <f>(N57/$U57)*(AVERAGE($U$2:U$87))</f>
        <v>5268607.8395376634</v>
      </c>
      <c r="AF57" s="1">
        <f>(O57/$U57)*(AVERAGE($U$2:U$87))</f>
        <v>613865317.08374619</v>
      </c>
      <c r="AG57" s="1">
        <f>(P57/$U57)*(AVERAGE($U$2:U$87))</f>
        <v>0</v>
      </c>
      <c r="AH57" s="1">
        <f>(Q57/$U57)*(AVERAGE($U$2:U$87))</f>
        <v>88937967.199534878</v>
      </c>
      <c r="AI57" s="1">
        <f>(R57/$U57)*(AVERAGE($U$2:U$87))</f>
        <v>16917548.10860718</v>
      </c>
      <c r="AJ57" s="1">
        <f>(S57/$U57)*(AVERAGE($U$2:U$87))</f>
        <v>4459473.3813300338</v>
      </c>
      <c r="AK57" s="1">
        <f>(T57/$U57)*(AVERAGE($U$2:U$87))</f>
        <v>355990.24720151862</v>
      </c>
    </row>
    <row r="58" spans="1:37" x14ac:dyDescent="0.2">
      <c r="A58" s="3" t="s">
        <v>368</v>
      </c>
      <c r="B58" s="3" t="s">
        <v>374</v>
      </c>
      <c r="C58" s="3">
        <v>7</v>
      </c>
      <c r="D58" s="3" t="s">
        <v>370</v>
      </c>
      <c r="E58" s="3" t="s">
        <v>373</v>
      </c>
      <c r="F58" s="3">
        <v>12</v>
      </c>
      <c r="G58" s="3" t="s">
        <v>73</v>
      </c>
      <c r="H58" s="4">
        <v>166146.777</v>
      </c>
      <c r="I58" s="4">
        <v>30925.565200000001</v>
      </c>
      <c r="J58" s="4">
        <v>0</v>
      </c>
      <c r="K58" s="4">
        <v>1025654.33</v>
      </c>
      <c r="L58" s="4">
        <v>1025654.33</v>
      </c>
      <c r="M58" s="4">
        <v>507468.97499999998</v>
      </c>
      <c r="N58" s="4">
        <v>7171071.3200000003</v>
      </c>
      <c r="O58" s="4">
        <v>860000000</v>
      </c>
      <c r="P58" s="4">
        <v>0</v>
      </c>
      <c r="Q58" s="4">
        <v>117000000</v>
      </c>
      <c r="R58" s="4">
        <v>24700000</v>
      </c>
      <c r="S58" s="4">
        <v>5172214.3</v>
      </c>
      <c r="T58" s="4">
        <v>507468.97499999998</v>
      </c>
      <c r="U58" s="79">
        <v>13500000</v>
      </c>
      <c r="V58" s="80">
        <v>57700000</v>
      </c>
      <c r="Y58" s="1">
        <f>(H58/$U58)*(AVERAGE($U$2:U$87))</f>
        <v>273643.64079878584</v>
      </c>
      <c r="Z58" s="1">
        <f>(I58/$U58)*(AVERAGE($U$2:U$87))</f>
        <v>50934.387099716252</v>
      </c>
      <c r="AA58" s="1">
        <f>(J58/$U58)*(AVERAGE($U$2:U$87))</f>
        <v>0</v>
      </c>
      <c r="AB58" s="1">
        <f>(K58/$U58)*(AVERAGE($U$2:U$87))</f>
        <v>1689252.0585111282</v>
      </c>
      <c r="AC58" s="1">
        <f>(L58/$U58)*(AVERAGE($U$2:U$87))</f>
        <v>1689252.0585111282</v>
      </c>
      <c r="AD58" s="1">
        <f>(M58/$U58)*(AVERAGE($U$2:U$87))</f>
        <v>835801.09358021454</v>
      </c>
      <c r="AE58" s="1">
        <f>(N58/$U58)*(AVERAGE($U$2:U$87))</f>
        <v>11810750.108216396</v>
      </c>
      <c r="AF58" s="1">
        <f>(O58/$U58)*(AVERAGE($U$2:U$87))</f>
        <v>1416419477.6222222</v>
      </c>
      <c r="AG58" s="1">
        <f>(P58/$U58)*(AVERAGE($U$2:U$87))</f>
        <v>0</v>
      </c>
      <c r="AH58" s="1">
        <f>(Q58/$U58)*(AVERAGE($U$2:U$87))</f>
        <v>192698928.93232554</v>
      </c>
      <c r="AI58" s="1">
        <f>(R58/$U58)*(AVERAGE($U$2:U$87))</f>
        <v>40680884.996824287</v>
      </c>
      <c r="AJ58" s="1">
        <f>(S58/$U58)*(AVERAGE($U$2:U$87))</f>
        <v>8518633.8104141708</v>
      </c>
      <c r="AK58" s="1">
        <f>(T58/$U58)*(AVERAGE($U$2:U$87))</f>
        <v>835801.09358021454</v>
      </c>
    </row>
    <row r="59" spans="1:37" x14ac:dyDescent="0.2">
      <c r="A59" s="3" t="s">
        <v>368</v>
      </c>
      <c r="B59" s="3" t="s">
        <v>374</v>
      </c>
      <c r="C59" s="3">
        <v>7</v>
      </c>
      <c r="D59" s="3" t="s">
        <v>370</v>
      </c>
      <c r="E59" s="3" t="s">
        <v>372</v>
      </c>
      <c r="F59" s="3">
        <v>12</v>
      </c>
      <c r="G59" s="3" t="s">
        <v>74</v>
      </c>
      <c r="H59" s="4">
        <v>111837.173</v>
      </c>
      <c r="I59" s="4">
        <v>0</v>
      </c>
      <c r="J59" s="4">
        <v>0</v>
      </c>
      <c r="K59" s="4">
        <v>873070.98699999996</v>
      </c>
      <c r="L59" s="4">
        <v>873070.98699999996</v>
      </c>
      <c r="M59" s="4">
        <v>916576.38500000001</v>
      </c>
      <c r="N59" s="4">
        <v>6760922.9800000004</v>
      </c>
      <c r="O59" s="4">
        <v>743000000</v>
      </c>
      <c r="P59" s="4">
        <v>0</v>
      </c>
      <c r="Q59" s="4">
        <v>129000000</v>
      </c>
      <c r="R59" s="4">
        <v>21800000</v>
      </c>
      <c r="S59" s="4">
        <v>4356024.12</v>
      </c>
      <c r="T59" s="4">
        <v>916576.38500000001</v>
      </c>
      <c r="U59" s="33">
        <v>11800000</v>
      </c>
      <c r="V59" s="81">
        <v>50000000</v>
      </c>
      <c r="Y59" s="1">
        <f>(H59/$U59)*(AVERAGE($U$2:U$87))</f>
        <v>210732.4327110743</v>
      </c>
      <c r="Z59" s="1">
        <f>(I59/$U59)*(AVERAGE($U$2:U$87))</f>
        <v>0</v>
      </c>
      <c r="AA59" s="1">
        <f>(J59/$U59)*(AVERAGE($U$2:U$87))</f>
        <v>0</v>
      </c>
      <c r="AB59" s="1">
        <f>(K59/$U59)*(AVERAGE($U$2:U$87))</f>
        <v>1645109.2967091429</v>
      </c>
      <c r="AC59" s="1">
        <f>(L59/$U59)*(AVERAGE($U$2:U$87))</f>
        <v>1645109.2967091429</v>
      </c>
      <c r="AD59" s="1">
        <f>(M59/$U59)*(AVERAGE($U$2:U$87))</f>
        <v>1727085.6030719969</v>
      </c>
      <c r="AE59" s="1">
        <f>(N59/$U59)*(AVERAGE($U$2:U$87))</f>
        <v>12739464.962580968</v>
      </c>
      <c r="AF59" s="1">
        <f>(O59/$U59)*(AVERAGE($U$2:U$87))</f>
        <v>1400019271.8062375</v>
      </c>
      <c r="AG59" s="1">
        <f>(P59/$U59)*(AVERAGE($U$2:U$87))</f>
        <v>0</v>
      </c>
      <c r="AH59" s="1">
        <f>(Q59/$U59)*(AVERAGE($U$2:U$87))</f>
        <v>243071986.62584746</v>
      </c>
      <c r="AI59" s="1">
        <f>(R59/$U59)*(AVERAGE($U$2:U$87))</f>
        <v>41077281.460802123</v>
      </c>
      <c r="AJ59" s="1">
        <f>(S59/$U59)*(AVERAGE($U$2:U$87))</f>
        <v>8207964.6251047207</v>
      </c>
      <c r="AK59" s="1">
        <f>(T59/$U59)*(AVERAGE($U$2:U$87))</f>
        <v>1727085.6030719969</v>
      </c>
    </row>
    <row r="60" spans="1:37" x14ac:dyDescent="0.2">
      <c r="A60" s="3" t="s">
        <v>368</v>
      </c>
      <c r="B60" s="3" t="s">
        <v>374</v>
      </c>
      <c r="C60" s="3">
        <v>9</v>
      </c>
      <c r="D60" s="3" t="s">
        <v>370</v>
      </c>
      <c r="E60" s="3" t="s">
        <v>371</v>
      </c>
      <c r="F60" s="3">
        <v>12</v>
      </c>
      <c r="G60" s="3" t="s">
        <v>78</v>
      </c>
      <c r="H60" s="4">
        <v>609895.35699999996</v>
      </c>
      <c r="I60" s="4">
        <v>0</v>
      </c>
      <c r="J60" s="4">
        <v>0</v>
      </c>
      <c r="K60" s="4">
        <v>2420905.91</v>
      </c>
      <c r="L60" s="4">
        <v>2420905.91</v>
      </c>
      <c r="M60" s="4">
        <v>1111407.8799999999</v>
      </c>
      <c r="N60" s="4">
        <v>20800000</v>
      </c>
      <c r="O60" s="4">
        <v>1320000000</v>
      </c>
      <c r="P60" s="4">
        <v>0</v>
      </c>
      <c r="Q60" s="4">
        <v>229000000</v>
      </c>
      <c r="R60" s="4">
        <v>44600000</v>
      </c>
      <c r="S60" s="4">
        <v>11200000</v>
      </c>
      <c r="T60" s="4">
        <v>1111407.8799999999</v>
      </c>
      <c r="U60" s="39">
        <v>59900000</v>
      </c>
      <c r="V60" s="82">
        <v>279000000</v>
      </c>
      <c r="Y60" s="1">
        <f>(H60/$U60)*(AVERAGE($U$2:U$87))</f>
        <v>226389.20390657184</v>
      </c>
      <c r="Z60" s="1">
        <f>(I60/$U60)*(AVERAGE($U$2:U$87))</f>
        <v>0</v>
      </c>
      <c r="AA60" s="1">
        <f>(J60/$U60)*(AVERAGE($U$2:U$87))</f>
        <v>0</v>
      </c>
      <c r="AB60" s="1">
        <f>(K60/$U60)*(AVERAGE($U$2:U$87))</f>
        <v>898624.58437704563</v>
      </c>
      <c r="AC60" s="1">
        <f>(L60/$U60)*(AVERAGE($U$2:U$87))</f>
        <v>898624.58437704563</v>
      </c>
      <c r="AD60" s="1">
        <f>(M60/$U60)*(AVERAGE($U$2:U$87))</f>
        <v>412547.40224016941</v>
      </c>
      <c r="AE60" s="1">
        <f>(N60/$U60)*(AVERAGE($U$2:U$87))</f>
        <v>7720825.1992918421</v>
      </c>
      <c r="AF60" s="1">
        <f>(O60/$U60)*(AVERAGE($U$2:U$87))</f>
        <v>489975445.33967465</v>
      </c>
      <c r="AG60" s="1">
        <f>(P60/$U60)*(AVERAGE($U$2:U$87))</f>
        <v>0</v>
      </c>
      <c r="AH60" s="1">
        <f>(Q60/$U60)*(AVERAGE($U$2:U$87))</f>
        <v>85003315.896049604</v>
      </c>
      <c r="AI60" s="1">
        <f>(R60/$U60)*(AVERAGE($U$2:U$87))</f>
        <v>16555230.956173856</v>
      </c>
      <c r="AJ60" s="1">
        <f>(S60/$U60)*(AVERAGE($U$2:U$87))</f>
        <v>4157367.4150032997</v>
      </c>
      <c r="AK60" s="1">
        <f>(T60/$U60)*(AVERAGE($U$2:U$87))</f>
        <v>412547.40224016941</v>
      </c>
    </row>
    <row r="61" spans="1:37" x14ac:dyDescent="0.2">
      <c r="A61" s="3" t="s">
        <v>368</v>
      </c>
      <c r="B61" s="3" t="s">
        <v>374</v>
      </c>
      <c r="C61" s="3">
        <v>9</v>
      </c>
      <c r="D61" s="3" t="s">
        <v>370</v>
      </c>
      <c r="E61" s="3" t="s">
        <v>373</v>
      </c>
      <c r="F61" s="3">
        <v>12</v>
      </c>
      <c r="G61" s="3" t="s">
        <v>79</v>
      </c>
      <c r="H61" s="4">
        <v>345024.68599999999</v>
      </c>
      <c r="I61" s="4">
        <v>0</v>
      </c>
      <c r="J61" s="4">
        <v>0</v>
      </c>
      <c r="K61" s="4">
        <v>1046243.83</v>
      </c>
      <c r="L61" s="4">
        <v>1046243.83</v>
      </c>
      <c r="M61" s="4">
        <v>1007693.63</v>
      </c>
      <c r="N61" s="4">
        <v>12100000</v>
      </c>
      <c r="O61" s="4">
        <v>707000000</v>
      </c>
      <c r="P61" s="4">
        <v>0</v>
      </c>
      <c r="Q61" s="4">
        <v>136000000</v>
      </c>
      <c r="R61" s="4">
        <v>27900000</v>
      </c>
      <c r="S61" s="4">
        <v>5599762.3300000001</v>
      </c>
      <c r="T61" s="4">
        <v>1007693.63</v>
      </c>
      <c r="U61" s="83">
        <v>11600000</v>
      </c>
      <c r="V61" s="84">
        <v>62500000</v>
      </c>
      <c r="Y61" s="1">
        <f>(H61/$U61)*(AVERAGE($U$2:U$87))</f>
        <v>661331.77169176331</v>
      </c>
      <c r="Z61" s="1">
        <f>(I61/$U61)*(AVERAGE($U$2:U$87))</f>
        <v>0</v>
      </c>
      <c r="AA61" s="1">
        <f>(J61/$U61)*(AVERAGE($U$2:U$87))</f>
        <v>0</v>
      </c>
      <c r="AB61" s="1">
        <f>(K61/$U61)*(AVERAGE($U$2:U$87))</f>
        <v>2005405.1602425808</v>
      </c>
      <c r="AC61" s="1">
        <f>(L61/$U61)*(AVERAGE($U$2:U$87))</f>
        <v>2005405.1602425808</v>
      </c>
      <c r="AD61" s="1">
        <f>(M61/$U61)*(AVERAGE($U$2:U$87))</f>
        <v>1931513.4269853497</v>
      </c>
      <c r="AE61" s="1">
        <f>(N61/$U61)*(AVERAGE($U$2:U$87))</f>
        <v>23192875.067120086</v>
      </c>
      <c r="AF61" s="1">
        <f>(O61/$U61)*(AVERAGE($U$2:U$87))</f>
        <v>1355153939.8722234</v>
      </c>
      <c r="AG61" s="1">
        <f>(P61/$U61)*(AVERAGE($U$2:U$87))</f>
        <v>0</v>
      </c>
      <c r="AH61" s="1">
        <f>(Q61/$U61)*(AVERAGE($U$2:U$87))</f>
        <v>260680248.68829188</v>
      </c>
      <c r="AI61" s="1">
        <f>(R61/$U61)*(AVERAGE($U$2:U$87))</f>
        <v>53477786.311789297</v>
      </c>
      <c r="AJ61" s="1">
        <f>(S61/$U61)*(AVERAGE($U$2:U$87))</f>
        <v>10733437.035145065</v>
      </c>
      <c r="AK61" s="1">
        <f>(T61/$U61)*(AVERAGE($U$2:U$87))</f>
        <v>1931513.4269853497</v>
      </c>
    </row>
    <row r="62" spans="1:37" x14ac:dyDescent="0.2">
      <c r="A62" s="3" t="s">
        <v>368</v>
      </c>
      <c r="B62" s="3" t="s">
        <v>374</v>
      </c>
      <c r="C62" s="3">
        <v>9</v>
      </c>
      <c r="D62" s="3" t="s">
        <v>370</v>
      </c>
      <c r="E62" s="3" t="s">
        <v>372</v>
      </c>
      <c r="F62" s="3">
        <v>12</v>
      </c>
      <c r="G62" s="3" t="s">
        <v>80</v>
      </c>
      <c r="H62" s="4">
        <v>278148.94</v>
      </c>
      <c r="I62" s="4">
        <v>0</v>
      </c>
      <c r="J62" s="4">
        <v>0</v>
      </c>
      <c r="K62" s="4">
        <v>953411.11399999994</v>
      </c>
      <c r="L62" s="4">
        <v>731997.22699999996</v>
      </c>
      <c r="M62" s="4">
        <v>1016972.81</v>
      </c>
      <c r="N62" s="4">
        <v>11300000</v>
      </c>
      <c r="O62" s="4">
        <v>672000000</v>
      </c>
      <c r="P62" s="4">
        <v>0</v>
      </c>
      <c r="Q62" s="4">
        <v>152000000</v>
      </c>
      <c r="R62" s="4">
        <v>28600000</v>
      </c>
      <c r="S62" s="4">
        <v>5861020.1100000003</v>
      </c>
      <c r="T62" s="4">
        <v>1016972.81</v>
      </c>
      <c r="U62" s="85">
        <v>12000000</v>
      </c>
      <c r="V62" s="65">
        <v>51200000</v>
      </c>
      <c r="Y62" s="1">
        <f>(H62/$U62)*(AVERAGE($U$2:U$87))</f>
        <v>515375.02713136235</v>
      </c>
      <c r="Z62" s="1">
        <f>(I62/$U62)*(AVERAGE($U$2:U$87))</f>
        <v>0</v>
      </c>
      <c r="AA62" s="1">
        <f>(J62/$U62)*(AVERAGE($U$2:U$87))</f>
        <v>0</v>
      </c>
      <c r="AB62" s="1">
        <f>(K62/$U62)*(AVERAGE($U$2:U$87))</f>
        <v>1766550.9663459167</v>
      </c>
      <c r="AC62" s="1">
        <f>(L62/$U62)*(AVERAGE($U$2:U$87))</f>
        <v>1356298.8617724266</v>
      </c>
      <c r="AD62" s="1">
        <f>(M62/$U62)*(AVERAGE($U$2:U$87))</f>
        <v>1884322.8003874754</v>
      </c>
      <c r="AE62" s="1">
        <f>(N62/$U62)*(AVERAGE($U$2:U$87))</f>
        <v>20937479.778223835</v>
      </c>
      <c r="AF62" s="1">
        <f>(O62/$U62)*(AVERAGE($U$2:U$87))</f>
        <v>1245131540.7934883</v>
      </c>
      <c r="AG62" s="1">
        <f>(P62/$U62)*(AVERAGE($U$2:U$87))</f>
        <v>0</v>
      </c>
      <c r="AH62" s="1">
        <f>(Q62/$U62)*(AVERAGE($U$2:U$87))</f>
        <v>281636896.13186044</v>
      </c>
      <c r="AI62" s="1">
        <f>(R62/$U62)*(AVERAGE($U$2:U$87))</f>
        <v>52992205.456389531</v>
      </c>
      <c r="AJ62" s="1">
        <f>(S62/$U62)*(AVERAGE($U$2:U$87))</f>
        <v>10859733.631229049</v>
      </c>
      <c r="AK62" s="1">
        <f>(T62/$U62)*(AVERAGE($U$2:U$87))</f>
        <v>1884322.8003874754</v>
      </c>
    </row>
    <row r="63" spans="1:37" x14ac:dyDescent="0.2">
      <c r="A63" s="3" t="s">
        <v>368</v>
      </c>
      <c r="B63" s="3" t="s">
        <v>374</v>
      </c>
      <c r="C63" s="3">
        <v>10</v>
      </c>
      <c r="D63" s="3" t="s">
        <v>370</v>
      </c>
      <c r="E63" s="3" t="s">
        <v>373</v>
      </c>
      <c r="F63" s="3">
        <v>12</v>
      </c>
      <c r="G63" s="3" t="s">
        <v>41</v>
      </c>
      <c r="H63" s="4">
        <v>341227.41399999999</v>
      </c>
      <c r="I63" s="4">
        <v>0</v>
      </c>
      <c r="J63" s="4">
        <v>0</v>
      </c>
      <c r="K63" s="4">
        <v>1154863.31</v>
      </c>
      <c r="L63" s="4">
        <v>1154863.31</v>
      </c>
      <c r="M63" s="4">
        <v>935022.37</v>
      </c>
      <c r="N63" s="4">
        <v>10600000</v>
      </c>
      <c r="O63" s="4">
        <v>542000000</v>
      </c>
      <c r="P63" s="4">
        <v>0</v>
      </c>
      <c r="Q63" s="4">
        <v>144000000</v>
      </c>
      <c r="R63" s="4">
        <v>34400000</v>
      </c>
      <c r="S63" s="4">
        <v>5913170.79</v>
      </c>
      <c r="T63" s="4">
        <v>935022.37</v>
      </c>
      <c r="U63" s="61">
        <v>10400000</v>
      </c>
      <c r="V63" s="54">
        <v>53200000</v>
      </c>
      <c r="Y63" s="1">
        <f>(H63/$U63)*(AVERAGE($U$2:U$87))</f>
        <v>729520.97485370457</v>
      </c>
      <c r="Z63" s="1">
        <f>(I63/$U63)*(AVERAGE($U$2:U$87))</f>
        <v>0</v>
      </c>
      <c r="AA63" s="1">
        <f>(J63/$U63)*(AVERAGE($U$2:U$87))</f>
        <v>0</v>
      </c>
      <c r="AB63" s="1">
        <f>(K63/$U63)*(AVERAGE($U$2:U$87))</f>
        <v>2469019.1150174588</v>
      </c>
      <c r="AC63" s="1">
        <f>(L63/$U63)*(AVERAGE($U$2:U$87))</f>
        <v>2469019.1150174588</v>
      </c>
      <c r="AD63" s="1">
        <f>(M63/$U63)*(AVERAGE($U$2:U$87))</f>
        <v>1999014.1556223887</v>
      </c>
      <c r="AE63" s="1">
        <f>(N63/$U63)*(AVERAGE($U$2:U$87))</f>
        <v>22662078.180650711</v>
      </c>
      <c r="AF63" s="1">
        <f>(O63/$U63)*(AVERAGE($U$2:U$87))</f>
        <v>1158759091.8785553</v>
      </c>
      <c r="AG63" s="1">
        <f>(P63/$U63)*(AVERAGE($U$2:U$87))</f>
        <v>0</v>
      </c>
      <c r="AH63" s="1">
        <f>(Q63/$U63)*(AVERAGE($U$2:U$87))</f>
        <v>307862194.1522361</v>
      </c>
      <c r="AI63" s="1">
        <f>(R63/$U63)*(AVERAGE($U$2:U$87))</f>
        <v>73544857.491923064</v>
      </c>
      <c r="AJ63" s="1">
        <f>(S63/$U63)*(AVERAGE($U$2:U$87))</f>
        <v>12641956.484766051</v>
      </c>
      <c r="AK63" s="1">
        <f>(T63/$U63)*(AVERAGE($U$2:U$87))</f>
        <v>1999014.1556223887</v>
      </c>
    </row>
    <row r="64" spans="1:37" x14ac:dyDescent="0.2">
      <c r="A64" s="3" t="s">
        <v>368</v>
      </c>
      <c r="B64" s="3" t="s">
        <v>374</v>
      </c>
      <c r="C64" s="3">
        <v>10</v>
      </c>
      <c r="D64" s="3" t="s">
        <v>370</v>
      </c>
      <c r="E64" s="3" t="s">
        <v>372</v>
      </c>
      <c r="F64" s="3">
        <v>12</v>
      </c>
      <c r="G64" s="3" t="s">
        <v>42</v>
      </c>
      <c r="H64" s="4">
        <v>178101.432</v>
      </c>
      <c r="I64" s="4">
        <v>0</v>
      </c>
      <c r="J64" s="4">
        <v>0</v>
      </c>
      <c r="K64" s="4">
        <v>1161882.1100000001</v>
      </c>
      <c r="L64" s="4">
        <v>1161882.1100000001</v>
      </c>
      <c r="M64" s="4">
        <v>884658.48600000003</v>
      </c>
      <c r="N64" s="4">
        <v>10300000</v>
      </c>
      <c r="O64" s="4">
        <v>470000000</v>
      </c>
      <c r="P64" s="4">
        <v>0</v>
      </c>
      <c r="Q64" s="4">
        <v>150000000</v>
      </c>
      <c r="R64" s="4">
        <v>34300000</v>
      </c>
      <c r="S64" s="4">
        <v>7106544.2300000004</v>
      </c>
      <c r="T64" s="4">
        <v>884658.48600000003</v>
      </c>
      <c r="U64" s="86">
        <v>9684314.5600000005</v>
      </c>
      <c r="V64" s="28">
        <v>48100000</v>
      </c>
      <c r="Y64" s="1">
        <f>(H64/$U64)*(AVERAGE($U$2:U$87))</f>
        <v>408908.11681271408</v>
      </c>
      <c r="Z64" s="1">
        <f>(I64/$U64)*(AVERAGE($U$2:U$87))</f>
        <v>0</v>
      </c>
      <c r="AA64" s="1">
        <f>(J64/$U64)*(AVERAGE($U$2:U$87))</f>
        <v>0</v>
      </c>
      <c r="AB64" s="1">
        <f>(K64/$U64)*(AVERAGE($U$2:U$87))</f>
        <v>2667598.0098716039</v>
      </c>
      <c r="AC64" s="1">
        <f>(L64/$U64)*(AVERAGE($U$2:U$87))</f>
        <v>2667598.0098716039</v>
      </c>
      <c r="AD64" s="1">
        <f>(M64/$U64)*(AVERAGE($U$2:U$87))</f>
        <v>2031112.4479484633</v>
      </c>
      <c r="AE64" s="1">
        <f>(N64/$U64)*(AVERAGE($U$2:U$87))</f>
        <v>23648061.421375629</v>
      </c>
      <c r="AF64" s="1">
        <f>(O64/$U64)*(AVERAGE($U$2:U$87))</f>
        <v>1079086297.8685966</v>
      </c>
      <c r="AG64" s="1">
        <f>(P64/$U64)*(AVERAGE($U$2:U$87))</f>
        <v>0</v>
      </c>
      <c r="AH64" s="1">
        <f>(Q64/$U64)*(AVERAGE($U$2:U$87))</f>
        <v>344389244.00061595</v>
      </c>
      <c r="AI64" s="1">
        <f>(R64/$U64)*(AVERAGE($U$2:U$87))</f>
        <v>78750340.46147418</v>
      </c>
      <c r="AJ64" s="1">
        <f>(S64/$U64)*(AVERAGE($U$2:U$87))</f>
        <v>16316115.965510929</v>
      </c>
      <c r="AK64" s="1">
        <f>(T64/$U64)*(AVERAGE($U$2:U$87))</f>
        <v>2031112.4479484633</v>
      </c>
    </row>
    <row r="65" spans="1:37" x14ac:dyDescent="0.2">
      <c r="A65" s="3" t="s">
        <v>368</v>
      </c>
      <c r="B65" s="3" t="s">
        <v>374</v>
      </c>
      <c r="C65" s="3">
        <v>13</v>
      </c>
      <c r="D65" s="3" t="s">
        <v>370</v>
      </c>
      <c r="E65" s="3" t="s">
        <v>371</v>
      </c>
      <c r="F65" s="3">
        <v>12</v>
      </c>
      <c r="G65" s="3" t="s">
        <v>49</v>
      </c>
      <c r="H65" s="4">
        <v>211541.41099999999</v>
      </c>
      <c r="I65" s="4">
        <v>44336.092799999999</v>
      </c>
      <c r="J65" s="4">
        <v>0</v>
      </c>
      <c r="K65" s="4">
        <v>2292615.7599999998</v>
      </c>
      <c r="L65" s="4">
        <v>2292615.7599999998</v>
      </c>
      <c r="M65" s="4">
        <v>535527.37</v>
      </c>
      <c r="N65" s="4">
        <v>18600000</v>
      </c>
      <c r="O65" s="4">
        <v>1150000000</v>
      </c>
      <c r="P65" s="4">
        <v>0</v>
      </c>
      <c r="Q65" s="4">
        <v>177000000</v>
      </c>
      <c r="R65" s="4">
        <v>35000000</v>
      </c>
      <c r="S65" s="4">
        <v>9899490.3300000001</v>
      </c>
      <c r="T65" s="4">
        <v>535527.37</v>
      </c>
      <c r="U65" s="65">
        <v>50600000</v>
      </c>
      <c r="V65" s="87">
        <v>241000000</v>
      </c>
      <c r="Y65" s="1">
        <f>(H65/$U65)*(AVERAGE($U$2:U$87))</f>
        <v>92954.857079354377</v>
      </c>
      <c r="Z65" s="1">
        <f>(I65/$U65)*(AVERAGE($U$2:U$87))</f>
        <v>19482.025529653827</v>
      </c>
      <c r="AA65" s="1">
        <f>(J65/$U65)*(AVERAGE($U$2:U$87))</f>
        <v>0</v>
      </c>
      <c r="AB65" s="1">
        <f>(K65/$U65)*(AVERAGE($U$2:U$87))</f>
        <v>1007413.9588143119</v>
      </c>
      <c r="AC65" s="1">
        <f>(L65/$U65)*(AVERAGE($U$2:U$87))</f>
        <v>1007413.9588143119</v>
      </c>
      <c r="AD65" s="1">
        <f>(M65/$U65)*(AVERAGE($U$2:U$87))</f>
        <v>235319.74144028249</v>
      </c>
      <c r="AE65" s="1">
        <f>(N65/$U65)*(AVERAGE($U$2:U$87))</f>
        <v>8173153.1122102207</v>
      </c>
      <c r="AF65" s="1">
        <f>(O65/$U65)*(AVERAGE($U$2:U$87))</f>
        <v>505329359.08826631</v>
      </c>
      <c r="AG65" s="1">
        <f>(P65/$U65)*(AVERAGE($U$2:U$87))</f>
        <v>0</v>
      </c>
      <c r="AH65" s="1">
        <f>(Q65/$U65)*(AVERAGE($U$2:U$87))</f>
        <v>77776779.61619404</v>
      </c>
      <c r="AI65" s="1">
        <f>(R65/$U65)*(AVERAGE($U$2:U$87))</f>
        <v>15379589.189642889</v>
      </c>
      <c r="AJ65" s="1">
        <f>(S65/$U65)*(AVERAGE($U$2:U$87))</f>
        <v>4350002.6989212092</v>
      </c>
      <c r="AK65" s="1">
        <f>(T65/$U65)*(AVERAGE($U$2:U$87))</f>
        <v>235319.74144028249</v>
      </c>
    </row>
    <row r="66" spans="1:37" x14ac:dyDescent="0.2">
      <c r="A66" s="3" t="s">
        <v>368</v>
      </c>
      <c r="B66" s="3" t="s">
        <v>374</v>
      </c>
      <c r="C66" s="3">
        <v>13</v>
      </c>
      <c r="D66" s="3" t="s">
        <v>370</v>
      </c>
      <c r="E66" s="3" t="s">
        <v>373</v>
      </c>
      <c r="F66" s="3">
        <v>12</v>
      </c>
      <c r="G66" s="3" t="s">
        <v>50</v>
      </c>
      <c r="H66" s="4">
        <v>85915.757700000002</v>
      </c>
      <c r="I66" s="4">
        <v>32930.82</v>
      </c>
      <c r="J66" s="4">
        <v>0</v>
      </c>
      <c r="K66" s="4">
        <v>1001368.1</v>
      </c>
      <c r="L66" s="4">
        <v>1001368.1</v>
      </c>
      <c r="M66" s="4">
        <v>440834.91399999999</v>
      </c>
      <c r="N66" s="4">
        <v>9560346.5</v>
      </c>
      <c r="O66" s="4">
        <v>746000000</v>
      </c>
      <c r="P66" s="4">
        <v>0</v>
      </c>
      <c r="Q66" s="4">
        <v>98300000</v>
      </c>
      <c r="R66" s="4">
        <v>20500000</v>
      </c>
      <c r="S66" s="4">
        <v>4694061.2300000004</v>
      </c>
      <c r="T66" s="4">
        <v>440834.91399999999</v>
      </c>
      <c r="U66" s="29">
        <v>11300000</v>
      </c>
      <c r="V66" s="11">
        <v>49900000</v>
      </c>
      <c r="Y66" s="1">
        <f>(H66/$U66)*(AVERAGE($U$2:U$87))</f>
        <v>169052.49646561473</v>
      </c>
      <c r="Z66" s="1">
        <f>(I66/$U66)*(AVERAGE($U$2:U$87))</f>
        <v>64796.464358712103</v>
      </c>
      <c r="AA66" s="1">
        <f>(J66/$U66)*(AVERAGE($U$2:U$87))</f>
        <v>0</v>
      </c>
      <c r="AB66" s="1">
        <f>(K66/$U66)*(AVERAGE($U$2:U$87))</f>
        <v>1970346.0892137291</v>
      </c>
      <c r="AC66" s="1">
        <f>(L66/$U66)*(AVERAGE($U$2:U$87))</f>
        <v>1970346.0892137291</v>
      </c>
      <c r="AD66" s="1">
        <f>(M66/$U66)*(AVERAGE($U$2:U$87))</f>
        <v>867410.64428632252</v>
      </c>
      <c r="AE66" s="1">
        <f>(N66/$U66)*(AVERAGE($U$2:U$87))</f>
        <v>18811455.38569</v>
      </c>
      <c r="AF66" s="1">
        <f>(O66/$U66)*(AVERAGE($U$2:U$87))</f>
        <v>1467869989.6206422</v>
      </c>
      <c r="AG66" s="1">
        <f>(P66/$U66)*(AVERAGE($U$2:U$87))</f>
        <v>0</v>
      </c>
      <c r="AH66" s="1">
        <f>(Q66/$U66)*(AVERAGE($U$2:U$87))</f>
        <v>193420402.11757255</v>
      </c>
      <c r="AI66" s="1">
        <f>(R66/$U66)*(AVERAGE($U$2:U$87))</f>
        <v>40336909.902443916</v>
      </c>
      <c r="AJ66" s="1">
        <f>(S66/$U66)*(AVERAGE($U$2:U$87))</f>
        <v>9236289.0200519562</v>
      </c>
      <c r="AK66" s="1">
        <f>(T66/$U66)*(AVERAGE($U$2:U$87))</f>
        <v>867410.64428632252</v>
      </c>
    </row>
    <row r="67" spans="1:37" x14ac:dyDescent="0.2">
      <c r="A67" s="3" t="s">
        <v>368</v>
      </c>
      <c r="B67" s="3" t="s">
        <v>374</v>
      </c>
      <c r="C67" s="3">
        <v>13</v>
      </c>
      <c r="D67" s="3" t="s">
        <v>370</v>
      </c>
      <c r="E67" s="3" t="s">
        <v>372</v>
      </c>
      <c r="F67" s="3">
        <v>12</v>
      </c>
      <c r="G67" s="3" t="s">
        <v>51</v>
      </c>
      <c r="H67" s="4">
        <v>253335.943</v>
      </c>
      <c r="I67" s="4">
        <v>0</v>
      </c>
      <c r="J67" s="4">
        <v>0</v>
      </c>
      <c r="K67" s="4">
        <v>904403.13699999999</v>
      </c>
      <c r="L67" s="4">
        <v>596469.73300000001</v>
      </c>
      <c r="M67" s="4">
        <v>872011.255</v>
      </c>
      <c r="N67" s="4">
        <v>8784325.5600000005</v>
      </c>
      <c r="O67" s="4">
        <v>713000000</v>
      </c>
      <c r="P67" s="4">
        <v>0</v>
      </c>
      <c r="Q67" s="4">
        <v>122000000</v>
      </c>
      <c r="R67" s="4">
        <v>21300000</v>
      </c>
      <c r="S67" s="4">
        <v>4627982.92</v>
      </c>
      <c r="T67" s="4">
        <v>872011.255</v>
      </c>
      <c r="U67" s="67">
        <v>10600000</v>
      </c>
      <c r="V67" s="65">
        <v>50200000</v>
      </c>
      <c r="Y67" s="1">
        <f>(H67/$U67)*(AVERAGE($U$2:U$87))</f>
        <v>531395.84408012347</v>
      </c>
      <c r="Z67" s="1">
        <f>(I67/$U67)*(AVERAGE($U$2:U$87))</f>
        <v>0</v>
      </c>
      <c r="AA67" s="1">
        <f>(J67/$U67)*(AVERAGE($U$2:U$87))</f>
        <v>0</v>
      </c>
      <c r="AB67" s="1">
        <f>(K67/$U67)*(AVERAGE($U$2:U$87))</f>
        <v>1897070.2012656238</v>
      </c>
      <c r="AC67" s="1">
        <f>(L67/$U67)*(AVERAGE($U$2:U$87))</f>
        <v>1251151.0742705029</v>
      </c>
      <c r="AD67" s="1">
        <f>(M67/$U67)*(AVERAGE($U$2:U$87))</f>
        <v>1829125.1979909255</v>
      </c>
      <c r="AE67" s="1">
        <f>(N67/$U67)*(AVERAGE($U$2:U$87))</f>
        <v>18425944.776540469</v>
      </c>
      <c r="AF67" s="1">
        <f>(O67/$U67)*(AVERAGE($U$2:U$87))</f>
        <v>1495584212.5770843</v>
      </c>
      <c r="AG67" s="1">
        <f>(P67/$U67)*(AVERAGE($U$2:U$87))</f>
        <v>0</v>
      </c>
      <c r="AH67" s="1">
        <f>(Q67/$U67)*(AVERAGE($U$2:U$87))</f>
        <v>255906415.05526546</v>
      </c>
      <c r="AI67" s="1">
        <f>(R67/$U67)*(AVERAGE($U$2:U$87))</f>
        <v>44678742.956370115</v>
      </c>
      <c r="AJ67" s="1">
        <f>(S67/$U67)*(AVERAGE($U$2:U$87))</f>
        <v>9707627.1966737658</v>
      </c>
      <c r="AK67" s="1">
        <f>(T67/$U67)*(AVERAGE($U$2:U$87))</f>
        <v>1829125.1979909255</v>
      </c>
    </row>
    <row r="68" spans="1:37" x14ac:dyDescent="0.2">
      <c r="A68" s="3" t="s">
        <v>368</v>
      </c>
      <c r="B68" s="3" t="s">
        <v>374</v>
      </c>
      <c r="C68" s="3">
        <v>15</v>
      </c>
      <c r="D68" s="3" t="s">
        <v>370</v>
      </c>
      <c r="E68" s="3" t="s">
        <v>371</v>
      </c>
      <c r="F68" s="3">
        <v>12</v>
      </c>
      <c r="G68" s="3" t="s">
        <v>55</v>
      </c>
      <c r="H68" s="4">
        <v>260267.94899999999</v>
      </c>
      <c r="I68" s="4">
        <v>18385.628000000001</v>
      </c>
      <c r="J68" s="4">
        <v>0</v>
      </c>
      <c r="K68" s="4">
        <v>2819360.67</v>
      </c>
      <c r="L68" s="4">
        <v>2719874.65</v>
      </c>
      <c r="M68" s="4">
        <v>0</v>
      </c>
      <c r="N68" s="4">
        <v>16100000</v>
      </c>
      <c r="O68" s="4">
        <v>1670000000</v>
      </c>
      <c r="P68" s="4">
        <v>0</v>
      </c>
      <c r="Q68" s="4">
        <v>135000000</v>
      </c>
      <c r="R68" s="4">
        <v>36800000</v>
      </c>
      <c r="S68" s="4">
        <v>8437543.7400000002</v>
      </c>
      <c r="T68" s="4">
        <v>0</v>
      </c>
      <c r="U68" s="30">
        <v>42900000</v>
      </c>
      <c r="V68" s="88">
        <v>169000000</v>
      </c>
      <c r="Y68" s="1">
        <f>(H68/$U68)*(AVERAGE($U$2:U$87))</f>
        <v>134893.37011219241</v>
      </c>
      <c r="Z68" s="1">
        <f>(I68/$U68)*(AVERAGE($U$2:U$87))</f>
        <v>9529.0231935131123</v>
      </c>
      <c r="AA68" s="1">
        <f>(J68/$U68)*(AVERAGE($U$2:U$87))</f>
        <v>0</v>
      </c>
      <c r="AB68" s="1">
        <f>(K68/$U68)*(AVERAGE($U$2:U$87))</f>
        <v>1461236.6363177078</v>
      </c>
      <c r="AC68" s="1">
        <f>(L68/$U68)*(AVERAGE($U$2:U$87))</f>
        <v>1409674.3730101769</v>
      </c>
      <c r="AD68" s="1">
        <f>(M68/$U68)*(AVERAGE($U$2:U$87))</f>
        <v>0</v>
      </c>
      <c r="AE68" s="1">
        <f>(N68/$U68)*(AVERAGE($U$2:U$87))</f>
        <v>8344413.0064831674</v>
      </c>
      <c r="AF68" s="1">
        <f>(O68/$U68)*(AVERAGE($U$2:U$87))</f>
        <v>865538491.97682548</v>
      </c>
      <c r="AG68" s="1">
        <f>(P68/$U68)*(AVERAGE($U$2:U$87))</f>
        <v>0</v>
      </c>
      <c r="AH68" s="1">
        <f>(Q68/$U68)*(AVERAGE($U$2:U$87))</f>
        <v>69968680.489144564</v>
      </c>
      <c r="AI68" s="1">
        <f>(R68/$U68)*(AVERAGE($U$2:U$87))</f>
        <v>19072944.014818668</v>
      </c>
      <c r="AJ68" s="1">
        <f>(S68/$U68)*(AVERAGE($U$2:U$87))</f>
        <v>4373065.2004240146</v>
      </c>
      <c r="AK68" s="1">
        <f>(T68/$U68)*(AVERAGE($U$2:U$87))</f>
        <v>0</v>
      </c>
    </row>
    <row r="69" spans="1:37" x14ac:dyDescent="0.2">
      <c r="A69" s="3" t="s">
        <v>368</v>
      </c>
      <c r="B69" s="3" t="s">
        <v>374</v>
      </c>
      <c r="C69" s="3">
        <v>15</v>
      </c>
      <c r="D69" s="3" t="s">
        <v>370</v>
      </c>
      <c r="E69" s="3" t="s">
        <v>373</v>
      </c>
      <c r="F69" s="3">
        <v>12</v>
      </c>
      <c r="G69" s="3" t="s">
        <v>56</v>
      </c>
      <c r="H69" s="4">
        <v>97241.262600000002</v>
      </c>
      <c r="I69" s="4">
        <v>10870.9563</v>
      </c>
      <c r="J69" s="4">
        <v>0</v>
      </c>
      <c r="K69" s="4">
        <v>1520932.7</v>
      </c>
      <c r="L69" s="4">
        <v>1459281.57</v>
      </c>
      <c r="M69" s="4">
        <v>75626.527000000002</v>
      </c>
      <c r="N69" s="4">
        <v>10200000</v>
      </c>
      <c r="O69" s="4">
        <v>1020000000</v>
      </c>
      <c r="P69" s="4">
        <v>0</v>
      </c>
      <c r="Q69" s="4">
        <v>82300000</v>
      </c>
      <c r="R69" s="4">
        <v>26100000</v>
      </c>
      <c r="S69" s="4">
        <v>4750506.3099999996</v>
      </c>
      <c r="T69" s="4">
        <v>75626.527000000002</v>
      </c>
      <c r="U69" s="89">
        <v>11900000</v>
      </c>
      <c r="V69" s="30">
        <v>43000000</v>
      </c>
      <c r="Y69" s="1">
        <f>(H69/$U69)*(AVERAGE($U$2:U$87))</f>
        <v>181689.92066302855</v>
      </c>
      <c r="Z69" s="1">
        <f>(I69/$U69)*(AVERAGE($U$2:U$87))</f>
        <v>20311.78056380204</v>
      </c>
      <c r="AA69" s="1">
        <f>(J69/$U69)*(AVERAGE($U$2:U$87))</f>
        <v>0</v>
      </c>
      <c r="AB69" s="1">
        <f>(K69/$U69)*(AVERAGE($U$2:U$87))</f>
        <v>2841778.6257415973</v>
      </c>
      <c r="AC69" s="1">
        <f>(L69/$U69)*(AVERAGE($U$2:U$87))</f>
        <v>2726586.8993181884</v>
      </c>
      <c r="AD69" s="1">
        <f>(M69/$U69)*(AVERAGE($U$2:U$87))</f>
        <v>141303.98272564576</v>
      </c>
      <c r="AE69" s="1">
        <f>(N69/$U69)*(AVERAGE($U$2:U$87))</f>
        <v>19058135.828471757</v>
      </c>
      <c r="AF69" s="1">
        <f>(O69/$U69)*(AVERAGE($U$2:U$87))</f>
        <v>1905813582.8471758</v>
      </c>
      <c r="AG69" s="1">
        <f>(P69/$U69)*(AVERAGE($U$2:U$87))</f>
        <v>0</v>
      </c>
      <c r="AH69" s="1">
        <f>(Q69/$U69)*(AVERAGE($U$2:U$87))</f>
        <v>153772997.91012019</v>
      </c>
      <c r="AI69" s="1">
        <f>(R69/$U69)*(AVERAGE($U$2:U$87))</f>
        <v>48766406.384618916</v>
      </c>
      <c r="AJ69" s="1">
        <f>(S69/$U69)*(AVERAGE($U$2:U$87))</f>
        <v>8876058.2852933481</v>
      </c>
      <c r="AK69" s="1">
        <f>(T69/$U69)*(AVERAGE($U$2:U$87))</f>
        <v>141303.98272564576</v>
      </c>
    </row>
    <row r="70" spans="1:37" x14ac:dyDescent="0.2">
      <c r="A70" s="3" t="s">
        <v>368</v>
      </c>
      <c r="B70" s="3" t="s">
        <v>374</v>
      </c>
      <c r="C70" s="3">
        <v>15</v>
      </c>
      <c r="D70" s="3" t="s">
        <v>370</v>
      </c>
      <c r="E70" s="3" t="s">
        <v>372</v>
      </c>
      <c r="F70" s="3">
        <v>12</v>
      </c>
      <c r="G70" s="3" t="s">
        <v>57</v>
      </c>
      <c r="H70" s="4">
        <v>186685.51</v>
      </c>
      <c r="I70" s="4">
        <v>15709.040800000001</v>
      </c>
      <c r="J70" s="4">
        <v>0</v>
      </c>
      <c r="K70" s="4">
        <v>1302189.52</v>
      </c>
      <c r="L70" s="4">
        <v>1212411.27</v>
      </c>
      <c r="M70" s="4">
        <v>235064.36900000001</v>
      </c>
      <c r="N70" s="4">
        <v>10600000</v>
      </c>
      <c r="O70" s="4">
        <v>977000000</v>
      </c>
      <c r="P70" s="4">
        <v>0</v>
      </c>
      <c r="Q70" s="4">
        <v>92000000</v>
      </c>
      <c r="R70" s="4">
        <v>27700000</v>
      </c>
      <c r="S70" s="4">
        <v>4880156.78</v>
      </c>
      <c r="T70" s="4">
        <v>235064.36900000001</v>
      </c>
      <c r="U70" s="29">
        <v>11300000</v>
      </c>
      <c r="V70" s="90">
        <v>42100000</v>
      </c>
      <c r="Y70" s="1">
        <f>(H70/$U70)*(AVERAGE($U$2:U$87))</f>
        <v>367332.51692496549</v>
      </c>
      <c r="Z70" s="1">
        <f>(I70/$U70)*(AVERAGE($U$2:U$87))</f>
        <v>30909.959190410515</v>
      </c>
      <c r="AA70" s="1">
        <f>(J70/$U70)*(AVERAGE($U$2:U$87))</f>
        <v>0</v>
      </c>
      <c r="AB70" s="1">
        <f>(K70/$U70)*(AVERAGE($U$2:U$87))</f>
        <v>2562258.6021534973</v>
      </c>
      <c r="AC70" s="1">
        <f>(L70/$U70)*(AVERAGE($U$2:U$87))</f>
        <v>2385606.0567169567</v>
      </c>
      <c r="AD70" s="1">
        <f>(M70/$U70)*(AVERAGE($U$2:U$87))</f>
        <v>462525.3792013576</v>
      </c>
      <c r="AE70" s="1">
        <f>(N70/$U70)*(AVERAGE($U$2:U$87))</f>
        <v>20857133.90077588</v>
      </c>
      <c r="AF70" s="1">
        <f>(O70/$U70)*(AVERAGE($U$2:U$87))</f>
        <v>1922398096.3262296</v>
      </c>
      <c r="AG70" s="1">
        <f>(P70/$U70)*(AVERAGE($U$2:U$87))</f>
        <v>0</v>
      </c>
      <c r="AH70" s="1">
        <f>(Q70/$U70)*(AVERAGE($U$2:U$87))</f>
        <v>181024181.02560198</v>
      </c>
      <c r="AI70" s="1">
        <f>(R70/$U70)*(AVERAGE($U$2:U$87))</f>
        <v>54504019.721838854</v>
      </c>
      <c r="AJ70" s="1">
        <f>(S70/$U70)*(AVERAGE($U$2:U$87))</f>
        <v>9602460.6997395512</v>
      </c>
      <c r="AK70" s="1">
        <f>(T70/$U70)*(AVERAGE($U$2:U$87))</f>
        <v>462525.3792013576</v>
      </c>
    </row>
    <row r="71" spans="1:37" x14ac:dyDescent="0.2">
      <c r="A71" s="3" t="s">
        <v>368</v>
      </c>
      <c r="B71" s="3" t="s">
        <v>374</v>
      </c>
      <c r="C71" s="3">
        <v>3</v>
      </c>
      <c r="D71" s="3" t="s">
        <v>370</v>
      </c>
      <c r="E71" s="3" t="s">
        <v>371</v>
      </c>
      <c r="F71" s="3">
        <v>20</v>
      </c>
      <c r="G71" s="3" t="s">
        <v>61</v>
      </c>
      <c r="H71" s="4">
        <v>0</v>
      </c>
      <c r="I71" s="4">
        <v>0</v>
      </c>
      <c r="J71" s="4">
        <v>0</v>
      </c>
      <c r="K71" s="4">
        <v>671130.08100000001</v>
      </c>
      <c r="L71" s="4">
        <v>671130.08100000001</v>
      </c>
      <c r="M71" s="4">
        <v>250909.747</v>
      </c>
      <c r="N71" s="4">
        <v>9832660.1400000006</v>
      </c>
      <c r="O71" s="4">
        <v>753000000</v>
      </c>
      <c r="P71" s="4">
        <v>0</v>
      </c>
      <c r="Q71" s="4">
        <v>15400000</v>
      </c>
      <c r="R71" s="4">
        <v>3183500.8</v>
      </c>
      <c r="S71" s="4">
        <v>4981446.9400000004</v>
      </c>
      <c r="T71" s="4">
        <v>250909.747</v>
      </c>
      <c r="U71" s="90">
        <v>42600000</v>
      </c>
      <c r="V71" s="91">
        <v>187000000</v>
      </c>
      <c r="Y71" s="1">
        <f>(H71/$U71)*(AVERAGE($U$2:U$87))</f>
        <v>0</v>
      </c>
      <c r="Z71" s="1">
        <f>(I71/$U71)*(AVERAGE($U$2:U$87))</f>
        <v>0</v>
      </c>
      <c r="AA71" s="1">
        <f>(J71/$U71)*(AVERAGE($U$2:U$87))</f>
        <v>0</v>
      </c>
      <c r="AB71" s="1">
        <f>(K71/$U71)*(AVERAGE($U$2:U$87))</f>
        <v>350287.23668192013</v>
      </c>
      <c r="AC71" s="1">
        <f>(L71/$U71)*(AVERAGE($U$2:U$87))</f>
        <v>350287.23668192013</v>
      </c>
      <c r="AD71" s="1">
        <f>(M71/$U71)*(AVERAGE($U$2:U$87))</f>
        <v>130958.93690569012</v>
      </c>
      <c r="AE71" s="1">
        <f>(N71/$U71)*(AVERAGE($U$2:U$87))</f>
        <v>5132023.5036120545</v>
      </c>
      <c r="AF71" s="1">
        <f>(O71/$U71)*(AVERAGE($U$2:U$87))</f>
        <v>393018129.70216995</v>
      </c>
      <c r="AG71" s="1">
        <f>(P71/$U71)*(AVERAGE($U$2:U$87))</f>
        <v>0</v>
      </c>
      <c r="AH71" s="1">
        <f>(Q71/$U71)*(AVERAGE($U$2:U$87))</f>
        <v>8037820.9793006871</v>
      </c>
      <c r="AI71" s="1">
        <f>(R71/$U71)*(AVERAGE($U$2:U$87))</f>
        <v>1661585.0336273063</v>
      </c>
      <c r="AJ71" s="1">
        <f>(S71/$U71)*(AVERAGE($U$2:U$87))</f>
        <v>2599998.6182860527</v>
      </c>
      <c r="AK71" s="1">
        <f>(T71/$U71)*(AVERAGE($U$2:U$87))</f>
        <v>130958.93690569012</v>
      </c>
    </row>
    <row r="72" spans="1:37" x14ac:dyDescent="0.2">
      <c r="A72" s="3" t="s">
        <v>368</v>
      </c>
      <c r="B72" s="3" t="s">
        <v>374</v>
      </c>
      <c r="C72" s="3">
        <v>3</v>
      </c>
      <c r="D72" s="3" t="s">
        <v>370</v>
      </c>
      <c r="E72" s="3" t="s">
        <v>373</v>
      </c>
      <c r="F72" s="3">
        <v>20</v>
      </c>
      <c r="G72" s="3" t="s">
        <v>62</v>
      </c>
      <c r="H72" s="4">
        <v>21664.447499999998</v>
      </c>
      <c r="I72" s="4">
        <v>0</v>
      </c>
      <c r="J72" s="4">
        <v>0</v>
      </c>
      <c r="K72" s="4">
        <v>304061.42</v>
      </c>
      <c r="L72" s="4">
        <v>304061.42</v>
      </c>
      <c r="M72" s="4">
        <v>392939.96899999998</v>
      </c>
      <c r="N72" s="4">
        <v>5605227.6699999999</v>
      </c>
      <c r="O72" s="4">
        <v>470000000</v>
      </c>
      <c r="P72" s="4">
        <v>0</v>
      </c>
      <c r="Q72" s="4">
        <v>9542372.3699999992</v>
      </c>
      <c r="R72" s="4">
        <v>2167561.98</v>
      </c>
      <c r="S72" s="4">
        <v>2406716.42</v>
      </c>
      <c r="T72" s="4">
        <v>392939.96899999998</v>
      </c>
      <c r="U72" s="92">
        <v>8202846.0499999998</v>
      </c>
      <c r="V72" s="68">
        <v>36300000</v>
      </c>
      <c r="Y72" s="1">
        <f>(H72/$U72)*(AVERAGE($U$2:U$87))</f>
        <v>58723.27450150808</v>
      </c>
      <c r="Z72" s="1">
        <f>(I72/$U72)*(AVERAGE($U$2:U$87))</f>
        <v>0</v>
      </c>
      <c r="AA72" s="1">
        <f>(J72/$U72)*(AVERAGE($U$2:U$87))</f>
        <v>0</v>
      </c>
      <c r="AB72" s="1">
        <f>(K72/$U72)*(AVERAGE($U$2:U$87))</f>
        <v>824183.59535724786</v>
      </c>
      <c r="AC72" s="1">
        <f>(L72/$U72)*(AVERAGE($U$2:U$87))</f>
        <v>824183.59535724786</v>
      </c>
      <c r="AD72" s="1">
        <f>(M72/$U72)*(AVERAGE($U$2:U$87))</f>
        <v>1065096.244074587</v>
      </c>
      <c r="AE72" s="1">
        <f>(N72/$U72)*(AVERAGE($U$2:U$87))</f>
        <v>15193432.609294958</v>
      </c>
      <c r="AF72" s="1">
        <f>(O72/$U72)*(AVERAGE($U$2:U$87))</f>
        <v>1273973823.5054832</v>
      </c>
      <c r="AG72" s="1">
        <f>(P72/$U72)*(AVERAGE($U$2:U$87))</f>
        <v>0</v>
      </c>
      <c r="AH72" s="1">
        <f>(Q72/$U72)*(AVERAGE($U$2:U$87))</f>
        <v>25865388.539408464</v>
      </c>
      <c r="AI72" s="1">
        <f>(R72/$U72)*(AVERAGE($U$2:U$87))</f>
        <v>5875355.7943525864</v>
      </c>
      <c r="AJ72" s="1">
        <f>(S72/$U72)*(AVERAGE($U$2:U$87))</f>
        <v>6523603.658895378</v>
      </c>
      <c r="AK72" s="1">
        <f>(T72/$U72)*(AVERAGE($U$2:U$87))</f>
        <v>1065096.244074587</v>
      </c>
    </row>
    <row r="73" spans="1:37" x14ac:dyDescent="0.2">
      <c r="A73" s="3" t="s">
        <v>368</v>
      </c>
      <c r="B73" s="3" t="s">
        <v>374</v>
      </c>
      <c r="C73" s="3">
        <v>3</v>
      </c>
      <c r="D73" s="3" t="s">
        <v>370</v>
      </c>
      <c r="E73" s="3" t="s">
        <v>372</v>
      </c>
      <c r="F73" s="3">
        <v>20</v>
      </c>
      <c r="G73" s="3" t="s">
        <v>63</v>
      </c>
      <c r="H73" s="4">
        <v>14165.084000000001</v>
      </c>
      <c r="I73" s="4">
        <v>0</v>
      </c>
      <c r="J73" s="4">
        <v>0</v>
      </c>
      <c r="K73" s="4">
        <v>268446.462</v>
      </c>
      <c r="L73" s="4">
        <v>268446.462</v>
      </c>
      <c r="M73" s="4">
        <v>543165.98100000003</v>
      </c>
      <c r="N73" s="4">
        <v>5933310.6200000001</v>
      </c>
      <c r="O73" s="4">
        <v>467000000</v>
      </c>
      <c r="P73" s="4">
        <v>0</v>
      </c>
      <c r="Q73" s="4">
        <v>10200000</v>
      </c>
      <c r="R73" s="4">
        <v>2125353.6800000002</v>
      </c>
      <c r="S73" s="4">
        <v>2540899.46</v>
      </c>
      <c r="T73" s="4">
        <v>543165.98100000003</v>
      </c>
      <c r="U73" s="92">
        <v>8164091.1799999997</v>
      </c>
      <c r="V73" s="93">
        <v>32200000</v>
      </c>
      <c r="Y73" s="1">
        <f>(H73/$U73)*(AVERAGE($U$2:U$87))</f>
        <v>38577.893987051735</v>
      </c>
      <c r="Z73" s="1">
        <f>(I73/$U73)*(AVERAGE($U$2:U$87))</f>
        <v>0</v>
      </c>
      <c r="AA73" s="1">
        <f>(J73/$U73)*(AVERAGE($U$2:U$87))</f>
        <v>0</v>
      </c>
      <c r="AB73" s="1">
        <f>(K73/$U73)*(AVERAGE($U$2:U$87))</f>
        <v>731100.44050816156</v>
      </c>
      <c r="AC73" s="1">
        <f>(L73/$U73)*(AVERAGE($U$2:U$87))</f>
        <v>731100.44050816156</v>
      </c>
      <c r="AD73" s="1">
        <f>(M73/$U73)*(AVERAGE($U$2:U$87))</f>
        <v>1479285.2363170567</v>
      </c>
      <c r="AE73" s="1">
        <f>(N73/$U73)*(AVERAGE($U$2:U$87))</f>
        <v>16159073.118846891</v>
      </c>
      <c r="AF73" s="1">
        <f>(O73/$U73)*(AVERAGE($U$2:U$87))</f>
        <v>1271851017.0467863</v>
      </c>
      <c r="AG73" s="1">
        <f>(P73/$U73)*(AVERAGE($U$2:U$87))</f>
        <v>0</v>
      </c>
      <c r="AH73" s="1">
        <f>(Q73/$U73)*(AVERAGE($U$2:U$87))</f>
        <v>27779187.096096832</v>
      </c>
      <c r="AI73" s="1">
        <f>(R73/$U73)*(AVERAGE($U$2:U$87))</f>
        <v>5788293.8747154819</v>
      </c>
      <c r="AJ73" s="1">
        <f>(S73/$U73)*(AVERAGE($U$2:U$87))</f>
        <v>6920011.9109520987</v>
      </c>
      <c r="AK73" s="1">
        <f>(T73/$U73)*(AVERAGE($U$2:U$87))</f>
        <v>1479285.2363170567</v>
      </c>
    </row>
    <row r="74" spans="1:37" x14ac:dyDescent="0.2">
      <c r="A74" s="3" t="s">
        <v>368</v>
      </c>
      <c r="B74" s="3" t="s">
        <v>374</v>
      </c>
      <c r="C74" s="3">
        <v>4</v>
      </c>
      <c r="D74" s="3" t="s">
        <v>370</v>
      </c>
      <c r="E74" s="3" t="s">
        <v>371</v>
      </c>
      <c r="F74" s="3">
        <v>20</v>
      </c>
      <c r="G74" s="3" t="s">
        <v>64</v>
      </c>
      <c r="H74" s="4">
        <v>543585.21799999999</v>
      </c>
      <c r="I74" s="4">
        <v>34734.422899999998</v>
      </c>
      <c r="J74" s="4">
        <v>0</v>
      </c>
      <c r="K74" s="4">
        <v>5810838.29</v>
      </c>
      <c r="L74" s="4">
        <v>5810838.29</v>
      </c>
      <c r="M74" s="4">
        <v>372962.15399999998</v>
      </c>
      <c r="N74" s="4">
        <v>15300000</v>
      </c>
      <c r="O74" s="4">
        <v>1070000000</v>
      </c>
      <c r="P74" s="4">
        <v>0</v>
      </c>
      <c r="Q74" s="4">
        <v>319000000</v>
      </c>
      <c r="R74" s="4">
        <v>83300000</v>
      </c>
      <c r="S74" s="4">
        <v>12300000</v>
      </c>
      <c r="T74" s="4">
        <v>372962.15399999998</v>
      </c>
      <c r="U74" s="28">
        <v>48200000</v>
      </c>
      <c r="V74" s="94">
        <v>202000000</v>
      </c>
      <c r="Y74" s="1">
        <f>(H74/$U74)*(AVERAGE($U$2:U$87))</f>
        <v>250753.96415267643</v>
      </c>
      <c r="Z74" s="1">
        <f>(I74/$U74)*(AVERAGE($U$2:U$87))</f>
        <v>16022.868073521646</v>
      </c>
      <c r="AA74" s="1">
        <f>(J74/$U74)*(AVERAGE($U$2:U$87))</f>
        <v>0</v>
      </c>
      <c r="AB74" s="1">
        <f>(K74/$U74)*(AVERAGE($U$2:U$87))</f>
        <v>2680519.4255073722</v>
      </c>
      <c r="AC74" s="1">
        <f>(L74/$U74)*(AVERAGE($U$2:U$87))</f>
        <v>2680519.4255073722</v>
      </c>
      <c r="AD74" s="1">
        <f>(M74/$U74)*(AVERAGE($U$2:U$87))</f>
        <v>172046.14014066325</v>
      </c>
      <c r="AE74" s="1">
        <f>(N74/$U74)*(AVERAGE($U$2:U$87))</f>
        <v>7057836.6086767819</v>
      </c>
      <c r="AF74" s="1">
        <f>(O74/$U74)*(AVERAGE($U$2:U$87))</f>
        <v>493587266.0970037</v>
      </c>
      <c r="AG74" s="1">
        <f>(P74/$U74)*(AVERAGE($U$2:U$87))</f>
        <v>0</v>
      </c>
      <c r="AH74" s="1">
        <f>(Q74/$U74)*(AVERAGE($U$2:U$87))</f>
        <v>147153586.80835906</v>
      </c>
      <c r="AI74" s="1">
        <f>(R74/$U74)*(AVERAGE($U$2:U$87))</f>
        <v>38425999.31390693</v>
      </c>
      <c r="AJ74" s="1">
        <f>(S74/$U74)*(AVERAGE($U$2:U$87))</f>
        <v>5673947.0775636872</v>
      </c>
      <c r="AK74" s="1">
        <f>(T74/$U74)*(AVERAGE($U$2:U$87))</f>
        <v>172046.14014066325</v>
      </c>
    </row>
    <row r="75" spans="1:37" x14ac:dyDescent="0.2">
      <c r="A75" s="3" t="s">
        <v>368</v>
      </c>
      <c r="B75" s="3" t="s">
        <v>374</v>
      </c>
      <c r="C75" s="3">
        <v>4</v>
      </c>
      <c r="D75" s="3" t="s">
        <v>370</v>
      </c>
      <c r="E75" s="3" t="s">
        <v>372</v>
      </c>
      <c r="F75" s="3">
        <v>20</v>
      </c>
      <c r="G75" s="3" t="s">
        <v>65</v>
      </c>
      <c r="H75" s="4">
        <v>383510.41200000001</v>
      </c>
      <c r="I75" s="4">
        <v>0</v>
      </c>
      <c r="J75" s="4">
        <v>0</v>
      </c>
      <c r="K75" s="4">
        <v>2731351.94</v>
      </c>
      <c r="L75" s="4">
        <v>2681470.65</v>
      </c>
      <c r="M75" s="4">
        <v>718238.82700000005</v>
      </c>
      <c r="N75" s="4">
        <v>11300000</v>
      </c>
      <c r="O75" s="4">
        <v>707000000</v>
      </c>
      <c r="P75" s="4">
        <v>0</v>
      </c>
      <c r="Q75" s="4">
        <v>240000000</v>
      </c>
      <c r="R75" s="4">
        <v>59700000</v>
      </c>
      <c r="S75" s="4">
        <v>6632762.1200000001</v>
      </c>
      <c r="T75" s="4">
        <v>718238.82700000005</v>
      </c>
      <c r="U75" s="42">
        <v>12700000</v>
      </c>
      <c r="V75" s="62">
        <v>51900000</v>
      </c>
      <c r="Y75" s="1">
        <f>(H75/$U75)*(AVERAGE($U$2:U$87))</f>
        <v>671429.8512428368</v>
      </c>
      <c r="Z75" s="1">
        <f>(I75/$U75)*(AVERAGE($U$2:U$87))</f>
        <v>0</v>
      </c>
      <c r="AA75" s="1">
        <f>(J75/$U75)*(AVERAGE($U$2:U$87))</f>
        <v>0</v>
      </c>
      <c r="AB75" s="1">
        <f>(K75/$U75)*(AVERAGE($U$2:U$87))</f>
        <v>4781907.268702873</v>
      </c>
      <c r="AC75" s="1">
        <f>(L75/$U75)*(AVERAGE($U$2:U$87))</f>
        <v>4694577.7306341622</v>
      </c>
      <c r="AD75" s="1">
        <f>(M75/$U75)*(AVERAGE($U$2:U$87))</f>
        <v>1257454.7487629608</v>
      </c>
      <c r="AE75" s="1">
        <f>(N75/$U75)*(AVERAGE($U$2:U$87))</f>
        <v>19783445.459739055</v>
      </c>
      <c r="AF75" s="1">
        <f>(O75/$U75)*(AVERAGE($U$2:U$87))</f>
        <v>1237778401.7730541</v>
      </c>
      <c r="AG75" s="1">
        <f>(P75/$U75)*(AVERAGE($U$2:U$87))</f>
        <v>0</v>
      </c>
      <c r="AH75" s="1">
        <f>(Q75/$U75)*(AVERAGE($U$2:U$87))</f>
        <v>420179372.59622771</v>
      </c>
      <c r="AI75" s="1">
        <f>(R75/$U75)*(AVERAGE($U$2:U$87))</f>
        <v>104519618.93331166</v>
      </c>
      <c r="AJ75" s="1">
        <f>(S75/$U75)*(AVERAGE($U$2:U$87))</f>
        <v>11612290.942340108</v>
      </c>
      <c r="AK75" s="1">
        <f>(T75/$U75)*(AVERAGE($U$2:U$87))</f>
        <v>1257454.7487629608</v>
      </c>
    </row>
    <row r="76" spans="1:37" x14ac:dyDescent="0.2">
      <c r="A76" s="3" t="s">
        <v>368</v>
      </c>
      <c r="B76" s="3" t="s">
        <v>374</v>
      </c>
      <c r="C76" s="3">
        <v>5</v>
      </c>
      <c r="D76" s="3" t="s">
        <v>370</v>
      </c>
      <c r="E76" s="3" t="s">
        <v>371</v>
      </c>
      <c r="F76" s="3">
        <v>20</v>
      </c>
      <c r="G76" s="3" t="s">
        <v>66</v>
      </c>
      <c r="H76" s="4">
        <v>385067.065</v>
      </c>
      <c r="I76" s="4">
        <v>0</v>
      </c>
      <c r="J76" s="4">
        <v>0</v>
      </c>
      <c r="K76" s="4">
        <v>1878885.59</v>
      </c>
      <c r="L76" s="4">
        <v>1878885.59</v>
      </c>
      <c r="M76" s="4">
        <v>973343.20299999998</v>
      </c>
      <c r="N76" s="4">
        <v>17200000</v>
      </c>
      <c r="O76" s="4">
        <v>709000000</v>
      </c>
      <c r="P76" s="4">
        <v>0</v>
      </c>
      <c r="Q76" s="4">
        <v>175000000</v>
      </c>
      <c r="R76" s="4">
        <v>24500000</v>
      </c>
      <c r="S76" s="4">
        <v>9367731.3000000007</v>
      </c>
      <c r="T76" s="4">
        <v>973343.20299999998</v>
      </c>
      <c r="U76" s="54">
        <v>52700000</v>
      </c>
      <c r="V76" s="95">
        <v>247000000</v>
      </c>
      <c r="Y76" s="1">
        <f>(H76/$U76)*(AVERAGE($U$2:U$87))</f>
        <v>162462.43831399982</v>
      </c>
      <c r="Z76" s="1">
        <f>(I76/$U76)*(AVERAGE($U$2:U$87))</f>
        <v>0</v>
      </c>
      <c r="AA76" s="1">
        <f>(J76/$U76)*(AVERAGE($U$2:U$87))</f>
        <v>0</v>
      </c>
      <c r="AB76" s="1">
        <f>(K76/$U76)*(AVERAGE($U$2:U$87))</f>
        <v>792714.72948339069</v>
      </c>
      <c r="AC76" s="1">
        <f>(L76/$U76)*(AVERAGE($U$2:U$87))</f>
        <v>792714.72948339069</v>
      </c>
      <c r="AD76" s="1">
        <f>(M76/$U76)*(AVERAGE($U$2:U$87))</f>
        <v>410660.17961244885</v>
      </c>
      <c r="AE76" s="1">
        <f>(N76/$U76)*(AVERAGE($U$2:U$87))</f>
        <v>7256798.082694496</v>
      </c>
      <c r="AF76" s="1">
        <f>(O76/$U76)*(AVERAGE($U$2:U$87))</f>
        <v>299131967.47851151</v>
      </c>
      <c r="AG76" s="1">
        <f>(P76/$U76)*(AVERAGE($U$2:U$87))</f>
        <v>0</v>
      </c>
      <c r="AH76" s="1">
        <f>(Q76/$U76)*(AVERAGE($U$2:U$87))</f>
        <v>73833701.42276378</v>
      </c>
      <c r="AI76" s="1">
        <f>(R76/$U76)*(AVERAGE($U$2:U$87))</f>
        <v>10336718.199186929</v>
      </c>
      <c r="AJ76" s="1">
        <f>(S76/$U76)*(AVERAGE($U$2:U$87))</f>
        <v>3952310.1475021648</v>
      </c>
      <c r="AK76" s="1">
        <f>(T76/$U76)*(AVERAGE($U$2:U$87))</f>
        <v>410660.17961244885</v>
      </c>
    </row>
    <row r="77" spans="1:37" x14ac:dyDescent="0.2">
      <c r="A77" s="3" t="s">
        <v>368</v>
      </c>
      <c r="B77" s="3" t="s">
        <v>374</v>
      </c>
      <c r="C77" s="3">
        <v>5</v>
      </c>
      <c r="D77" s="3" t="s">
        <v>370</v>
      </c>
      <c r="E77" s="3" t="s">
        <v>373</v>
      </c>
      <c r="F77" s="3">
        <v>20</v>
      </c>
      <c r="G77" s="3" t="s">
        <v>67</v>
      </c>
      <c r="H77" s="4">
        <v>211094.39799999999</v>
      </c>
      <c r="I77" s="4">
        <v>26469.506300000001</v>
      </c>
      <c r="J77" s="4">
        <v>0</v>
      </c>
      <c r="K77" s="4">
        <v>786279.44400000002</v>
      </c>
      <c r="L77" s="4">
        <v>747755.18099999998</v>
      </c>
      <c r="M77" s="4">
        <v>633055.58600000001</v>
      </c>
      <c r="N77" s="4">
        <v>9270345.1199999992</v>
      </c>
      <c r="O77" s="4">
        <v>496000000</v>
      </c>
      <c r="P77" s="4">
        <v>0</v>
      </c>
      <c r="Q77" s="4">
        <v>95900000</v>
      </c>
      <c r="R77" s="4">
        <v>14600000</v>
      </c>
      <c r="S77" s="4">
        <v>4292722.84</v>
      </c>
      <c r="T77" s="4">
        <v>633055.58600000001</v>
      </c>
      <c r="U77" s="27">
        <v>11100000</v>
      </c>
      <c r="V77" s="52">
        <v>54300000</v>
      </c>
      <c r="Y77" s="1">
        <f>(H77/$U77)*(AVERAGE($U$2:U$87))</f>
        <v>422844.74426417932</v>
      </c>
      <c r="Z77" s="1">
        <f>(I77/$U77)*(AVERAGE($U$2:U$87))</f>
        <v>53021.263132821667</v>
      </c>
      <c r="AA77" s="1">
        <f>(J77/$U77)*(AVERAGE($U$2:U$87))</f>
        <v>0</v>
      </c>
      <c r="AB77" s="1">
        <f>(K77/$U77)*(AVERAGE($U$2:U$87))</f>
        <v>1575002.1486518136</v>
      </c>
      <c r="AC77" s="1">
        <f>(L77/$U77)*(AVERAGE($U$2:U$87))</f>
        <v>1497833.9135373933</v>
      </c>
      <c r="AD77" s="1">
        <f>(M77/$U77)*(AVERAGE($U$2:U$87))</f>
        <v>1268078.3095304128</v>
      </c>
      <c r="AE77" s="1">
        <f>(N77/$U77)*(AVERAGE($U$2:U$87))</f>
        <v>18569496.626372255</v>
      </c>
      <c r="AF77" s="1">
        <f>(O77/$U77)*(AVERAGE($U$2:U$87))</f>
        <v>993541255.20201123</v>
      </c>
      <c r="AG77" s="1">
        <f>(P77/$U77)*(AVERAGE($U$2:U$87))</f>
        <v>0</v>
      </c>
      <c r="AH77" s="1">
        <f>(Q77/$U77)*(AVERAGE($U$2:U$87))</f>
        <v>192097996.72151789</v>
      </c>
      <c r="AI77" s="1">
        <f>(R77/$U77)*(AVERAGE($U$2:U$87))</f>
        <v>29245367.592639849</v>
      </c>
      <c r="AJ77" s="1">
        <f>(S77/$U77)*(AVERAGE($U$2:U$87))</f>
        <v>8598784.7554192394</v>
      </c>
      <c r="AK77" s="1">
        <f>(T77/$U77)*(AVERAGE($U$2:U$87))</f>
        <v>1268078.3095304128</v>
      </c>
    </row>
    <row r="78" spans="1:37" x14ac:dyDescent="0.2">
      <c r="A78" s="3" t="s">
        <v>368</v>
      </c>
      <c r="B78" s="3" t="s">
        <v>374</v>
      </c>
      <c r="C78" s="3">
        <v>5</v>
      </c>
      <c r="D78" s="3" t="s">
        <v>370</v>
      </c>
      <c r="E78" s="3" t="s">
        <v>372</v>
      </c>
      <c r="F78" s="3">
        <v>20</v>
      </c>
      <c r="G78" s="3" t="s">
        <v>68</v>
      </c>
      <c r="H78" s="4">
        <v>194978.54300000001</v>
      </c>
      <c r="I78" s="4">
        <v>0</v>
      </c>
      <c r="J78" s="4">
        <v>0</v>
      </c>
      <c r="K78" s="4">
        <v>847893.46499999997</v>
      </c>
      <c r="L78" s="4">
        <v>847893.46499999997</v>
      </c>
      <c r="M78" s="4">
        <v>1069056.6599999999</v>
      </c>
      <c r="N78" s="4">
        <v>9678532.2899999991</v>
      </c>
      <c r="O78" s="4">
        <v>455000000</v>
      </c>
      <c r="P78" s="4">
        <v>0</v>
      </c>
      <c r="Q78" s="4">
        <v>112000000</v>
      </c>
      <c r="R78" s="4">
        <v>14500000</v>
      </c>
      <c r="S78" s="4">
        <v>4081883.52</v>
      </c>
      <c r="T78" s="4">
        <v>1069056.6599999999</v>
      </c>
      <c r="U78" s="96">
        <v>12200000</v>
      </c>
      <c r="V78" s="11">
        <v>49900000</v>
      </c>
      <c r="Y78" s="1">
        <f>(H78/$U78)*(AVERAGE($U$2:U$87))</f>
        <v>355348.26356448972</v>
      </c>
      <c r="Z78" s="1">
        <f>(I78/$U78)*(AVERAGE($U$2:U$87))</f>
        <v>0</v>
      </c>
      <c r="AA78" s="1">
        <f>(J78/$U78)*(AVERAGE($U$2:U$87))</f>
        <v>0</v>
      </c>
      <c r="AB78" s="1">
        <f>(K78/$U78)*(AVERAGE($U$2:U$87))</f>
        <v>1545285.2700588109</v>
      </c>
      <c r="AC78" s="1">
        <f>(L78/$U78)*(AVERAGE($U$2:U$87))</f>
        <v>1545285.2700588109</v>
      </c>
      <c r="AD78" s="1">
        <f>(M78/$U78)*(AVERAGE($U$2:U$87))</f>
        <v>1948355.0442935308</v>
      </c>
      <c r="AE78" s="1">
        <f>(N78/$U78)*(AVERAGE($U$2:U$87))</f>
        <v>17639118.593189735</v>
      </c>
      <c r="AF78" s="1">
        <f>(O78/$U78)*(AVERAGE($U$2:U$87))</f>
        <v>829237194.17599118</v>
      </c>
      <c r="AG78" s="1">
        <f>(P78/$U78)*(AVERAGE($U$2:U$87))</f>
        <v>0</v>
      </c>
      <c r="AH78" s="1">
        <f>(Q78/$U78)*(AVERAGE($U$2:U$87))</f>
        <v>204119924.72024396</v>
      </c>
      <c r="AI78" s="1">
        <f>(R78/$U78)*(AVERAGE($U$2:U$87))</f>
        <v>26426240.253960162</v>
      </c>
      <c r="AJ78" s="1">
        <f>(S78/$U78)*(AVERAGE($U$2:U$87))</f>
        <v>7439229.9716000399</v>
      </c>
      <c r="AK78" s="1">
        <f>(T78/$U78)*(AVERAGE($U$2:U$87))</f>
        <v>1948355.0442935308</v>
      </c>
    </row>
    <row r="79" spans="1:37" x14ac:dyDescent="0.2">
      <c r="A79" s="3" t="s">
        <v>368</v>
      </c>
      <c r="B79" s="3" t="s">
        <v>374</v>
      </c>
      <c r="C79" s="3">
        <v>8</v>
      </c>
      <c r="D79" s="3" t="s">
        <v>370</v>
      </c>
      <c r="E79" s="3" t="s">
        <v>371</v>
      </c>
      <c r="F79" s="3">
        <v>20</v>
      </c>
      <c r="G79" s="3" t="s">
        <v>75</v>
      </c>
      <c r="H79" s="4">
        <v>612946.22100000002</v>
      </c>
      <c r="I79" s="4">
        <v>66673.700299999997</v>
      </c>
      <c r="J79" s="4">
        <v>0</v>
      </c>
      <c r="K79" s="4">
        <v>3782021.89</v>
      </c>
      <c r="L79" s="4">
        <v>3782021.89</v>
      </c>
      <c r="M79" s="4">
        <v>803079.96499999997</v>
      </c>
      <c r="N79" s="4">
        <v>10700000</v>
      </c>
      <c r="O79" s="4">
        <v>905000000</v>
      </c>
      <c r="P79" s="4">
        <v>0</v>
      </c>
      <c r="Q79" s="4">
        <v>285000000</v>
      </c>
      <c r="R79" s="4">
        <v>53300000</v>
      </c>
      <c r="S79" s="4">
        <v>11800000</v>
      </c>
      <c r="T79" s="4">
        <v>803079.96499999997</v>
      </c>
      <c r="U79" s="65">
        <v>50100000</v>
      </c>
      <c r="V79" s="97">
        <v>229000000</v>
      </c>
      <c r="Y79" s="1">
        <f>(H79/$U79)*(AVERAGE($U$2:U$87))</f>
        <v>272026.9006905033</v>
      </c>
      <c r="Z79" s="1">
        <f>(I79/$U79)*(AVERAGE($U$2:U$87))</f>
        <v>29589.936977809473</v>
      </c>
      <c r="AA79" s="1">
        <f>(J79/$U79)*(AVERAGE($U$2:U$87))</f>
        <v>0</v>
      </c>
      <c r="AB79" s="1">
        <f>(K79/$U79)*(AVERAGE($U$2:U$87))</f>
        <v>1678469.754494725</v>
      </c>
      <c r="AC79" s="1">
        <f>(L79/$U79)*(AVERAGE($U$2:U$87))</f>
        <v>1678469.754494725</v>
      </c>
      <c r="AD79" s="1">
        <f>(M79/$U79)*(AVERAGE($U$2:U$87))</f>
        <v>356408.6805677326</v>
      </c>
      <c r="AE79" s="1">
        <f>(N79/$U79)*(AVERAGE($U$2:U$87))</f>
        <v>4748683.8774202755</v>
      </c>
      <c r="AF79" s="1">
        <f>(O79/$U79)*(AVERAGE($U$2:U$87))</f>
        <v>401641019.5388177</v>
      </c>
      <c r="AG79" s="1">
        <f>(P79/$U79)*(AVERAGE($U$2:U$87))</f>
        <v>0</v>
      </c>
      <c r="AH79" s="1">
        <f>(Q79/$U79)*(AVERAGE($U$2:U$87))</f>
        <v>126483635.98736247</v>
      </c>
      <c r="AI79" s="1">
        <f>(R79/$U79)*(AVERAGE($U$2:U$87))</f>
        <v>23654658.940794453</v>
      </c>
      <c r="AJ79" s="1">
        <f>(S79/$U79)*(AVERAGE($U$2:U$87))</f>
        <v>5236866.3321083412</v>
      </c>
      <c r="AK79" s="1">
        <f>(T79/$U79)*(AVERAGE($U$2:U$87))</f>
        <v>356408.6805677326</v>
      </c>
    </row>
    <row r="80" spans="1:37" x14ac:dyDescent="0.2">
      <c r="A80" s="3" t="s">
        <v>368</v>
      </c>
      <c r="B80" s="3" t="s">
        <v>374</v>
      </c>
      <c r="C80" s="3">
        <v>8</v>
      </c>
      <c r="D80" s="3" t="s">
        <v>370</v>
      </c>
      <c r="E80" s="3" t="s">
        <v>373</v>
      </c>
      <c r="F80" s="3">
        <v>20</v>
      </c>
      <c r="G80" s="3" t="s">
        <v>76</v>
      </c>
      <c r="H80" s="4">
        <v>359981.234</v>
      </c>
      <c r="I80" s="4">
        <v>23644.6247</v>
      </c>
      <c r="J80" s="4">
        <v>0</v>
      </c>
      <c r="K80" s="4">
        <v>1834891.44</v>
      </c>
      <c r="L80" s="4">
        <v>1834891.44</v>
      </c>
      <c r="M80" s="4">
        <v>455618.12300000002</v>
      </c>
      <c r="N80" s="4">
        <v>6242817.9800000004</v>
      </c>
      <c r="O80" s="4">
        <v>606000000</v>
      </c>
      <c r="P80" s="4">
        <v>0</v>
      </c>
      <c r="Q80" s="4">
        <v>186000000</v>
      </c>
      <c r="R80" s="4">
        <v>36000000</v>
      </c>
      <c r="S80" s="4">
        <v>6976179.3399999999</v>
      </c>
      <c r="T80" s="4">
        <v>455618.12300000002</v>
      </c>
      <c r="U80" s="98">
        <v>15500000</v>
      </c>
      <c r="V80" s="32">
        <v>61800000</v>
      </c>
      <c r="Y80" s="1">
        <f>(H80/$U80)*(AVERAGE($U$2:U$87))</f>
        <v>516387.08357967885</v>
      </c>
      <c r="Z80" s="1">
        <f>(I80/$U80)*(AVERAGE($U$2:U$87))</f>
        <v>33917.820258288906</v>
      </c>
      <c r="AA80" s="1">
        <f>(J80/$U80)*(AVERAGE($U$2:U$87))</f>
        <v>0</v>
      </c>
      <c r="AB80" s="1">
        <f>(K80/$U80)*(AVERAGE($U$2:U$87))</f>
        <v>2632121.2049262472</v>
      </c>
      <c r="AC80" s="1">
        <f>(L80/$U80)*(AVERAGE($U$2:U$87))</f>
        <v>2632121.2049262472</v>
      </c>
      <c r="AD80" s="1">
        <f>(M80/$U80)*(AVERAGE($U$2:U$87))</f>
        <v>653576.6077239943</v>
      </c>
      <c r="AE80" s="1">
        <f>(N80/$U80)*(AVERAGE($U$2:U$87))</f>
        <v>8955218.3989984933</v>
      </c>
      <c r="AF80" s="1">
        <f>(O80/$U80)*(AVERAGE($U$2:U$87))</f>
        <v>869296905.20835698</v>
      </c>
      <c r="AG80" s="1">
        <f>(P80/$U80)*(AVERAGE($U$2:U$87))</f>
        <v>0</v>
      </c>
      <c r="AH80" s="1">
        <f>(Q80/$U80)*(AVERAGE($U$2:U$87))</f>
        <v>266813901.59860462</v>
      </c>
      <c r="AI80" s="1">
        <f>(R80/$U80)*(AVERAGE($U$2:U$87))</f>
        <v>51641400.309407353</v>
      </c>
      <c r="AJ80" s="1">
        <f>(S80/$U80)*(AVERAGE($U$2:U$87))</f>
        <v>10007213.053532142</v>
      </c>
      <c r="AK80" s="1">
        <f>(T80/$U80)*(AVERAGE($U$2:U$87))</f>
        <v>653576.6077239943</v>
      </c>
    </row>
    <row r="81" spans="1:37" x14ac:dyDescent="0.2">
      <c r="A81" s="3" t="s">
        <v>368</v>
      </c>
      <c r="B81" s="3" t="s">
        <v>374</v>
      </c>
      <c r="C81" s="3">
        <v>8</v>
      </c>
      <c r="D81" s="3" t="s">
        <v>370</v>
      </c>
      <c r="E81" s="3" t="s">
        <v>372</v>
      </c>
      <c r="F81" s="3">
        <v>20</v>
      </c>
      <c r="G81" s="3" t="s">
        <v>77</v>
      </c>
      <c r="H81" s="4">
        <v>351015.63</v>
      </c>
      <c r="I81" s="4">
        <v>15264.018700000001</v>
      </c>
      <c r="J81" s="4">
        <v>0</v>
      </c>
      <c r="K81" s="4">
        <v>1498210.79</v>
      </c>
      <c r="L81" s="4">
        <v>1498210.79</v>
      </c>
      <c r="M81" s="4">
        <v>846390.56499999994</v>
      </c>
      <c r="N81" s="4">
        <v>6401333.9000000004</v>
      </c>
      <c r="O81" s="4">
        <v>555000000</v>
      </c>
      <c r="P81" s="4">
        <v>0</v>
      </c>
      <c r="Q81" s="4">
        <v>212000000</v>
      </c>
      <c r="R81" s="4">
        <v>33000000</v>
      </c>
      <c r="S81" s="4">
        <v>6550429.5899999999</v>
      </c>
      <c r="T81" s="4">
        <v>846390.56499999994</v>
      </c>
      <c r="U81" s="99">
        <v>14300000</v>
      </c>
      <c r="V81" s="100">
        <v>53600000</v>
      </c>
      <c r="Y81" s="1">
        <f>(H81/$U81)*(AVERAGE($U$2:U$87))</f>
        <v>545780.01027035085</v>
      </c>
      <c r="Z81" s="1">
        <f>(I81/$U81)*(AVERAGE($U$2:U$87))</f>
        <v>23733.405497791729</v>
      </c>
      <c r="AA81" s="1">
        <f>(J81/$U81)*(AVERAGE($U$2:U$87))</f>
        <v>0</v>
      </c>
      <c r="AB81" s="1">
        <f>(K81/$U81)*(AVERAGE($U$2:U$87))</f>
        <v>2329507.3793533086</v>
      </c>
      <c r="AC81" s="1">
        <f>(L81/$U81)*(AVERAGE($U$2:U$87))</f>
        <v>2329507.3793533086</v>
      </c>
      <c r="AD81" s="1">
        <f>(M81/$U81)*(AVERAGE($U$2:U$87))</f>
        <v>1316018.4669224788</v>
      </c>
      <c r="AE81" s="1">
        <f>(N81/$U81)*(AVERAGE($U$2:U$87))</f>
        <v>9953175.2522984389</v>
      </c>
      <c r="AF81" s="1">
        <f>(O81/$U81)*(AVERAGE($U$2:U$87))</f>
        <v>862947059.3661164</v>
      </c>
      <c r="AG81" s="1">
        <f>(P81/$U81)*(AVERAGE($U$2:U$87))</f>
        <v>0</v>
      </c>
      <c r="AH81" s="1">
        <f>(Q81/$U81)*(AVERAGE($U$2:U$87))</f>
        <v>329630228.08219218</v>
      </c>
      <c r="AI81" s="1">
        <f>(R81/$U81)*(AVERAGE($U$2:U$87))</f>
        <v>51310365.692039348</v>
      </c>
      <c r="AJ81" s="1">
        <f>(S81/$U81)*(AVERAGE($U$2:U$87))</f>
        <v>10184998.112207741</v>
      </c>
      <c r="AK81" s="1">
        <f>(T81/$U81)*(AVERAGE($U$2:U$87))</f>
        <v>1316018.4669224788</v>
      </c>
    </row>
    <row r="82" spans="1:37" x14ac:dyDescent="0.2">
      <c r="A82" s="3" t="s">
        <v>368</v>
      </c>
      <c r="B82" s="3" t="s">
        <v>374</v>
      </c>
      <c r="C82" s="3">
        <v>11</v>
      </c>
      <c r="D82" s="3" t="s">
        <v>370</v>
      </c>
      <c r="E82" s="3" t="s">
        <v>371</v>
      </c>
      <c r="F82" s="3">
        <v>20</v>
      </c>
      <c r="G82" s="3" t="s">
        <v>43</v>
      </c>
      <c r="H82" s="4">
        <v>209959.13</v>
      </c>
      <c r="I82" s="4">
        <v>31620.446899999999</v>
      </c>
      <c r="J82" s="4">
        <v>0</v>
      </c>
      <c r="K82" s="4">
        <v>2015996.64</v>
      </c>
      <c r="L82" s="4">
        <v>2015996.64</v>
      </c>
      <c r="M82" s="4">
        <v>320890.54100000003</v>
      </c>
      <c r="N82" s="4">
        <v>5088157.5</v>
      </c>
      <c r="O82" s="4">
        <v>615000000</v>
      </c>
      <c r="P82" s="4">
        <v>0</v>
      </c>
      <c r="Q82" s="4">
        <v>124000000</v>
      </c>
      <c r="R82" s="4">
        <v>24100000</v>
      </c>
      <c r="S82" s="4">
        <v>5428164.6399999997</v>
      </c>
      <c r="T82" s="4">
        <v>320890.54100000003</v>
      </c>
      <c r="U82" s="36">
        <v>13800000</v>
      </c>
      <c r="V82" s="32">
        <v>61700000</v>
      </c>
      <c r="Y82" s="1">
        <f>(H82/$U82)*(AVERAGE($U$2:U$87))</f>
        <v>338285.11263012461</v>
      </c>
      <c r="Z82" s="1">
        <f>(I82/$U82)*(AVERAGE($U$2:U$87))</f>
        <v>50946.707775848445</v>
      </c>
      <c r="AA82" s="1">
        <f>(J82/$U82)*(AVERAGE($U$2:U$87))</f>
        <v>0</v>
      </c>
      <c r="AB82" s="1">
        <f>(K82/$U82)*(AVERAGE($U$2:U$87))</f>
        <v>3248163.8232371835</v>
      </c>
      <c r="AC82" s="1">
        <f>(L82/$U82)*(AVERAGE($U$2:U$87))</f>
        <v>3248163.8232371835</v>
      </c>
      <c r="AD82" s="1">
        <f>(M82/$U82)*(AVERAGE($U$2:U$87))</f>
        <v>517017.25380614138</v>
      </c>
      <c r="AE82" s="1">
        <f>(N82/$U82)*(AVERAGE($U$2:U$87))</f>
        <v>8198014.2181352796</v>
      </c>
      <c r="AF82" s="1">
        <f>(O82/$U82)*(AVERAGE($U$2:U$87))</f>
        <v>990884960.64699197</v>
      </c>
      <c r="AG82" s="1">
        <f>(P82/$U82)*(AVERAGE($U$2:U$87))</f>
        <v>0</v>
      </c>
      <c r="AH82" s="1">
        <f>(Q82/$U82)*(AVERAGE($U$2:U$87))</f>
        <v>199788187.18736097</v>
      </c>
      <c r="AI82" s="1">
        <f>(R82/$U82)*(AVERAGE($U$2:U$87))</f>
        <v>38829800.896898381</v>
      </c>
      <c r="AJ82" s="1">
        <f>(S82/$U82)*(AVERAGE($U$2:U$87))</f>
        <v>8745832.0417752713</v>
      </c>
      <c r="AK82" s="1">
        <f>(T82/$U82)*(AVERAGE($U$2:U$87))</f>
        <v>517017.25380614138</v>
      </c>
    </row>
    <row r="83" spans="1:37" x14ac:dyDescent="0.2">
      <c r="A83" s="3" t="s">
        <v>368</v>
      </c>
      <c r="B83" s="3" t="s">
        <v>374</v>
      </c>
      <c r="C83" s="3">
        <v>11</v>
      </c>
      <c r="D83" s="3" t="s">
        <v>370</v>
      </c>
      <c r="E83" s="3" t="s">
        <v>373</v>
      </c>
      <c r="F83" s="3">
        <v>20</v>
      </c>
      <c r="G83" s="3" t="s">
        <v>44</v>
      </c>
      <c r="H83" s="4">
        <v>169081.845</v>
      </c>
      <c r="I83" s="4">
        <v>0</v>
      </c>
      <c r="J83" s="4">
        <v>0</v>
      </c>
      <c r="K83" s="4">
        <v>2045229.96</v>
      </c>
      <c r="L83" s="4">
        <v>1927992.37</v>
      </c>
      <c r="M83" s="4">
        <v>643876.40700000001</v>
      </c>
      <c r="N83" s="4">
        <v>5290693.99</v>
      </c>
      <c r="O83" s="4">
        <v>621000000</v>
      </c>
      <c r="P83" s="4">
        <v>0</v>
      </c>
      <c r="Q83" s="4">
        <v>136000000</v>
      </c>
      <c r="R83" s="4">
        <v>24400000</v>
      </c>
      <c r="S83" s="4">
        <v>5728018.8700000001</v>
      </c>
      <c r="T83" s="4">
        <v>643876.40700000001</v>
      </c>
      <c r="U83" s="96">
        <v>12200000</v>
      </c>
      <c r="V83" s="25">
        <v>55500000</v>
      </c>
      <c r="Y83" s="1">
        <f>(H83/$U83)*(AVERAGE($U$2:U$87))</f>
        <v>308151.54886571394</v>
      </c>
      <c r="Z83" s="1">
        <f>(I83/$U83)*(AVERAGE($U$2:U$87))</f>
        <v>0</v>
      </c>
      <c r="AA83" s="1">
        <f>(J83/$U83)*(AVERAGE($U$2:U$87))</f>
        <v>0</v>
      </c>
      <c r="AB83" s="1">
        <f>(K83/$U83)*(AVERAGE($U$2:U$87))</f>
        <v>3727430.2274177466</v>
      </c>
      <c r="AC83" s="1">
        <f>(L83/$U83)*(AVERAGE($U$2:U$87))</f>
        <v>3513764.7984429002</v>
      </c>
      <c r="AD83" s="1">
        <f>(M83/$U83)*(AVERAGE($U$2:U$87))</f>
        <v>1173464.3189819749</v>
      </c>
      <c r="AE83" s="1">
        <f>(N83/$U83)*(AVERAGE($U$2:U$87))</f>
        <v>9642286.240684351</v>
      </c>
      <c r="AF83" s="1">
        <f>(O83/$U83)*(AVERAGE($U$2:U$87))</f>
        <v>1131772082.6006384</v>
      </c>
      <c r="AG83" s="1">
        <f>(P83/$U83)*(AVERAGE($U$2:U$87))</f>
        <v>0</v>
      </c>
      <c r="AH83" s="1">
        <f>(Q83/$U83)*(AVERAGE($U$2:U$87))</f>
        <v>247859908.58886769</v>
      </c>
      <c r="AI83" s="1">
        <f>(R83/$U83)*(AVERAGE($U$2:U$87))</f>
        <v>44468983.599767439</v>
      </c>
      <c r="AJ83" s="1">
        <f>(S83/$U83)*(AVERAGE($U$2:U$87))</f>
        <v>10439310.540540509</v>
      </c>
      <c r="AK83" s="1">
        <f>(T83/$U83)*(AVERAGE($U$2:U$87))</f>
        <v>1173464.3189819749</v>
      </c>
    </row>
    <row r="84" spans="1:37" x14ac:dyDescent="0.2">
      <c r="A84" s="3" t="s">
        <v>368</v>
      </c>
      <c r="B84" s="3" t="s">
        <v>374</v>
      </c>
      <c r="C84" s="3">
        <v>11</v>
      </c>
      <c r="D84" s="3" t="s">
        <v>370</v>
      </c>
      <c r="E84" s="3" t="s">
        <v>372</v>
      </c>
      <c r="F84" s="3">
        <v>20</v>
      </c>
      <c r="G84" s="3" t="s">
        <v>45</v>
      </c>
      <c r="H84" s="4">
        <v>206654.90700000001</v>
      </c>
      <c r="I84" s="4">
        <v>11634.1206</v>
      </c>
      <c r="J84" s="4">
        <v>0</v>
      </c>
      <c r="K84" s="4">
        <v>1605354.49</v>
      </c>
      <c r="L84" s="4">
        <v>1605354.49</v>
      </c>
      <c r="M84" s="4">
        <v>556731.31900000002</v>
      </c>
      <c r="N84" s="4">
        <v>4458535.1399999997</v>
      </c>
      <c r="O84" s="4">
        <v>485000000</v>
      </c>
      <c r="P84" s="4">
        <v>0</v>
      </c>
      <c r="Q84" s="4">
        <v>118000000</v>
      </c>
      <c r="R84" s="4">
        <v>22900000</v>
      </c>
      <c r="S84" s="4">
        <v>4690053.78</v>
      </c>
      <c r="T84" s="4">
        <v>556731.31900000002</v>
      </c>
      <c r="U84" s="60">
        <v>9609110.9399999995</v>
      </c>
      <c r="V84" s="64">
        <v>45900000</v>
      </c>
      <c r="Y84" s="1">
        <f>(H84/$U84)*(AVERAGE($U$2:U$87))</f>
        <v>478178.14403308713</v>
      </c>
      <c r="Z84" s="1">
        <f>(I84/$U84)*(AVERAGE($U$2:U$87))</f>
        <v>26920.155329121244</v>
      </c>
      <c r="AA84" s="1">
        <f>(J84/$U84)*(AVERAGE($U$2:U$87))</f>
        <v>0</v>
      </c>
      <c r="AB84" s="1">
        <f>(K84/$U84)*(AVERAGE($U$2:U$87))</f>
        <v>3714624.7417361499</v>
      </c>
      <c r="AC84" s="1">
        <f>(L84/$U84)*(AVERAGE($U$2:U$87))</f>
        <v>3714624.7417361499</v>
      </c>
      <c r="AD84" s="1">
        <f>(M84/$U84)*(AVERAGE($U$2:U$87))</f>
        <v>1288218.8606560044</v>
      </c>
      <c r="AE84" s="1">
        <f>(N84/$U84)*(AVERAGE($U$2:U$87))</f>
        <v>10316590.538793739</v>
      </c>
      <c r="AF84" s="1">
        <f>(O84/$U84)*(AVERAGE($U$2:U$87))</f>
        <v>1122239985.6009576</v>
      </c>
      <c r="AG84" s="1">
        <f>(P84/$U84)*(AVERAGE($U$2:U$87))</f>
        <v>0</v>
      </c>
      <c r="AH84" s="1">
        <f>(Q84/$U84)*(AVERAGE($U$2:U$87))</f>
        <v>273039831.54827422</v>
      </c>
      <c r="AI84" s="1">
        <f>(R84/$U84)*(AVERAGE($U$2:U$87))</f>
        <v>52988238.495385423</v>
      </c>
      <c r="AJ84" s="1">
        <f>(S84/$U84)*(AVERAGE($U$2:U$87))</f>
        <v>10852300.796979211</v>
      </c>
      <c r="AK84" s="1">
        <f>(T84/$U84)*(AVERAGE($U$2:U$87))</f>
        <v>1288218.8606560044</v>
      </c>
    </row>
    <row r="85" spans="1:37" x14ac:dyDescent="0.2">
      <c r="A85" s="3" t="s">
        <v>368</v>
      </c>
      <c r="B85" s="3" t="s">
        <v>374</v>
      </c>
      <c r="C85" s="3" t="s">
        <v>375</v>
      </c>
      <c r="D85" s="3" t="s">
        <v>370</v>
      </c>
      <c r="E85" s="3" t="s">
        <v>371</v>
      </c>
      <c r="F85" s="3">
        <v>20</v>
      </c>
      <c r="G85" s="3" t="s">
        <v>81</v>
      </c>
      <c r="H85" s="4">
        <v>117571.007</v>
      </c>
      <c r="I85" s="4">
        <v>0</v>
      </c>
      <c r="J85" s="4">
        <v>0</v>
      </c>
      <c r="K85" s="4">
        <v>456147.09499999997</v>
      </c>
      <c r="L85" s="4">
        <v>456147.09499999997</v>
      </c>
      <c r="M85" s="4">
        <v>0</v>
      </c>
      <c r="N85" s="4">
        <v>5459545.5099999998</v>
      </c>
      <c r="O85" s="4">
        <v>309000000</v>
      </c>
      <c r="P85" s="4">
        <v>0</v>
      </c>
      <c r="Q85" s="4">
        <v>37700000</v>
      </c>
      <c r="R85" s="4">
        <v>8191693.6799999997</v>
      </c>
      <c r="S85" s="4">
        <v>2310568.19</v>
      </c>
      <c r="T85" s="4">
        <v>0</v>
      </c>
      <c r="U85" s="73">
        <v>11200000</v>
      </c>
      <c r="V85" s="101">
        <v>31500000</v>
      </c>
      <c r="Y85" s="1">
        <f>(H85/$U85)*(AVERAGE($U$2:U$87))</f>
        <v>233404.60634335459</v>
      </c>
      <c r="Z85" s="1">
        <f>(I85/$U85)*(AVERAGE($U$2:U$87))</f>
        <v>0</v>
      </c>
      <c r="AA85" s="1">
        <f>(J85/$U85)*(AVERAGE($U$2:U$87))</f>
        <v>0</v>
      </c>
      <c r="AB85" s="1">
        <f>(K85/$U85)*(AVERAGE($U$2:U$87))</f>
        <v>905553.46815341781</v>
      </c>
      <c r="AC85" s="1">
        <f>(L85/$U85)*(AVERAGE($U$2:U$87))</f>
        <v>905553.46815341781</v>
      </c>
      <c r="AD85" s="1">
        <f>(M85/$U85)*(AVERAGE($U$2:U$87))</f>
        <v>0</v>
      </c>
      <c r="AE85" s="1">
        <f>(N85/$U85)*(AVERAGE($U$2:U$87))</f>
        <v>10838412.488677409</v>
      </c>
      <c r="AF85" s="1">
        <f>(O85/$U85)*(AVERAGE($U$2:U$87))</f>
        <v>613433746.97893476</v>
      </c>
      <c r="AG85" s="1">
        <f>(P85/$U85)*(AVERAGE($U$2:U$87))</f>
        <v>0</v>
      </c>
      <c r="AH85" s="1">
        <f>(Q85/$U85)*(AVERAGE($U$2:U$87))</f>
        <v>74842887.576394305</v>
      </c>
      <c r="AI85" s="1">
        <f>(R85/$U85)*(AVERAGE($U$2:U$87))</f>
        <v>16262334.460278509</v>
      </c>
      <c r="AJ85" s="1">
        <f>(S85/$U85)*(AVERAGE($U$2:U$87))</f>
        <v>4586991.9172881404</v>
      </c>
      <c r="AK85" s="1">
        <f>(T85/$U85)*(AVERAGE($U$2:U$87))</f>
        <v>0</v>
      </c>
    </row>
    <row r="86" spans="1:37" x14ac:dyDescent="0.2">
      <c r="A86" s="3" t="s">
        <v>368</v>
      </c>
      <c r="B86" s="3" t="s">
        <v>374</v>
      </c>
      <c r="C86" s="3" t="s">
        <v>375</v>
      </c>
      <c r="D86" s="3" t="s">
        <v>370</v>
      </c>
      <c r="E86" s="3" t="s">
        <v>373</v>
      </c>
      <c r="F86" s="3">
        <v>20</v>
      </c>
      <c r="G86" s="3" t="s">
        <v>82</v>
      </c>
      <c r="H86" s="4">
        <v>115620.81200000001</v>
      </c>
      <c r="I86" s="4">
        <v>0</v>
      </c>
      <c r="J86" s="4">
        <v>0</v>
      </c>
      <c r="K86" s="4">
        <v>313528.33600000001</v>
      </c>
      <c r="L86" s="4">
        <v>313528.33600000001</v>
      </c>
      <c r="M86" s="4">
        <v>0</v>
      </c>
      <c r="N86" s="4">
        <v>4546347.55</v>
      </c>
      <c r="O86" s="4">
        <v>234000000</v>
      </c>
      <c r="P86" s="4">
        <v>0</v>
      </c>
      <c r="Q86" s="4">
        <v>36400000</v>
      </c>
      <c r="R86" s="4">
        <v>7504618.4000000004</v>
      </c>
      <c r="S86" s="4">
        <v>2354301.77</v>
      </c>
      <c r="T86" s="4">
        <v>0</v>
      </c>
      <c r="U86" s="102">
        <v>6431710.2199999997</v>
      </c>
      <c r="V86" s="103">
        <v>19800000</v>
      </c>
      <c r="Y86" s="1">
        <f>(H86/$U86)*(AVERAGE($U$2:U$87))</f>
        <v>399702.39770999778</v>
      </c>
      <c r="Z86" s="1">
        <f>(I86/$U86)*(AVERAGE($U$2:U$87))</f>
        <v>0</v>
      </c>
      <c r="AA86" s="1">
        <f>(J86/$U86)*(AVERAGE($U$2:U$87))</f>
        <v>0</v>
      </c>
      <c r="AB86" s="1">
        <f>(K86/$U86)*(AVERAGE($U$2:U$87))</f>
        <v>1083870.8488678129</v>
      </c>
      <c r="AC86" s="1">
        <f>(L86/$U86)*(AVERAGE($U$2:U$87))</f>
        <v>1083870.8488678129</v>
      </c>
      <c r="AD86" s="1">
        <f>(M86/$U86)*(AVERAGE($U$2:U$87))</f>
        <v>0</v>
      </c>
      <c r="AE86" s="1">
        <f>(N86/$U86)*(AVERAGE($U$2:U$87))</f>
        <v>15716772.656448511</v>
      </c>
      <c r="AF86" s="1">
        <f>(O86/$U86)*(AVERAGE($U$2:U$87))</f>
        <v>808940531.08829117</v>
      </c>
      <c r="AG86" s="1">
        <f>(P86/$U86)*(AVERAGE($U$2:U$87))</f>
        <v>0</v>
      </c>
      <c r="AH86" s="1">
        <f>(Q86/$U86)*(AVERAGE($U$2:U$87))</f>
        <v>125835193.72484531</v>
      </c>
      <c r="AI86" s="1">
        <f>(R86/$U86)*(AVERAGE($U$2:U$87))</f>
        <v>25943546.98338018</v>
      </c>
      <c r="AJ86" s="1">
        <f>(S86/$U86)*(AVERAGE($U$2:U$87))</f>
        <v>8138846.6844696756</v>
      </c>
      <c r="AK86" s="1">
        <f>(T86/$U86)*(AVERAGE($U$2:U$87))</f>
        <v>0</v>
      </c>
    </row>
    <row r="87" spans="1:37" x14ac:dyDescent="0.2">
      <c r="A87" s="3" t="s">
        <v>368</v>
      </c>
      <c r="B87" s="3" t="s">
        <v>374</v>
      </c>
      <c r="C87" s="3" t="s">
        <v>375</v>
      </c>
      <c r="D87" s="3" t="s">
        <v>370</v>
      </c>
      <c r="E87" s="3" t="s">
        <v>372</v>
      </c>
      <c r="F87" s="3">
        <v>20</v>
      </c>
      <c r="G87" s="3" t="s">
        <v>83</v>
      </c>
      <c r="H87" s="4">
        <v>34885.402499999997</v>
      </c>
      <c r="I87" s="4">
        <v>0</v>
      </c>
      <c r="J87" s="4">
        <v>0</v>
      </c>
      <c r="K87" s="4">
        <v>369454.58399999997</v>
      </c>
      <c r="L87" s="4">
        <v>318797.40100000001</v>
      </c>
      <c r="M87" s="4">
        <v>0</v>
      </c>
      <c r="N87" s="4">
        <v>4295152.0599999996</v>
      </c>
      <c r="O87" s="4">
        <v>227000000</v>
      </c>
      <c r="P87" s="4">
        <v>0</v>
      </c>
      <c r="Q87" s="4">
        <v>38600000</v>
      </c>
      <c r="R87" s="4">
        <v>7318543.4900000002</v>
      </c>
      <c r="S87" s="4">
        <v>2163970.71</v>
      </c>
      <c r="T87" s="4">
        <v>0</v>
      </c>
      <c r="U87" s="104">
        <v>6808328.5700000003</v>
      </c>
      <c r="V87" s="21">
        <v>21400000</v>
      </c>
      <c r="Y87" s="1">
        <f>(H87/$U87)*(AVERAGE($U$2:U$87))</f>
        <v>113927.99096678921</v>
      </c>
      <c r="Z87" s="1">
        <f>(I87/$U87)*(AVERAGE($U$2:U$87))</f>
        <v>0</v>
      </c>
      <c r="AA87" s="1">
        <f>(J87/$U87)*(AVERAGE($U$2:U$87))</f>
        <v>0</v>
      </c>
      <c r="AB87" s="1">
        <f>(K87/$U87)*(AVERAGE($U$2:U$87))</f>
        <v>1206556.7685105787</v>
      </c>
      <c r="AC87" s="1">
        <f>(L87/$U87)*(AVERAGE($U$2:U$87))</f>
        <v>1041121.638810499</v>
      </c>
      <c r="AD87" s="1">
        <f>(M87/$U87)*(AVERAGE($U$2:U$87))</f>
        <v>0</v>
      </c>
      <c r="AE87" s="1">
        <f>(N87/$U87)*(AVERAGE($U$2:U$87))</f>
        <v>14027014.453758016</v>
      </c>
      <c r="AF87" s="1">
        <f>(O87/$U87)*(AVERAGE($U$2:U$87))</f>
        <v>741331677.32438099</v>
      </c>
      <c r="AG87" s="1">
        <f>(P87/$U87)*(AVERAGE($U$2:U$87))</f>
        <v>0</v>
      </c>
      <c r="AH87" s="1">
        <f>(Q87/$U87)*(AVERAGE($U$2:U$87))</f>
        <v>126059042.92828681</v>
      </c>
      <c r="AI87" s="1">
        <f>(R87/$U87)*(AVERAGE($U$2:U$87))</f>
        <v>23900740.62120321</v>
      </c>
      <c r="AJ87" s="1">
        <f>(S87/$U87)*(AVERAGE($U$2:U$87))</f>
        <v>7067048.6172913285</v>
      </c>
      <c r="AK87" s="1">
        <f>(T87/$U87)*(AVERAGE($U$2:U$87))</f>
        <v>0</v>
      </c>
    </row>
    <row r="88" spans="1:37" s="186" customFormat="1" ht="27" x14ac:dyDescent="0.35">
      <c r="A88" s="182" t="s">
        <v>377</v>
      </c>
      <c r="B88" s="182" t="s">
        <v>369</v>
      </c>
      <c r="C88" s="182">
        <v>3</v>
      </c>
      <c r="D88" s="182" t="s">
        <v>370</v>
      </c>
      <c r="E88" s="182" t="s">
        <v>371</v>
      </c>
      <c r="F88" s="182">
        <v>4</v>
      </c>
      <c r="G88" s="182" t="s">
        <v>110</v>
      </c>
      <c r="H88" s="183">
        <v>0</v>
      </c>
      <c r="I88" s="183">
        <v>0</v>
      </c>
      <c r="J88" s="183">
        <v>0</v>
      </c>
      <c r="K88" s="183">
        <v>320550.13500000001</v>
      </c>
      <c r="L88" s="183">
        <v>320550.13500000001</v>
      </c>
      <c r="M88" s="183">
        <v>0</v>
      </c>
      <c r="N88" s="183">
        <v>29600000</v>
      </c>
      <c r="O88" s="183">
        <v>1190000000</v>
      </c>
      <c r="P88" s="183">
        <v>0</v>
      </c>
      <c r="Q88" s="183">
        <v>0</v>
      </c>
      <c r="R88" s="183">
        <v>0</v>
      </c>
      <c r="S88" s="183">
        <v>2112469.5699999998</v>
      </c>
      <c r="T88" s="183">
        <v>0</v>
      </c>
      <c r="U88" s="184">
        <v>46400000</v>
      </c>
      <c r="V88" s="185">
        <v>145000000</v>
      </c>
      <c r="Y88" s="187">
        <f t="shared" ref="Y88:AD88" si="0">(H88/$V88)*(AVERAGE($V$88:$V$176))</f>
        <v>0</v>
      </c>
      <c r="Z88" s="187">
        <f t="shared" si="0"/>
        <v>0</v>
      </c>
      <c r="AA88" s="187">
        <f t="shared" si="0"/>
        <v>0</v>
      </c>
      <c r="AB88" s="187">
        <f t="shared" si="0"/>
        <v>136295.28444467264</v>
      </c>
      <c r="AC88" s="187">
        <f t="shared" si="0"/>
        <v>136295.28444467264</v>
      </c>
      <c r="AD88" s="187">
        <f t="shared" si="0"/>
        <v>0</v>
      </c>
      <c r="AE88" s="187">
        <f t="shared" ref="Z88:AK103" si="1">(N88/$V88)*(AVERAGE($V$88:$V$176))</f>
        <v>12585676.869430454</v>
      </c>
      <c r="AF88" s="187">
        <f t="shared" si="1"/>
        <v>505978225.49399465</v>
      </c>
      <c r="AG88" s="187">
        <f t="shared" si="1"/>
        <v>0</v>
      </c>
      <c r="AH88" s="187">
        <f t="shared" si="1"/>
        <v>0</v>
      </c>
      <c r="AI88" s="187">
        <f t="shared" si="1"/>
        <v>0</v>
      </c>
      <c r="AJ88" s="187">
        <f t="shared" si="1"/>
        <v>898204.70961232076</v>
      </c>
      <c r="AK88" s="187">
        <f t="shared" si="1"/>
        <v>0</v>
      </c>
    </row>
    <row r="89" spans="1:37" x14ac:dyDescent="0.2">
      <c r="A89" s="3" t="s">
        <v>377</v>
      </c>
      <c r="B89" s="3" t="s">
        <v>369</v>
      </c>
      <c r="C89" s="3">
        <v>3</v>
      </c>
      <c r="D89" s="3" t="s">
        <v>370</v>
      </c>
      <c r="E89" s="3" t="s">
        <v>373</v>
      </c>
      <c r="F89" s="3">
        <v>4</v>
      </c>
      <c r="G89" s="3" t="s">
        <v>111</v>
      </c>
      <c r="H89" s="4">
        <v>0</v>
      </c>
      <c r="I89" s="4">
        <v>0</v>
      </c>
      <c r="J89" s="4">
        <v>0</v>
      </c>
      <c r="K89" s="4">
        <v>89469.152400000006</v>
      </c>
      <c r="L89" s="4">
        <v>89469.152400000006</v>
      </c>
      <c r="M89" s="4">
        <v>0</v>
      </c>
      <c r="N89" s="4">
        <v>16600000</v>
      </c>
      <c r="O89" s="4">
        <v>729000000</v>
      </c>
      <c r="P89" s="4">
        <v>0</v>
      </c>
      <c r="Q89" s="4">
        <v>0</v>
      </c>
      <c r="R89" s="4">
        <v>0</v>
      </c>
      <c r="S89" s="4">
        <v>1093112.1599999999</v>
      </c>
      <c r="T89" s="4">
        <v>0</v>
      </c>
      <c r="U89" s="105">
        <v>8467908.3800000008</v>
      </c>
      <c r="V89" s="49">
        <v>28200000</v>
      </c>
      <c r="Y89" s="1">
        <f t="shared" ref="Y89:Y152" si="2">(H89/$V89)*(AVERAGE($V$88:$V$176))</f>
        <v>0</v>
      </c>
      <c r="Z89" s="1">
        <f t="shared" si="1"/>
        <v>0</v>
      </c>
      <c r="AA89" s="1">
        <f t="shared" si="1"/>
        <v>0</v>
      </c>
      <c r="AB89" s="1">
        <f t="shared" si="1"/>
        <v>195603.70791857521</v>
      </c>
      <c r="AC89" s="1">
        <f t="shared" si="1"/>
        <v>195603.70791857521</v>
      </c>
      <c r="AD89" s="1">
        <f t="shared" si="1"/>
        <v>0</v>
      </c>
      <c r="AE89" s="1">
        <f t="shared" si="1"/>
        <v>36292079.050123513</v>
      </c>
      <c r="AF89" s="1">
        <f t="shared" si="1"/>
        <v>1593790700.4542193</v>
      </c>
      <c r="AG89" s="1">
        <f t="shared" si="1"/>
        <v>0</v>
      </c>
      <c r="AH89" s="1">
        <f t="shared" si="1"/>
        <v>0</v>
      </c>
      <c r="AI89" s="1">
        <f t="shared" si="1"/>
        <v>0</v>
      </c>
      <c r="AJ89" s="1">
        <f t="shared" si="1"/>
        <v>2389838.1277934494</v>
      </c>
      <c r="AK89" s="1">
        <f t="shared" si="1"/>
        <v>0</v>
      </c>
    </row>
    <row r="90" spans="1:37" x14ac:dyDescent="0.2">
      <c r="A90" s="3" t="s">
        <v>377</v>
      </c>
      <c r="B90" s="3" t="s">
        <v>369</v>
      </c>
      <c r="C90" s="3">
        <v>3</v>
      </c>
      <c r="D90" s="3" t="s">
        <v>370</v>
      </c>
      <c r="E90" s="3" t="s">
        <v>372</v>
      </c>
      <c r="F90" s="3">
        <v>4</v>
      </c>
      <c r="G90" s="3" t="s">
        <v>112</v>
      </c>
      <c r="H90" s="4">
        <v>0</v>
      </c>
      <c r="I90" s="4">
        <v>0</v>
      </c>
      <c r="J90" s="4">
        <v>0</v>
      </c>
      <c r="K90" s="4">
        <v>107014.164</v>
      </c>
      <c r="L90" s="4">
        <v>107014.164</v>
      </c>
      <c r="M90" s="4">
        <v>188198.59099999999</v>
      </c>
      <c r="N90" s="4">
        <v>17400000</v>
      </c>
      <c r="O90" s="4">
        <v>649000000</v>
      </c>
      <c r="P90" s="4">
        <v>0</v>
      </c>
      <c r="Q90" s="4">
        <v>0</v>
      </c>
      <c r="R90" s="4">
        <v>13605.306</v>
      </c>
      <c r="S90" s="4">
        <v>1097714.67</v>
      </c>
      <c r="T90" s="4">
        <v>188198.59099999999</v>
      </c>
      <c r="U90" s="106">
        <v>9030346.5800000001</v>
      </c>
      <c r="V90" s="107">
        <v>27000000</v>
      </c>
      <c r="Y90" s="1">
        <f t="shared" si="2"/>
        <v>0</v>
      </c>
      <c r="Z90" s="1">
        <f t="shared" si="1"/>
        <v>0</v>
      </c>
      <c r="AA90" s="1">
        <f t="shared" si="1"/>
        <v>0</v>
      </c>
      <c r="AB90" s="1">
        <f t="shared" si="1"/>
        <v>244360.14119200999</v>
      </c>
      <c r="AC90" s="1">
        <f t="shared" si="1"/>
        <v>244360.14119200999</v>
      </c>
      <c r="AD90" s="1">
        <f t="shared" si="1"/>
        <v>429739.69566213066</v>
      </c>
      <c r="AE90" s="1">
        <f t="shared" si="1"/>
        <v>39731810.237203501</v>
      </c>
      <c r="AF90" s="1">
        <f t="shared" si="1"/>
        <v>1481950853.1002915</v>
      </c>
      <c r="AG90" s="1">
        <f t="shared" si="1"/>
        <v>0</v>
      </c>
      <c r="AH90" s="1">
        <f t="shared" si="1"/>
        <v>0</v>
      </c>
      <c r="AI90" s="1">
        <f t="shared" si="1"/>
        <v>31066.864150062425</v>
      </c>
      <c r="AJ90" s="1">
        <f t="shared" si="1"/>
        <v>2506562.6990249688</v>
      </c>
      <c r="AK90" s="1">
        <f t="shared" si="1"/>
        <v>429739.69566213066</v>
      </c>
    </row>
    <row r="91" spans="1:37" x14ac:dyDescent="0.2">
      <c r="A91" s="3" t="s">
        <v>377</v>
      </c>
      <c r="B91" s="3" t="s">
        <v>369</v>
      </c>
      <c r="C91" s="3">
        <v>6</v>
      </c>
      <c r="D91" s="3" t="s">
        <v>370</v>
      </c>
      <c r="E91" s="3" t="s">
        <v>371</v>
      </c>
      <c r="F91" s="3">
        <v>4</v>
      </c>
      <c r="G91" s="3" t="s">
        <v>119</v>
      </c>
      <c r="H91" s="4">
        <v>0</v>
      </c>
      <c r="I91" s="4">
        <v>0</v>
      </c>
      <c r="J91" s="4">
        <v>0</v>
      </c>
      <c r="K91" s="4">
        <v>517005.34499999997</v>
      </c>
      <c r="L91" s="4">
        <v>444864.087</v>
      </c>
      <c r="M91" s="4">
        <v>98736.805099999998</v>
      </c>
      <c r="N91" s="4">
        <v>28000000</v>
      </c>
      <c r="O91" s="4">
        <v>1190000000</v>
      </c>
      <c r="P91" s="4">
        <v>0</v>
      </c>
      <c r="Q91" s="4">
        <v>0</v>
      </c>
      <c r="R91" s="4">
        <v>282247.712</v>
      </c>
      <c r="S91" s="4">
        <v>1491190.74</v>
      </c>
      <c r="T91" s="4">
        <v>98736.805099999998</v>
      </c>
      <c r="U91" s="5">
        <v>47600000</v>
      </c>
      <c r="V91" s="108">
        <v>164000000</v>
      </c>
      <c r="Y91" s="1">
        <f t="shared" si="2"/>
        <v>0</v>
      </c>
      <c r="Z91" s="1">
        <f t="shared" si="1"/>
        <v>0</v>
      </c>
      <c r="AA91" s="1">
        <f t="shared" si="1"/>
        <v>0</v>
      </c>
      <c r="AB91" s="1">
        <f t="shared" si="1"/>
        <v>194358.73037472594</v>
      </c>
      <c r="AC91" s="1">
        <f t="shared" si="1"/>
        <v>167238.54013275556</v>
      </c>
      <c r="AD91" s="1">
        <f t="shared" si="1"/>
        <v>37118.301127994659</v>
      </c>
      <c r="AE91" s="1">
        <f t="shared" si="1"/>
        <v>10526089.339545082</v>
      </c>
      <c r="AF91" s="1">
        <f t="shared" si="1"/>
        <v>447358796.93066597</v>
      </c>
      <c r="AG91" s="1">
        <f t="shared" si="1"/>
        <v>0</v>
      </c>
      <c r="AH91" s="1">
        <f t="shared" si="1"/>
        <v>0</v>
      </c>
      <c r="AI91" s="1">
        <f t="shared" si="1"/>
        <v>106105.87972836394</v>
      </c>
      <c r="AJ91" s="1">
        <f t="shared" si="1"/>
        <v>560585.96255508356</v>
      </c>
      <c r="AK91" s="1">
        <f t="shared" si="1"/>
        <v>37118.301127994659</v>
      </c>
    </row>
    <row r="92" spans="1:37" x14ac:dyDescent="0.2">
      <c r="A92" s="3" t="s">
        <v>377</v>
      </c>
      <c r="B92" s="3" t="s">
        <v>369</v>
      </c>
      <c r="C92" s="3">
        <v>6</v>
      </c>
      <c r="D92" s="3" t="s">
        <v>370</v>
      </c>
      <c r="E92" s="3" t="s">
        <v>373</v>
      </c>
      <c r="F92" s="3">
        <v>4</v>
      </c>
      <c r="G92" s="3" t="s">
        <v>120</v>
      </c>
      <c r="H92" s="4">
        <v>0</v>
      </c>
      <c r="I92" s="4">
        <v>0</v>
      </c>
      <c r="J92" s="4">
        <v>0</v>
      </c>
      <c r="K92" s="4">
        <v>179278.07399999999</v>
      </c>
      <c r="L92" s="4">
        <v>179278.07399999999</v>
      </c>
      <c r="M92" s="4">
        <v>0</v>
      </c>
      <c r="N92" s="4">
        <v>14800000</v>
      </c>
      <c r="O92" s="4">
        <v>766000000</v>
      </c>
      <c r="P92" s="4">
        <v>0</v>
      </c>
      <c r="Q92" s="4">
        <v>23887.193200000002</v>
      </c>
      <c r="R92" s="4">
        <v>180199.785</v>
      </c>
      <c r="S92" s="4">
        <v>594415.35199999996</v>
      </c>
      <c r="T92" s="4">
        <v>0</v>
      </c>
      <c r="U92" s="109">
        <v>9424602.8200000003</v>
      </c>
      <c r="V92" s="68">
        <v>35900000</v>
      </c>
      <c r="Y92" s="1">
        <f t="shared" si="2"/>
        <v>0</v>
      </c>
      <c r="Z92" s="1">
        <f t="shared" si="1"/>
        <v>0</v>
      </c>
      <c r="AA92" s="1">
        <f t="shared" si="1"/>
        <v>0</v>
      </c>
      <c r="AB92" s="1">
        <f t="shared" si="1"/>
        <v>307882.92067396949</v>
      </c>
      <c r="AC92" s="1">
        <f t="shared" si="1"/>
        <v>307882.92067396949</v>
      </c>
      <c r="AD92" s="1">
        <f t="shared" si="1"/>
        <v>0</v>
      </c>
      <c r="AE92" s="1">
        <f t="shared" si="1"/>
        <v>25416756.909016933</v>
      </c>
      <c r="AF92" s="1">
        <f t="shared" si="1"/>
        <v>1315488904.8856063</v>
      </c>
      <c r="AG92" s="1">
        <f>(P92/$V92)*(AVERAGE($V$88:$V$176))</f>
        <v>0</v>
      </c>
      <c r="AH92" s="1">
        <f t="shared" si="1"/>
        <v>41022.63397318394</v>
      </c>
      <c r="AI92" s="1">
        <f t="shared" si="1"/>
        <v>309465.81962176459</v>
      </c>
      <c r="AJ92" s="1">
        <f>(S92/$V92)*(AVERAGE($V$88:$V$176))</f>
        <v>1020818.2773494414</v>
      </c>
      <c r="AK92" s="1">
        <f t="shared" si="1"/>
        <v>0</v>
      </c>
    </row>
    <row r="93" spans="1:37" x14ac:dyDescent="0.2">
      <c r="A93" s="3" t="s">
        <v>377</v>
      </c>
      <c r="B93" s="3" t="s">
        <v>369</v>
      </c>
      <c r="C93" s="3">
        <v>6</v>
      </c>
      <c r="D93" s="3" t="s">
        <v>370</v>
      </c>
      <c r="E93" s="3" t="s">
        <v>372</v>
      </c>
      <c r="F93" s="3">
        <v>4</v>
      </c>
      <c r="G93" s="3" t="s">
        <v>121</v>
      </c>
      <c r="H93" s="4">
        <v>0</v>
      </c>
      <c r="I93" s="4">
        <v>0</v>
      </c>
      <c r="J93" s="4">
        <v>0</v>
      </c>
      <c r="K93" s="4">
        <v>155469.12100000001</v>
      </c>
      <c r="L93" s="4">
        <v>155469.12100000001</v>
      </c>
      <c r="M93" s="4">
        <v>78558.887799999997</v>
      </c>
      <c r="N93" s="4">
        <v>12400000</v>
      </c>
      <c r="O93" s="4">
        <v>644000000</v>
      </c>
      <c r="P93" s="4">
        <v>0</v>
      </c>
      <c r="Q93" s="4">
        <v>0</v>
      </c>
      <c r="R93" s="4">
        <v>134291.96900000001</v>
      </c>
      <c r="S93" s="4">
        <v>549164.19299999997</v>
      </c>
      <c r="T93" s="4">
        <v>78558.887799999997</v>
      </c>
      <c r="U93" s="110">
        <v>8060799.2699999996</v>
      </c>
      <c r="V93" s="111">
        <v>29400000</v>
      </c>
      <c r="Y93" s="1">
        <f t="shared" si="2"/>
        <v>0</v>
      </c>
      <c r="Z93" s="1">
        <f t="shared" si="1"/>
        <v>0</v>
      </c>
      <c r="AA93" s="1">
        <f t="shared" si="1"/>
        <v>0</v>
      </c>
      <c r="AB93" s="1">
        <f t="shared" si="1"/>
        <v>326024.08233551175</v>
      </c>
      <c r="AC93" s="1">
        <f t="shared" si="1"/>
        <v>326024.08233551175</v>
      </c>
      <c r="AD93" s="1">
        <f t="shared" si="1"/>
        <v>164740.68380622947</v>
      </c>
      <c r="AE93" s="1">
        <f t="shared" si="1"/>
        <v>26003225.55988688</v>
      </c>
      <c r="AF93" s="1">
        <f>(O93/$V93)*(AVERAGE($V$88:$V$176))</f>
        <v>1350490101.6586411</v>
      </c>
      <c r="AG93" s="1">
        <f t="shared" si="1"/>
        <v>0</v>
      </c>
      <c r="AH93" s="1">
        <f t="shared" si="1"/>
        <v>0</v>
      </c>
      <c r="AI93" s="1">
        <f t="shared" si="1"/>
        <v>281614.86780551099</v>
      </c>
      <c r="AJ93" s="1">
        <f t="shared" si="1"/>
        <v>1151616.1596767944</v>
      </c>
      <c r="AK93" s="1">
        <f t="shared" si="1"/>
        <v>164740.68380622947</v>
      </c>
    </row>
    <row r="94" spans="1:37" x14ac:dyDescent="0.2">
      <c r="A94" s="3" t="s">
        <v>377</v>
      </c>
      <c r="B94" s="3" t="s">
        <v>369</v>
      </c>
      <c r="C94" s="3">
        <v>8</v>
      </c>
      <c r="D94" s="3" t="s">
        <v>370</v>
      </c>
      <c r="E94" s="3" t="s">
        <v>371</v>
      </c>
      <c r="F94" s="3">
        <v>4</v>
      </c>
      <c r="G94" s="3" t="s">
        <v>125</v>
      </c>
      <c r="H94" s="4">
        <v>0</v>
      </c>
      <c r="I94" s="4">
        <v>0</v>
      </c>
      <c r="J94" s="4">
        <v>0</v>
      </c>
      <c r="K94" s="4">
        <v>617709.24800000002</v>
      </c>
      <c r="L94" s="4">
        <v>617709.24800000002</v>
      </c>
      <c r="M94" s="4">
        <v>0</v>
      </c>
      <c r="N94" s="4">
        <v>27000000</v>
      </c>
      <c r="O94" s="4">
        <v>988000000</v>
      </c>
      <c r="P94" s="4">
        <v>14877.86</v>
      </c>
      <c r="Q94" s="4">
        <v>34366.677300000003</v>
      </c>
      <c r="R94" s="4">
        <v>139523.83100000001</v>
      </c>
      <c r="S94" s="4">
        <v>1646737.81</v>
      </c>
      <c r="T94" s="4">
        <v>0</v>
      </c>
      <c r="U94" s="90">
        <v>41900000</v>
      </c>
      <c r="V94" s="112">
        <v>159000000</v>
      </c>
      <c r="Y94" s="1">
        <f t="shared" si="2"/>
        <v>0</v>
      </c>
      <c r="Z94" s="1">
        <f t="shared" si="1"/>
        <v>0</v>
      </c>
      <c r="AA94" s="1">
        <f t="shared" si="1"/>
        <v>0</v>
      </c>
      <c r="AB94" s="1">
        <f t="shared" si="1"/>
        <v>239518.93256312629</v>
      </c>
      <c r="AC94" s="1">
        <f t="shared" si="1"/>
        <v>239518.93256312629</v>
      </c>
      <c r="AD94" s="1">
        <f t="shared" si="1"/>
        <v>0</v>
      </c>
      <c r="AE94" s="1">
        <f t="shared" si="1"/>
        <v>10469344.92262031</v>
      </c>
      <c r="AF94" s="1">
        <f t="shared" si="1"/>
        <v>383100473.46477282</v>
      </c>
      <c r="AG94" s="1">
        <f t="shared" si="1"/>
        <v>5768.9425203872515</v>
      </c>
      <c r="AH94" s="1">
        <f t="shared" si="1"/>
        <v>13325.799944373544</v>
      </c>
      <c r="AI94" s="1">
        <f t="shared" si="1"/>
        <v>54100.85598756979</v>
      </c>
      <c r="AJ94" s="1">
        <f t="shared" si="1"/>
        <v>638528.37518556998</v>
      </c>
      <c r="AK94" s="1">
        <f t="shared" si="1"/>
        <v>0</v>
      </c>
    </row>
    <row r="95" spans="1:37" x14ac:dyDescent="0.2">
      <c r="A95" s="3" t="s">
        <v>377</v>
      </c>
      <c r="B95" s="3" t="s">
        <v>369</v>
      </c>
      <c r="C95" s="3">
        <v>8</v>
      </c>
      <c r="D95" s="3" t="s">
        <v>370</v>
      </c>
      <c r="E95" s="3" t="s">
        <v>373</v>
      </c>
      <c r="F95" s="3">
        <v>4</v>
      </c>
      <c r="G95" s="3" t="s">
        <v>126</v>
      </c>
      <c r="H95" s="4">
        <v>0</v>
      </c>
      <c r="I95" s="4">
        <v>0</v>
      </c>
      <c r="J95" s="4">
        <v>0</v>
      </c>
      <c r="K95" s="4">
        <v>285789.10700000002</v>
      </c>
      <c r="L95" s="4">
        <v>251910.73300000001</v>
      </c>
      <c r="M95" s="4">
        <v>0</v>
      </c>
      <c r="N95" s="4">
        <v>13900000</v>
      </c>
      <c r="O95" s="4">
        <v>552000000</v>
      </c>
      <c r="P95" s="4">
        <v>0</v>
      </c>
      <c r="Q95" s="4">
        <v>44728.073299999996</v>
      </c>
      <c r="R95" s="4">
        <v>73509.862599999993</v>
      </c>
      <c r="S95" s="4">
        <v>673667</v>
      </c>
      <c r="T95" s="4">
        <v>0</v>
      </c>
      <c r="U95" s="113">
        <v>8831579.5800000001</v>
      </c>
      <c r="V95" s="114">
        <v>31200000</v>
      </c>
      <c r="Y95" s="1">
        <f t="shared" si="2"/>
        <v>0</v>
      </c>
      <c r="Z95" s="1">
        <f t="shared" si="1"/>
        <v>0</v>
      </c>
      <c r="AA95" s="1">
        <f t="shared" si="1"/>
        <v>0</v>
      </c>
      <c r="AB95" s="1">
        <f t="shared" si="1"/>
        <v>564734.01361988625</v>
      </c>
      <c r="AC95" s="1">
        <f t="shared" si="1"/>
        <v>497788.59948296606</v>
      </c>
      <c r="AD95" s="1">
        <f t="shared" si="1"/>
        <v>0</v>
      </c>
      <c r="AE95" s="1">
        <f t="shared" si="1"/>
        <v>27467116.825122446</v>
      </c>
      <c r="AF95" s="1">
        <f t="shared" si="1"/>
        <v>1090780466.724287</v>
      </c>
      <c r="AG95" s="1">
        <f t="shared" si="1"/>
        <v>0</v>
      </c>
      <c r="AH95" s="1">
        <f t="shared" si="1"/>
        <v>88384.979474369771</v>
      </c>
      <c r="AI95" s="1">
        <f t="shared" si="1"/>
        <v>145259.27941243877</v>
      </c>
      <c r="AJ95" s="1">
        <f t="shared" si="1"/>
        <v>1331200.7331100549</v>
      </c>
      <c r="AK95" s="1">
        <f t="shared" si="1"/>
        <v>0</v>
      </c>
    </row>
    <row r="96" spans="1:37" x14ac:dyDescent="0.2">
      <c r="A96" s="3" t="s">
        <v>377</v>
      </c>
      <c r="B96" s="3" t="s">
        <v>369</v>
      </c>
      <c r="C96" s="3">
        <v>8</v>
      </c>
      <c r="D96" s="3" t="s">
        <v>370</v>
      </c>
      <c r="E96" s="3" t="s">
        <v>372</v>
      </c>
      <c r="F96" s="3">
        <v>4</v>
      </c>
      <c r="G96" s="3" t="s">
        <v>127</v>
      </c>
      <c r="H96" s="4">
        <v>0</v>
      </c>
      <c r="I96" s="4">
        <v>0</v>
      </c>
      <c r="J96" s="4">
        <v>0</v>
      </c>
      <c r="K96" s="4">
        <v>243170.82</v>
      </c>
      <c r="L96" s="4">
        <v>103766.62</v>
      </c>
      <c r="M96" s="4">
        <v>152122.258</v>
      </c>
      <c r="N96" s="4">
        <v>13000000</v>
      </c>
      <c r="O96" s="4">
        <v>527000000</v>
      </c>
      <c r="P96" s="4">
        <v>16203.866599999999</v>
      </c>
      <c r="Q96" s="4">
        <v>13755.9786</v>
      </c>
      <c r="R96" s="4">
        <v>67292.649600000004</v>
      </c>
      <c r="S96" s="4">
        <v>850251.11300000001</v>
      </c>
      <c r="T96" s="4">
        <v>152122.258</v>
      </c>
      <c r="U96" s="115">
        <v>8631974.5999999996</v>
      </c>
      <c r="V96" s="116">
        <v>31800000</v>
      </c>
      <c r="Y96" s="1">
        <f t="shared" si="2"/>
        <v>0</v>
      </c>
      <c r="Z96" s="1">
        <f t="shared" si="1"/>
        <v>0</v>
      </c>
      <c r="AA96" s="1">
        <f t="shared" si="1"/>
        <v>0</v>
      </c>
      <c r="AB96" s="1">
        <f t="shared" si="1"/>
        <v>471451.70179563283</v>
      </c>
      <c r="AC96" s="1">
        <f t="shared" si="1"/>
        <v>201179.35856193909</v>
      </c>
      <c r="AD96" s="1">
        <f t="shared" si="1"/>
        <v>294929.70174256235</v>
      </c>
      <c r="AE96" s="1">
        <f t="shared" si="1"/>
        <v>25203978.517419267</v>
      </c>
      <c r="AF96" s="1">
        <f t="shared" si="1"/>
        <v>1021730513.7446117</v>
      </c>
      <c r="AG96" s="1">
        <f t="shared" si="1"/>
        <v>31415.531206579039</v>
      </c>
      <c r="AH96" s="1">
        <f t="shared" si="1"/>
        <v>26669.645316959934</v>
      </c>
      <c r="AI96" s="1">
        <f>(R96/$V96)*(AVERAGE($V$88:$V$176))</f>
        <v>130464.807299894</v>
      </c>
      <c r="AJ96" s="1">
        <f t="shared" si="1"/>
        <v>1648439.2912664479</v>
      </c>
      <c r="AK96" s="1">
        <f t="shared" si="1"/>
        <v>294929.70174256235</v>
      </c>
    </row>
    <row r="97" spans="1:37" x14ac:dyDescent="0.2">
      <c r="A97" s="3" t="s">
        <v>377</v>
      </c>
      <c r="B97" s="3" t="s">
        <v>369</v>
      </c>
      <c r="C97" s="3">
        <v>9</v>
      </c>
      <c r="D97" s="3" t="s">
        <v>370</v>
      </c>
      <c r="E97" s="3" t="s">
        <v>371</v>
      </c>
      <c r="F97" s="3">
        <v>4</v>
      </c>
      <c r="G97" s="3" t="s">
        <v>128</v>
      </c>
      <c r="H97" s="4">
        <v>0</v>
      </c>
      <c r="I97" s="4">
        <v>0</v>
      </c>
      <c r="J97" s="4">
        <v>0</v>
      </c>
      <c r="K97" s="4">
        <v>182244.704</v>
      </c>
      <c r="L97" s="4">
        <v>182244.704</v>
      </c>
      <c r="M97" s="4">
        <v>98425.506999999998</v>
      </c>
      <c r="N97" s="4">
        <v>20900000</v>
      </c>
      <c r="O97" s="4">
        <v>1450000000</v>
      </c>
      <c r="P97" s="4">
        <v>0</v>
      </c>
      <c r="Q97" s="4">
        <v>0</v>
      </c>
      <c r="R97" s="4">
        <v>0</v>
      </c>
      <c r="S97" s="4">
        <v>270879.30099999998</v>
      </c>
      <c r="T97" s="4">
        <v>98425.506999999998</v>
      </c>
      <c r="U97" s="8">
        <v>40300000</v>
      </c>
      <c r="V97" s="117">
        <v>160000000</v>
      </c>
      <c r="Y97" s="1">
        <f t="shared" si="2"/>
        <v>0</v>
      </c>
      <c r="Z97" s="1">
        <f t="shared" si="1"/>
        <v>0</v>
      </c>
      <c r="AA97" s="1">
        <f t="shared" si="1"/>
        <v>0</v>
      </c>
      <c r="AB97" s="1">
        <f t="shared" si="1"/>
        <v>70224.36203078652</v>
      </c>
      <c r="AC97" s="1">
        <f t="shared" si="1"/>
        <v>70224.36203078652</v>
      </c>
      <c r="AD97" s="1">
        <f t="shared" si="1"/>
        <v>37926.306141832865</v>
      </c>
      <c r="AE97" s="1">
        <f t="shared" si="1"/>
        <v>8053398.1741573028</v>
      </c>
      <c r="AF97" s="1">
        <f t="shared" si="1"/>
        <v>558728581.46067417</v>
      </c>
      <c r="AG97" s="1">
        <f t="shared" si="1"/>
        <v>0</v>
      </c>
      <c r="AH97" s="1">
        <f t="shared" si="1"/>
        <v>0</v>
      </c>
      <c r="AI97" s="1">
        <f t="shared" si="1"/>
        <v>0</v>
      </c>
      <c r="AJ97" s="1">
        <f t="shared" si="1"/>
        <v>104377.93627226826</v>
      </c>
      <c r="AK97" s="1">
        <f>(T97/$V97)*(AVERAGE($V$88:$V$176))</f>
        <v>37926.306141832865</v>
      </c>
    </row>
    <row r="98" spans="1:37" x14ac:dyDescent="0.2">
      <c r="A98" s="3" t="s">
        <v>377</v>
      </c>
      <c r="B98" s="3" t="s">
        <v>369</v>
      </c>
      <c r="C98" s="3">
        <v>9</v>
      </c>
      <c r="D98" s="3" t="s">
        <v>370</v>
      </c>
      <c r="E98" s="3" t="s">
        <v>373</v>
      </c>
      <c r="F98" s="3">
        <v>4</v>
      </c>
      <c r="G98" s="3" t="s">
        <v>129</v>
      </c>
      <c r="H98" s="4">
        <v>0</v>
      </c>
      <c r="I98" s="4">
        <v>0</v>
      </c>
      <c r="J98" s="4">
        <v>0</v>
      </c>
      <c r="K98" s="4">
        <v>33538.831100000003</v>
      </c>
      <c r="L98" s="4">
        <v>33538.831100000003</v>
      </c>
      <c r="M98" s="4">
        <v>85680.940600000002</v>
      </c>
      <c r="N98" s="4">
        <v>10300000</v>
      </c>
      <c r="O98" s="4">
        <v>770000000</v>
      </c>
      <c r="P98" s="4">
        <v>0</v>
      </c>
      <c r="Q98" s="4">
        <v>0</v>
      </c>
      <c r="R98" s="4">
        <v>0</v>
      </c>
      <c r="S98" s="4">
        <v>129812.389</v>
      </c>
      <c r="T98" s="4">
        <v>85680.940600000002</v>
      </c>
      <c r="U98" s="115">
        <v>8658414.9399999995</v>
      </c>
      <c r="V98" s="118">
        <v>28500000</v>
      </c>
      <c r="Y98" s="1">
        <f t="shared" si="2"/>
        <v>0</v>
      </c>
      <c r="Z98" s="1">
        <f t="shared" si="1"/>
        <v>0</v>
      </c>
      <c r="AA98" s="1">
        <f t="shared" si="1"/>
        <v>0</v>
      </c>
      <c r="AB98" s="1">
        <f t="shared" si="1"/>
        <v>72553.092895253314</v>
      </c>
      <c r="AC98" s="1">
        <f t="shared" si="1"/>
        <v>72553.092895253314</v>
      </c>
      <c r="AD98" s="1">
        <f t="shared" si="1"/>
        <v>185349.8478873487</v>
      </c>
      <c r="AE98" s="1">
        <f t="shared" si="1"/>
        <v>22281541.494184904</v>
      </c>
      <c r="AF98" s="1">
        <f t="shared" si="1"/>
        <v>1665707470.9245024</v>
      </c>
      <c r="AG98" s="1">
        <f t="shared" si="1"/>
        <v>0</v>
      </c>
      <c r="AH98" s="1">
        <f t="shared" si="1"/>
        <v>0</v>
      </c>
      <c r="AI98" s="1">
        <f t="shared" si="1"/>
        <v>0</v>
      </c>
      <c r="AJ98" s="1">
        <f t="shared" si="1"/>
        <v>280817.4885400749</v>
      </c>
      <c r="AK98" s="1">
        <f t="shared" si="1"/>
        <v>185349.8478873487</v>
      </c>
    </row>
    <row r="99" spans="1:37" x14ac:dyDescent="0.2">
      <c r="A99" s="3" t="s">
        <v>377</v>
      </c>
      <c r="B99" s="3" t="s">
        <v>369</v>
      </c>
      <c r="C99" s="3">
        <v>9</v>
      </c>
      <c r="D99" s="3" t="s">
        <v>370</v>
      </c>
      <c r="E99" s="3" t="s">
        <v>372</v>
      </c>
      <c r="F99" s="3">
        <v>4</v>
      </c>
      <c r="G99" s="3" t="s">
        <v>130</v>
      </c>
      <c r="H99" s="4">
        <v>0</v>
      </c>
      <c r="I99" s="4">
        <v>0</v>
      </c>
      <c r="J99" s="4">
        <v>0</v>
      </c>
      <c r="K99" s="4">
        <v>48020.696199999998</v>
      </c>
      <c r="L99" s="4">
        <v>13422.189700000001</v>
      </c>
      <c r="M99" s="4">
        <v>0</v>
      </c>
      <c r="N99" s="4">
        <v>10700000</v>
      </c>
      <c r="O99" s="4">
        <v>712000000</v>
      </c>
      <c r="P99" s="4">
        <v>0</v>
      </c>
      <c r="Q99" s="4">
        <v>0</v>
      </c>
      <c r="R99" s="4">
        <v>0</v>
      </c>
      <c r="S99" s="4">
        <v>125011.679</v>
      </c>
      <c r="T99" s="4">
        <v>0</v>
      </c>
      <c r="U99" s="119">
        <v>7157101.5700000003</v>
      </c>
      <c r="V99" s="49">
        <v>28100000</v>
      </c>
      <c r="Y99" s="1">
        <f t="shared" si="2"/>
        <v>0</v>
      </c>
      <c r="Z99" s="1">
        <f t="shared" si="1"/>
        <v>0</v>
      </c>
      <c r="AA99" s="1">
        <f t="shared" si="1"/>
        <v>0</v>
      </c>
      <c r="AB99" s="1">
        <f t="shared" si="1"/>
        <v>105359.81531409491</v>
      </c>
      <c r="AC99" s="1">
        <f t="shared" si="1"/>
        <v>29448.957216550043</v>
      </c>
      <c r="AD99" s="1">
        <f t="shared" si="1"/>
        <v>0</v>
      </c>
      <c r="AE99" s="1">
        <f t="shared" si="1"/>
        <v>23476336.518853214</v>
      </c>
      <c r="AF99" s="1">
        <f t="shared" si="1"/>
        <v>1562163701.0676155</v>
      </c>
      <c r="AG99" s="1">
        <f t="shared" si="1"/>
        <v>0</v>
      </c>
      <c r="AH99" s="1">
        <f t="shared" si="1"/>
        <v>0</v>
      </c>
      <c r="AI99" s="1">
        <f t="shared" si="1"/>
        <v>0</v>
      </c>
      <c r="AJ99" s="1">
        <f t="shared" si="1"/>
        <v>274281.89205522015</v>
      </c>
      <c r="AK99" s="1">
        <f t="shared" si="1"/>
        <v>0</v>
      </c>
    </row>
    <row r="100" spans="1:37" x14ac:dyDescent="0.2">
      <c r="A100" s="3" t="s">
        <v>377</v>
      </c>
      <c r="B100" s="3" t="s">
        <v>369</v>
      </c>
      <c r="C100" s="3">
        <v>14</v>
      </c>
      <c r="D100" s="3" t="s">
        <v>370</v>
      </c>
      <c r="E100" s="3" t="s">
        <v>371</v>
      </c>
      <c r="F100" s="3">
        <v>4</v>
      </c>
      <c r="G100" s="3" t="s">
        <v>99</v>
      </c>
      <c r="H100" s="4">
        <v>0</v>
      </c>
      <c r="I100" s="4">
        <v>0</v>
      </c>
      <c r="J100" s="4">
        <v>0</v>
      </c>
      <c r="K100" s="4">
        <v>174144.356</v>
      </c>
      <c r="L100" s="4">
        <v>174144.356</v>
      </c>
      <c r="M100" s="4">
        <v>0</v>
      </c>
      <c r="N100" s="4">
        <v>15600000</v>
      </c>
      <c r="O100" s="4">
        <v>999000000</v>
      </c>
      <c r="P100" s="4">
        <v>0</v>
      </c>
      <c r="Q100" s="4">
        <v>0</v>
      </c>
      <c r="R100" s="4">
        <v>0</v>
      </c>
      <c r="S100" s="4">
        <v>795683.39199999999</v>
      </c>
      <c r="T100" s="4">
        <v>0</v>
      </c>
      <c r="U100" s="120">
        <v>15300000</v>
      </c>
      <c r="V100" s="64">
        <v>45900000</v>
      </c>
      <c r="Y100" s="1">
        <f t="shared" si="2"/>
        <v>0</v>
      </c>
      <c r="Z100" s="1">
        <f t="shared" si="1"/>
        <v>0</v>
      </c>
      <c r="AA100" s="1">
        <f t="shared" si="1"/>
        <v>0</v>
      </c>
      <c r="AB100" s="1">
        <f t="shared" si="1"/>
        <v>233910.42956294827</v>
      </c>
      <c r="AC100" s="1">
        <f t="shared" si="1"/>
        <v>233910.42956294827</v>
      </c>
      <c r="AD100" s="1">
        <f t="shared" si="1"/>
        <v>0</v>
      </c>
      <c r="AE100" s="1">
        <f>(N100/$V100)*(AVERAGE($V$88:$V$176))</f>
        <v>20953895.865462292</v>
      </c>
      <c r="AF100" s="1">
        <f t="shared" si="1"/>
        <v>1341855254.4613352</v>
      </c>
      <c r="AG100" s="1">
        <f t="shared" si="1"/>
        <v>0</v>
      </c>
      <c r="AH100" s="1">
        <f t="shared" si="1"/>
        <v>0</v>
      </c>
      <c r="AI100" s="1">
        <f t="shared" si="1"/>
        <v>0</v>
      </c>
      <c r="AJ100" s="1">
        <f t="shared" si="1"/>
        <v>1068760.7011439623</v>
      </c>
      <c r="AK100" s="1">
        <f t="shared" si="1"/>
        <v>0</v>
      </c>
    </row>
    <row r="101" spans="1:37" x14ac:dyDescent="0.2">
      <c r="A101" s="3" t="s">
        <v>377</v>
      </c>
      <c r="B101" s="3" t="s">
        <v>369</v>
      </c>
      <c r="C101" s="3">
        <v>14</v>
      </c>
      <c r="D101" s="3" t="s">
        <v>370</v>
      </c>
      <c r="E101" s="3" t="s">
        <v>373</v>
      </c>
      <c r="F101" s="3">
        <v>4</v>
      </c>
      <c r="G101" s="3" t="s">
        <v>100</v>
      </c>
      <c r="H101" s="4">
        <v>0</v>
      </c>
      <c r="I101" s="4">
        <v>0</v>
      </c>
      <c r="J101" s="4">
        <v>0</v>
      </c>
      <c r="K101" s="4">
        <v>183576.125</v>
      </c>
      <c r="L101" s="4">
        <v>183576.125</v>
      </c>
      <c r="M101" s="4">
        <v>0</v>
      </c>
      <c r="N101" s="4">
        <v>14700000</v>
      </c>
      <c r="O101" s="4">
        <v>790000000</v>
      </c>
      <c r="P101" s="4">
        <v>0</v>
      </c>
      <c r="Q101" s="4">
        <v>0</v>
      </c>
      <c r="R101" s="4">
        <v>0</v>
      </c>
      <c r="S101" s="4">
        <v>559446.69299999997</v>
      </c>
      <c r="T101" s="4">
        <v>0</v>
      </c>
      <c r="U101" s="121">
        <v>9747657.6799999997</v>
      </c>
      <c r="V101" s="49">
        <v>28200000</v>
      </c>
      <c r="Y101" s="1">
        <f t="shared" si="2"/>
        <v>0</v>
      </c>
      <c r="Z101" s="1">
        <f t="shared" si="1"/>
        <v>0</v>
      </c>
      <c r="AA101" s="1">
        <f t="shared" si="1"/>
        <v>0</v>
      </c>
      <c r="AB101" s="1">
        <f t="shared" si="1"/>
        <v>401346.94218164793</v>
      </c>
      <c r="AC101" s="1">
        <f t="shared" si="1"/>
        <v>401346.94218164793</v>
      </c>
      <c r="AD101" s="1">
        <f t="shared" si="1"/>
        <v>0</v>
      </c>
      <c r="AE101" s="1">
        <f t="shared" si="1"/>
        <v>32138166.387759984</v>
      </c>
      <c r="AF101" s="1">
        <f t="shared" si="1"/>
        <v>1727153159.6143119</v>
      </c>
      <c r="AG101" s="1">
        <f t="shared" si="1"/>
        <v>0</v>
      </c>
      <c r="AH101" s="1">
        <f t="shared" si="1"/>
        <v>0</v>
      </c>
      <c r="AI101" s="1">
        <f t="shared" si="1"/>
        <v>0</v>
      </c>
      <c r="AJ101" s="1">
        <f t="shared" si="1"/>
        <v>1223101.422089529</v>
      </c>
      <c r="AK101" s="1">
        <f t="shared" si="1"/>
        <v>0</v>
      </c>
    </row>
    <row r="102" spans="1:37" x14ac:dyDescent="0.2">
      <c r="A102" s="3" t="s">
        <v>377</v>
      </c>
      <c r="B102" s="3" t="s">
        <v>369</v>
      </c>
      <c r="C102" s="3">
        <v>14</v>
      </c>
      <c r="D102" s="3" t="s">
        <v>370</v>
      </c>
      <c r="E102" s="3" t="s">
        <v>372</v>
      </c>
      <c r="F102" s="3">
        <v>4</v>
      </c>
      <c r="G102" s="3" t="s">
        <v>101</v>
      </c>
      <c r="H102" s="4">
        <v>0</v>
      </c>
      <c r="I102" s="4">
        <v>0</v>
      </c>
      <c r="J102" s="4">
        <v>0</v>
      </c>
      <c r="K102" s="4">
        <v>164929.223</v>
      </c>
      <c r="L102" s="4">
        <v>104148.423</v>
      </c>
      <c r="M102" s="4">
        <v>0</v>
      </c>
      <c r="N102" s="4">
        <v>12900000</v>
      </c>
      <c r="O102" s="4">
        <v>721000000</v>
      </c>
      <c r="P102" s="4">
        <v>0</v>
      </c>
      <c r="Q102" s="4">
        <v>0</v>
      </c>
      <c r="R102" s="4">
        <v>0</v>
      </c>
      <c r="S102" s="4">
        <v>520800.19699999999</v>
      </c>
      <c r="T102" s="4">
        <v>0</v>
      </c>
      <c r="U102" s="106">
        <v>8972307.2300000004</v>
      </c>
      <c r="V102" s="122">
        <v>23100000</v>
      </c>
      <c r="Y102" s="1">
        <f t="shared" si="2"/>
        <v>0</v>
      </c>
      <c r="Z102" s="1">
        <f t="shared" si="1"/>
        <v>0</v>
      </c>
      <c r="AA102" s="1">
        <f t="shared" si="1"/>
        <v>0</v>
      </c>
      <c r="AB102" s="1">
        <f t="shared" si="1"/>
        <v>440188.30659239262</v>
      </c>
      <c r="AC102" s="1">
        <f t="shared" si="1"/>
        <v>277967.22206493508</v>
      </c>
      <c r="AD102" s="1">
        <f t="shared" si="1"/>
        <v>0</v>
      </c>
      <c r="AE102" s="1">
        <f t="shared" si="1"/>
        <v>34429490.733985119</v>
      </c>
      <c r="AF102" s="1">
        <f t="shared" si="1"/>
        <v>1924314947.2250595</v>
      </c>
      <c r="AG102" s="1">
        <f t="shared" si="1"/>
        <v>0</v>
      </c>
      <c r="AH102" s="1">
        <f t="shared" si="1"/>
        <v>0</v>
      </c>
      <c r="AI102" s="1">
        <f t="shared" si="1"/>
        <v>0</v>
      </c>
      <c r="AJ102" s="1">
        <f t="shared" si="1"/>
        <v>1389991.1284394669</v>
      </c>
      <c r="AK102" s="1">
        <f t="shared" si="1"/>
        <v>0</v>
      </c>
    </row>
    <row r="103" spans="1:37" x14ac:dyDescent="0.2">
      <c r="A103" s="3" t="s">
        <v>377</v>
      </c>
      <c r="B103" s="3" t="s">
        <v>369</v>
      </c>
      <c r="C103" s="3">
        <v>1</v>
      </c>
      <c r="D103" s="3" t="s">
        <v>370</v>
      </c>
      <c r="E103" s="3" t="s">
        <v>371</v>
      </c>
      <c r="F103" s="3">
        <v>12</v>
      </c>
      <c r="G103" s="3" t="s">
        <v>105</v>
      </c>
      <c r="H103" s="4">
        <v>0</v>
      </c>
      <c r="I103" s="4">
        <v>0</v>
      </c>
      <c r="J103" s="4">
        <v>0</v>
      </c>
      <c r="K103" s="4">
        <v>91871.901500000007</v>
      </c>
      <c r="L103" s="4">
        <v>91871.901500000007</v>
      </c>
      <c r="M103" s="4">
        <v>227856.717</v>
      </c>
      <c r="N103" s="4">
        <v>5045301.07</v>
      </c>
      <c r="O103" s="4">
        <v>997000000</v>
      </c>
      <c r="P103" s="4">
        <v>0</v>
      </c>
      <c r="Q103" s="4">
        <v>43580.567199999998</v>
      </c>
      <c r="R103" s="4">
        <v>141005.75700000001</v>
      </c>
      <c r="S103" s="4">
        <v>109802.38</v>
      </c>
      <c r="T103" s="4">
        <v>227856.717</v>
      </c>
      <c r="U103" s="10">
        <v>35100000</v>
      </c>
      <c r="V103" s="123">
        <v>132000000</v>
      </c>
      <c r="Y103" s="1">
        <f t="shared" si="2"/>
        <v>0</v>
      </c>
      <c r="Z103" s="1">
        <f t="shared" si="1"/>
        <v>0</v>
      </c>
      <c r="AA103" s="1">
        <f t="shared" si="1"/>
        <v>0</v>
      </c>
      <c r="AB103" s="1">
        <f t="shared" si="1"/>
        <v>42910.309050106407</v>
      </c>
      <c r="AC103" s="1">
        <f t="shared" si="1"/>
        <v>42910.309050106407</v>
      </c>
      <c r="AD103" s="1">
        <f t="shared" si="1"/>
        <v>106424.29280308989</v>
      </c>
      <c r="AE103" s="1">
        <f t="shared" si="1"/>
        <v>2356492.2966630068</v>
      </c>
      <c r="AF103" s="1">
        <f t="shared" si="1"/>
        <v>465665534.55907387</v>
      </c>
      <c r="AG103" s="1">
        <f t="shared" si="1"/>
        <v>0</v>
      </c>
      <c r="AH103" s="1">
        <f t="shared" si="1"/>
        <v>20355.033221239362</v>
      </c>
      <c r="AI103" s="1">
        <f t="shared" si="1"/>
        <v>65859.098504826354</v>
      </c>
      <c r="AJ103" s="1">
        <f t="shared" si="1"/>
        <v>51285.039095846107</v>
      </c>
      <c r="AK103" s="1">
        <f t="shared" si="1"/>
        <v>106424.29280308989</v>
      </c>
    </row>
    <row r="104" spans="1:37" x14ac:dyDescent="0.2">
      <c r="A104" s="3" t="s">
        <v>377</v>
      </c>
      <c r="B104" s="3" t="s">
        <v>369</v>
      </c>
      <c r="C104" s="3">
        <v>1</v>
      </c>
      <c r="D104" s="3" t="s">
        <v>370</v>
      </c>
      <c r="E104" s="3" t="s">
        <v>373</v>
      </c>
      <c r="F104" s="3">
        <v>12</v>
      </c>
      <c r="G104" s="3" t="s">
        <v>106</v>
      </c>
      <c r="H104" s="4">
        <v>0</v>
      </c>
      <c r="I104" s="4">
        <v>0</v>
      </c>
      <c r="J104" s="4">
        <v>0</v>
      </c>
      <c r="K104" s="4">
        <v>44291.944900000002</v>
      </c>
      <c r="L104" s="4">
        <v>44291.944900000002</v>
      </c>
      <c r="M104" s="4">
        <v>268762.48700000002</v>
      </c>
      <c r="N104" s="4">
        <v>2951948.54</v>
      </c>
      <c r="O104" s="4">
        <v>604000000</v>
      </c>
      <c r="P104" s="4">
        <v>0</v>
      </c>
      <c r="Q104" s="4">
        <v>0</v>
      </c>
      <c r="R104" s="4">
        <v>111220.39</v>
      </c>
      <c r="S104" s="4">
        <v>70226.072499999995</v>
      </c>
      <c r="T104" s="4">
        <v>268762.48700000002</v>
      </c>
      <c r="U104" s="124">
        <v>6085654.6200000001</v>
      </c>
      <c r="V104" s="125">
        <v>24400000</v>
      </c>
      <c r="Y104" s="1">
        <f t="shared" si="2"/>
        <v>0</v>
      </c>
      <c r="Z104" s="1">
        <f t="shared" ref="Z104:Z167" si="3">(I104/$V104)*(AVERAGE($V$88:$V$176))</f>
        <v>0</v>
      </c>
      <c r="AA104" s="1">
        <f>(J104/$V104)*(AVERAGE($V$88:$V$176))</f>
        <v>0</v>
      </c>
      <c r="AB104" s="1">
        <f t="shared" ref="AB104:AB167" si="4">(K104/$V104)*(AVERAGE($V$88:$V$176))</f>
        <v>111914.86961723615</v>
      </c>
      <c r="AC104" s="1">
        <f t="shared" ref="AC104:AC167" si="5">(L104/$V104)*(AVERAGE($V$88:$V$176))</f>
        <v>111914.86961723615</v>
      </c>
      <c r="AD104" s="1">
        <f t="shared" ref="AD104:AD167" si="6">(M104/$V104)*(AVERAGE($V$88:$V$176))</f>
        <v>679096.81452279433</v>
      </c>
      <c r="AE104" s="1">
        <f t="shared" ref="AE104:AE167" si="7">(N104/$V104)*(AVERAGE($V$88:$V$176))</f>
        <v>7458849.1590688899</v>
      </c>
      <c r="AF104" s="1">
        <f t="shared" ref="AF104:AF167" si="8">(O104/$V104)*(AVERAGE($V$88:$V$176))</f>
        <v>1526159697.9185855</v>
      </c>
      <c r="AG104" s="1">
        <f t="shared" ref="AG104:AG167" si="9">(P104/$V104)*(AVERAGE($V$88:$V$176))</f>
        <v>0</v>
      </c>
      <c r="AH104" s="1">
        <f t="shared" ref="AH104:AH167" si="10">(Q104/$V104)*(AVERAGE($V$88:$V$176))</f>
        <v>0</v>
      </c>
      <c r="AI104" s="1">
        <f t="shared" ref="AI104:AI167" si="11">(R104/$V104)*(AVERAGE($V$88:$V$176))</f>
        <v>281026.61722646898</v>
      </c>
      <c r="AJ104" s="1">
        <f t="shared" ref="AJ104:AJ167" si="12">(S104/$V104)*(AVERAGE($V$88:$V$176))</f>
        <v>177444.04237186865</v>
      </c>
      <c r="AK104" s="1">
        <f t="shared" ref="AK104:AK167" si="13">(T104/$V104)*(AVERAGE($V$88:$V$176))</f>
        <v>679096.81452279433</v>
      </c>
    </row>
    <row r="105" spans="1:37" x14ac:dyDescent="0.2">
      <c r="A105" s="3" t="s">
        <v>377</v>
      </c>
      <c r="B105" s="3" t="s">
        <v>369</v>
      </c>
      <c r="C105" s="3">
        <v>1</v>
      </c>
      <c r="D105" s="3" t="s">
        <v>370</v>
      </c>
      <c r="E105" s="3" t="s">
        <v>372</v>
      </c>
      <c r="F105" s="3">
        <v>12</v>
      </c>
      <c r="G105" s="3" t="s">
        <v>107</v>
      </c>
      <c r="H105" s="4">
        <v>0</v>
      </c>
      <c r="I105" s="4">
        <v>0</v>
      </c>
      <c r="J105" s="4">
        <v>0</v>
      </c>
      <c r="K105" s="4">
        <v>40104.943599999999</v>
      </c>
      <c r="L105" s="4">
        <v>23467.418900000001</v>
      </c>
      <c r="M105" s="4">
        <v>92139.125100000005</v>
      </c>
      <c r="N105" s="4">
        <v>2908398.15</v>
      </c>
      <c r="O105" s="4">
        <v>685000000</v>
      </c>
      <c r="P105" s="4">
        <v>0</v>
      </c>
      <c r="Q105" s="4">
        <v>0</v>
      </c>
      <c r="R105" s="4">
        <v>62278.712899999999</v>
      </c>
      <c r="S105" s="4">
        <v>39217.296300000002</v>
      </c>
      <c r="T105" s="4">
        <v>92139.125100000005</v>
      </c>
      <c r="U105" s="126">
        <v>6275598.7999999998</v>
      </c>
      <c r="V105" s="127">
        <v>27800000</v>
      </c>
      <c r="Y105" s="1">
        <f t="shared" si="2"/>
        <v>0</v>
      </c>
      <c r="Z105" s="1">
        <f t="shared" si="3"/>
        <v>0</v>
      </c>
      <c r="AA105" s="1">
        <f t="shared" ref="AA105:AA167" si="14">(J105/$V105)*(AVERAGE($V$88:$V$176))</f>
        <v>0</v>
      </c>
      <c r="AB105" s="1">
        <f t="shared" si="4"/>
        <v>88941.813930789751</v>
      </c>
      <c r="AC105" s="1">
        <f t="shared" si="5"/>
        <v>52044.327154712642</v>
      </c>
      <c r="AD105" s="1">
        <f t="shared" si="6"/>
        <v>204339.42015043652</v>
      </c>
      <c r="AE105" s="1">
        <f t="shared" si="7"/>
        <v>6450032.9354397384</v>
      </c>
      <c r="AF105" s="1">
        <f t="shared" si="8"/>
        <v>1519142955.2986825</v>
      </c>
      <c r="AG105" s="1">
        <f t="shared" si="9"/>
        <v>0</v>
      </c>
      <c r="AH105" s="1">
        <f t="shared" si="10"/>
        <v>0</v>
      </c>
      <c r="AI105" s="1">
        <f t="shared" si="11"/>
        <v>138117.17951402071</v>
      </c>
      <c r="AJ105" s="1">
        <f t="shared" si="12"/>
        <v>86973.254598549029</v>
      </c>
      <c r="AK105" s="1">
        <f t="shared" si="13"/>
        <v>204339.42015043652</v>
      </c>
    </row>
    <row r="106" spans="1:37" x14ac:dyDescent="0.2">
      <c r="A106" s="3" t="s">
        <v>377</v>
      </c>
      <c r="B106" s="3" t="s">
        <v>369</v>
      </c>
      <c r="C106" s="3">
        <v>2</v>
      </c>
      <c r="D106" s="3" t="s">
        <v>370</v>
      </c>
      <c r="E106" s="3" t="s">
        <v>371</v>
      </c>
      <c r="F106" s="3">
        <v>12</v>
      </c>
      <c r="G106" s="3" t="s">
        <v>108</v>
      </c>
      <c r="H106" s="4">
        <v>0</v>
      </c>
      <c r="I106" s="4">
        <v>0</v>
      </c>
      <c r="J106" s="4">
        <v>0</v>
      </c>
      <c r="K106" s="4">
        <v>327167.64</v>
      </c>
      <c r="L106" s="4">
        <v>327167.64</v>
      </c>
      <c r="M106" s="4">
        <v>0</v>
      </c>
      <c r="N106" s="4">
        <v>20500000</v>
      </c>
      <c r="O106" s="4">
        <v>824000000</v>
      </c>
      <c r="P106" s="4">
        <v>15609.682500000001</v>
      </c>
      <c r="Q106" s="4">
        <v>134406.49600000001</v>
      </c>
      <c r="R106" s="4">
        <v>515798.03600000002</v>
      </c>
      <c r="S106" s="4">
        <v>2403653.6</v>
      </c>
      <c r="T106" s="4">
        <v>0</v>
      </c>
      <c r="U106" s="128">
        <v>17200000</v>
      </c>
      <c r="V106" s="80">
        <v>57800000</v>
      </c>
      <c r="Y106" s="1">
        <f t="shared" si="2"/>
        <v>0</v>
      </c>
      <c r="Z106" s="1">
        <f t="shared" si="3"/>
        <v>0</v>
      </c>
      <c r="AA106" s="1">
        <f t="shared" si="14"/>
        <v>0</v>
      </c>
      <c r="AB106" s="1">
        <f t="shared" si="4"/>
        <v>348975.84803156956</v>
      </c>
      <c r="AC106" s="1">
        <f t="shared" si="5"/>
        <v>348975.84803156956</v>
      </c>
      <c r="AD106" s="1">
        <f t="shared" si="6"/>
        <v>0</v>
      </c>
      <c r="AE106" s="1">
        <f t="shared" si="7"/>
        <v>21866480.696706973</v>
      </c>
      <c r="AF106" s="1">
        <f t="shared" si="8"/>
        <v>878925858.24812412</v>
      </c>
      <c r="AG106" s="1">
        <f t="shared" si="9"/>
        <v>16650.186393559739</v>
      </c>
      <c r="AH106" s="1">
        <f t="shared" si="10"/>
        <v>143365.70977053774</v>
      </c>
      <c r="AI106" s="1">
        <f t="shared" si="11"/>
        <v>550179.89256553014</v>
      </c>
      <c r="AJ106" s="1">
        <f t="shared" si="12"/>
        <v>2563875.3680961081</v>
      </c>
      <c r="AK106" s="1">
        <f t="shared" si="13"/>
        <v>0</v>
      </c>
    </row>
    <row r="107" spans="1:37" x14ac:dyDescent="0.2">
      <c r="A107" s="3" t="s">
        <v>377</v>
      </c>
      <c r="B107" s="3" t="s">
        <v>369</v>
      </c>
      <c r="C107" s="3">
        <v>2</v>
      </c>
      <c r="D107" s="3" t="s">
        <v>370</v>
      </c>
      <c r="E107" s="3" t="s">
        <v>372</v>
      </c>
      <c r="F107" s="3">
        <v>12</v>
      </c>
      <c r="G107" s="3" t="s">
        <v>109</v>
      </c>
      <c r="H107" s="4">
        <v>0</v>
      </c>
      <c r="I107" s="4">
        <v>0</v>
      </c>
      <c r="J107" s="4">
        <v>0</v>
      </c>
      <c r="K107" s="4">
        <v>184154.989</v>
      </c>
      <c r="L107" s="4">
        <v>184154.989</v>
      </c>
      <c r="M107" s="4">
        <v>0</v>
      </c>
      <c r="N107" s="4">
        <v>15800000</v>
      </c>
      <c r="O107" s="4">
        <v>584000000</v>
      </c>
      <c r="P107" s="4">
        <v>0</v>
      </c>
      <c r="Q107" s="4">
        <v>62811.235399999998</v>
      </c>
      <c r="R107" s="4">
        <v>421448.08</v>
      </c>
      <c r="S107" s="4">
        <v>2080309.78</v>
      </c>
      <c r="T107" s="4">
        <v>0</v>
      </c>
      <c r="U107" s="129">
        <v>7838827.25</v>
      </c>
      <c r="V107" s="130">
        <v>26800000</v>
      </c>
      <c r="Y107" s="1">
        <f t="shared" si="2"/>
        <v>0</v>
      </c>
      <c r="Z107" s="1">
        <f t="shared" si="3"/>
        <v>0</v>
      </c>
      <c r="AA107" s="1">
        <f t="shared" si="14"/>
        <v>0</v>
      </c>
      <c r="AB107" s="1">
        <f t="shared" si="4"/>
        <v>423644.49108749791</v>
      </c>
      <c r="AC107" s="1">
        <f t="shared" si="5"/>
        <v>423644.49108749791</v>
      </c>
      <c r="AD107" s="1">
        <f t="shared" si="6"/>
        <v>0</v>
      </c>
      <c r="AE107" s="1">
        <f t="shared" si="7"/>
        <v>36347551.568002686</v>
      </c>
      <c r="AF107" s="1">
        <f t="shared" si="8"/>
        <v>1343479121.2476943</v>
      </c>
      <c r="AG107" s="1">
        <f t="shared" si="9"/>
        <v>0</v>
      </c>
      <c r="AH107" s="1">
        <f t="shared" si="10"/>
        <v>144495.86188300353</v>
      </c>
      <c r="AI107" s="1">
        <f t="shared" si="11"/>
        <v>969532.01398960268</v>
      </c>
      <c r="AJ107" s="1">
        <f t="shared" si="12"/>
        <v>4785706.7725297669</v>
      </c>
      <c r="AK107" s="1">
        <f t="shared" si="13"/>
        <v>0</v>
      </c>
    </row>
    <row r="108" spans="1:37" x14ac:dyDescent="0.2">
      <c r="A108" s="3" t="s">
        <v>377</v>
      </c>
      <c r="B108" s="3" t="s">
        <v>369</v>
      </c>
      <c r="C108" s="3">
        <v>4</v>
      </c>
      <c r="D108" s="3" t="s">
        <v>370</v>
      </c>
      <c r="E108" s="3" t="s">
        <v>371</v>
      </c>
      <c r="F108" s="3">
        <v>12</v>
      </c>
      <c r="G108" s="3" t="s">
        <v>113</v>
      </c>
      <c r="H108" s="4">
        <v>0</v>
      </c>
      <c r="I108" s="4">
        <v>0</v>
      </c>
      <c r="J108" s="4">
        <v>0</v>
      </c>
      <c r="K108" s="4">
        <v>228942.29199999999</v>
      </c>
      <c r="L108" s="4">
        <v>228942.29199999999</v>
      </c>
      <c r="M108" s="4">
        <v>435867.08500000002</v>
      </c>
      <c r="N108" s="4">
        <v>22500000</v>
      </c>
      <c r="O108" s="4">
        <v>1740000000</v>
      </c>
      <c r="P108" s="4">
        <v>0</v>
      </c>
      <c r="Q108" s="4">
        <v>0</v>
      </c>
      <c r="R108" s="4">
        <v>0</v>
      </c>
      <c r="S108" s="4">
        <v>0</v>
      </c>
      <c r="T108" s="4">
        <v>435867.08500000002</v>
      </c>
      <c r="U108" s="65">
        <v>51100000</v>
      </c>
      <c r="V108" s="131">
        <v>210000000</v>
      </c>
      <c r="Y108" s="1">
        <f t="shared" si="2"/>
        <v>0</v>
      </c>
      <c r="Z108" s="1">
        <f t="shared" si="3"/>
        <v>0</v>
      </c>
      <c r="AA108" s="1">
        <f t="shared" si="14"/>
        <v>0</v>
      </c>
      <c r="AB108" s="1">
        <f t="shared" si="4"/>
        <v>67213.978086313538</v>
      </c>
      <c r="AC108" s="1">
        <f t="shared" si="5"/>
        <v>67213.978086313538</v>
      </c>
      <c r="AD108" s="1">
        <f t="shared" si="6"/>
        <v>127963.9530285447</v>
      </c>
      <c r="AE108" s="1">
        <f t="shared" si="7"/>
        <v>6605658.1059390046</v>
      </c>
      <c r="AF108" s="1">
        <f t="shared" si="8"/>
        <v>510837560.19261646</v>
      </c>
      <c r="AG108" s="1">
        <f t="shared" si="9"/>
        <v>0</v>
      </c>
      <c r="AH108" s="1">
        <f t="shared" si="10"/>
        <v>0</v>
      </c>
      <c r="AI108" s="1">
        <f t="shared" si="11"/>
        <v>0</v>
      </c>
      <c r="AJ108" s="1">
        <f t="shared" si="12"/>
        <v>0</v>
      </c>
      <c r="AK108" s="1">
        <f t="shared" si="13"/>
        <v>127963.9530285447</v>
      </c>
    </row>
    <row r="109" spans="1:37" x14ac:dyDescent="0.2">
      <c r="A109" s="3" t="s">
        <v>377</v>
      </c>
      <c r="B109" s="3" t="s">
        <v>369</v>
      </c>
      <c r="C109" s="3">
        <v>4</v>
      </c>
      <c r="D109" s="3" t="s">
        <v>370</v>
      </c>
      <c r="E109" s="3" t="s">
        <v>373</v>
      </c>
      <c r="F109" s="3">
        <v>12</v>
      </c>
      <c r="G109" s="3" t="s">
        <v>114</v>
      </c>
      <c r="H109" s="4">
        <v>0</v>
      </c>
      <c r="I109" s="4">
        <v>0</v>
      </c>
      <c r="J109" s="4">
        <v>0</v>
      </c>
      <c r="K109" s="4">
        <v>106769.711</v>
      </c>
      <c r="L109" s="4">
        <v>106769.711</v>
      </c>
      <c r="M109" s="4">
        <v>430949.18199999997</v>
      </c>
      <c r="N109" s="4">
        <v>11100000</v>
      </c>
      <c r="O109" s="4">
        <v>964000000</v>
      </c>
      <c r="P109" s="4">
        <v>0</v>
      </c>
      <c r="Q109" s="4">
        <v>0</v>
      </c>
      <c r="R109" s="4">
        <v>0</v>
      </c>
      <c r="S109" s="4">
        <v>0</v>
      </c>
      <c r="T109" s="4">
        <v>430949.18199999997</v>
      </c>
      <c r="U109" s="48">
        <v>8373488.2300000004</v>
      </c>
      <c r="V109" s="76">
        <v>37800000</v>
      </c>
      <c r="Y109" s="1">
        <f t="shared" si="2"/>
        <v>0</v>
      </c>
      <c r="Z109" s="1">
        <f t="shared" si="3"/>
        <v>0</v>
      </c>
      <c r="AA109" s="1">
        <f t="shared" si="14"/>
        <v>0</v>
      </c>
      <c r="AB109" s="1">
        <f t="shared" si="4"/>
        <v>174144.24862615185</v>
      </c>
      <c r="AC109" s="1">
        <f>(L109/$V109)*(AVERAGE($V$88:$V$176))</f>
        <v>174144.24862615185</v>
      </c>
      <c r="AD109" s="1">
        <f t="shared" si="6"/>
        <v>702889.61909286003</v>
      </c>
      <c r="AE109" s="1">
        <f t="shared" si="7"/>
        <v>18104396.29035135</v>
      </c>
      <c r="AF109" s="1">
        <f t="shared" si="8"/>
        <v>1572309731.8827658</v>
      </c>
      <c r="AG109" s="1">
        <f t="shared" si="9"/>
        <v>0</v>
      </c>
      <c r="AH109" s="1">
        <f t="shared" si="10"/>
        <v>0</v>
      </c>
      <c r="AI109" s="1">
        <f t="shared" si="11"/>
        <v>0</v>
      </c>
      <c r="AJ109" s="1">
        <f>(S109/$V109)*(AVERAGE($V$88:$V$176))</f>
        <v>0</v>
      </c>
      <c r="AK109" s="1">
        <f t="shared" si="13"/>
        <v>702889.61909286003</v>
      </c>
    </row>
    <row r="110" spans="1:37" x14ac:dyDescent="0.2">
      <c r="A110" s="3" t="s">
        <v>377</v>
      </c>
      <c r="B110" s="3" t="s">
        <v>369</v>
      </c>
      <c r="C110" s="3">
        <v>4</v>
      </c>
      <c r="D110" s="3" t="s">
        <v>370</v>
      </c>
      <c r="E110" s="3" t="s">
        <v>372</v>
      </c>
      <c r="F110" s="3">
        <v>12</v>
      </c>
      <c r="G110" s="3" t="s">
        <v>115</v>
      </c>
      <c r="H110" s="4">
        <v>0</v>
      </c>
      <c r="I110" s="4">
        <v>0</v>
      </c>
      <c r="J110" s="4">
        <v>0</v>
      </c>
      <c r="K110" s="4">
        <v>58786.655899999998</v>
      </c>
      <c r="L110" s="4">
        <v>58786.655899999998</v>
      </c>
      <c r="M110" s="4">
        <v>704684.43799999997</v>
      </c>
      <c r="N110" s="4">
        <v>11000000</v>
      </c>
      <c r="O110" s="4">
        <v>900000000</v>
      </c>
      <c r="P110" s="4">
        <v>0</v>
      </c>
      <c r="Q110" s="4">
        <v>0</v>
      </c>
      <c r="R110" s="4">
        <v>0</v>
      </c>
      <c r="S110" s="4">
        <v>0</v>
      </c>
      <c r="T110" s="4">
        <v>704684.43799999997</v>
      </c>
      <c r="U110" s="106">
        <v>9015905.3900000006</v>
      </c>
      <c r="V110" s="16">
        <v>34300000</v>
      </c>
      <c r="Y110" s="1">
        <f t="shared" si="2"/>
        <v>0</v>
      </c>
      <c r="Z110" s="1">
        <f t="shared" si="3"/>
        <v>0</v>
      </c>
      <c r="AA110" s="1">
        <f t="shared" si="14"/>
        <v>0</v>
      </c>
      <c r="AB110" s="1">
        <f t="shared" si="4"/>
        <v>105666.54423588626</v>
      </c>
      <c r="AC110" s="1">
        <f t="shared" si="5"/>
        <v>105666.54423588626</v>
      </c>
      <c r="AD110" s="1">
        <f t="shared" si="6"/>
        <v>1266640.6721098698</v>
      </c>
      <c r="AE110" s="1">
        <f t="shared" si="7"/>
        <v>19772037.868116751</v>
      </c>
      <c r="AF110" s="1">
        <f t="shared" si="8"/>
        <v>1617712189.2095523</v>
      </c>
      <c r="AG110" s="1">
        <f t="shared" si="9"/>
        <v>0</v>
      </c>
      <c r="AH110" s="1">
        <f t="shared" si="10"/>
        <v>0</v>
      </c>
      <c r="AI110" s="1">
        <f t="shared" si="11"/>
        <v>0</v>
      </c>
      <c r="AJ110" s="1">
        <f t="shared" si="12"/>
        <v>0</v>
      </c>
      <c r="AK110" s="1">
        <f t="shared" si="13"/>
        <v>1266640.6721098698</v>
      </c>
    </row>
    <row r="111" spans="1:37" x14ac:dyDescent="0.2">
      <c r="A111" s="3" t="s">
        <v>377</v>
      </c>
      <c r="B111" s="3" t="s">
        <v>369</v>
      </c>
      <c r="C111" s="3">
        <v>5</v>
      </c>
      <c r="D111" s="3" t="s">
        <v>370</v>
      </c>
      <c r="E111" s="3" t="s">
        <v>371</v>
      </c>
      <c r="F111" s="3">
        <v>12</v>
      </c>
      <c r="G111" s="3" t="s">
        <v>116</v>
      </c>
      <c r="H111" s="4">
        <v>0</v>
      </c>
      <c r="I111" s="4">
        <v>0</v>
      </c>
      <c r="J111" s="4">
        <v>0</v>
      </c>
      <c r="K111" s="4">
        <v>996818.08200000005</v>
      </c>
      <c r="L111" s="4">
        <v>996818.08200000005</v>
      </c>
      <c r="M111" s="4">
        <v>0</v>
      </c>
      <c r="N111" s="4">
        <v>26400000</v>
      </c>
      <c r="O111" s="4">
        <v>2020000000</v>
      </c>
      <c r="P111" s="4">
        <v>0</v>
      </c>
      <c r="Q111" s="4">
        <v>0</v>
      </c>
      <c r="R111" s="4">
        <v>0</v>
      </c>
      <c r="S111" s="4">
        <v>169379.21799999999</v>
      </c>
      <c r="T111" s="4">
        <v>0</v>
      </c>
      <c r="U111" s="90">
        <v>42000000</v>
      </c>
      <c r="V111" s="132">
        <v>132000000</v>
      </c>
      <c r="Y111" s="1">
        <f t="shared" si="2"/>
        <v>0</v>
      </c>
      <c r="Z111" s="1">
        <f t="shared" si="3"/>
        <v>0</v>
      </c>
      <c r="AA111" s="1">
        <f t="shared" si="14"/>
        <v>0</v>
      </c>
      <c r="AB111" s="1">
        <f t="shared" si="4"/>
        <v>465580.56671281921</v>
      </c>
      <c r="AC111" s="1">
        <f t="shared" si="5"/>
        <v>465580.56671281921</v>
      </c>
      <c r="AD111" s="1">
        <f t="shared" si="6"/>
        <v>0</v>
      </c>
      <c r="AE111" s="1">
        <f t="shared" si="7"/>
        <v>12330561.797752811</v>
      </c>
      <c r="AF111" s="1">
        <f t="shared" si="8"/>
        <v>943474804.22199523</v>
      </c>
      <c r="AG111" s="1">
        <f t="shared" si="9"/>
        <v>0</v>
      </c>
      <c r="AH111" s="1">
        <f t="shared" si="10"/>
        <v>0</v>
      </c>
      <c r="AI111" s="1">
        <f t="shared" si="11"/>
        <v>0</v>
      </c>
      <c r="AJ111" s="1">
        <f t="shared" si="12"/>
        <v>79111.398288032011</v>
      </c>
      <c r="AK111" s="1">
        <f t="shared" si="13"/>
        <v>0</v>
      </c>
    </row>
    <row r="112" spans="1:37" x14ac:dyDescent="0.2">
      <c r="A112" s="3" t="s">
        <v>377</v>
      </c>
      <c r="B112" s="3" t="s">
        <v>369</v>
      </c>
      <c r="C112" s="3">
        <v>5</v>
      </c>
      <c r="D112" s="3" t="s">
        <v>370</v>
      </c>
      <c r="E112" s="3" t="s">
        <v>373</v>
      </c>
      <c r="F112" s="3">
        <v>12</v>
      </c>
      <c r="G112" s="3" t="s">
        <v>117</v>
      </c>
      <c r="H112" s="4">
        <v>0</v>
      </c>
      <c r="I112" s="4">
        <v>0</v>
      </c>
      <c r="J112" s="4">
        <v>0</v>
      </c>
      <c r="K112" s="4">
        <v>441475.43699999998</v>
      </c>
      <c r="L112" s="4">
        <v>441475.43699999998</v>
      </c>
      <c r="M112" s="4">
        <v>0</v>
      </c>
      <c r="N112" s="4">
        <v>13700000</v>
      </c>
      <c r="O112" s="4">
        <v>977000000</v>
      </c>
      <c r="P112" s="4">
        <v>0</v>
      </c>
      <c r="Q112" s="4">
        <v>0</v>
      </c>
      <c r="R112" s="4">
        <v>0</v>
      </c>
      <c r="S112" s="4">
        <v>50712.419500000004</v>
      </c>
      <c r="T112" s="4">
        <v>0</v>
      </c>
      <c r="U112" s="106">
        <v>8943630.8800000008</v>
      </c>
      <c r="V112" s="133">
        <v>28000000</v>
      </c>
      <c r="Y112" s="1">
        <f t="shared" si="2"/>
        <v>0</v>
      </c>
      <c r="Z112" s="1">
        <f t="shared" si="3"/>
        <v>0</v>
      </c>
      <c r="AA112" s="1">
        <f t="shared" si="14"/>
        <v>0</v>
      </c>
      <c r="AB112" s="1">
        <f t="shared" si="4"/>
        <v>972078.59966400487</v>
      </c>
      <c r="AC112" s="1">
        <f t="shared" si="5"/>
        <v>972078.59966400487</v>
      </c>
      <c r="AD112" s="1">
        <f t="shared" si="6"/>
        <v>0</v>
      </c>
      <c r="AE112" s="1">
        <f t="shared" si="7"/>
        <v>30165838.683788121</v>
      </c>
      <c r="AF112" s="1">
        <f t="shared" si="8"/>
        <v>2151242656.500803</v>
      </c>
      <c r="AG112" s="1">
        <f t="shared" si="9"/>
        <v>0</v>
      </c>
      <c r="AH112" s="1">
        <f>(Q112/$V112)*(AVERAGE($V$88:$V$176))</f>
        <v>0</v>
      </c>
      <c r="AI112" s="1">
        <f t="shared" si="11"/>
        <v>0</v>
      </c>
      <c r="AJ112" s="1">
        <f t="shared" si="12"/>
        <v>111662.96831398476</v>
      </c>
      <c r="AK112" s="1">
        <f t="shared" si="13"/>
        <v>0</v>
      </c>
    </row>
    <row r="113" spans="1:37" x14ac:dyDescent="0.2">
      <c r="A113" s="3" t="s">
        <v>377</v>
      </c>
      <c r="B113" s="3" t="s">
        <v>369</v>
      </c>
      <c r="C113" s="3">
        <v>5</v>
      </c>
      <c r="D113" s="3" t="s">
        <v>370</v>
      </c>
      <c r="E113" s="3" t="s">
        <v>372</v>
      </c>
      <c r="F113" s="3">
        <v>12</v>
      </c>
      <c r="G113" s="3" t="s">
        <v>118</v>
      </c>
      <c r="H113" s="4">
        <v>0</v>
      </c>
      <c r="I113" s="4">
        <v>0</v>
      </c>
      <c r="J113" s="4">
        <v>0</v>
      </c>
      <c r="K113" s="4">
        <v>478773.66399999999</v>
      </c>
      <c r="L113" s="4">
        <v>357961.31199999998</v>
      </c>
      <c r="M113" s="4">
        <v>162025.14600000001</v>
      </c>
      <c r="N113" s="4">
        <v>13500000</v>
      </c>
      <c r="O113" s="4">
        <v>1020000000</v>
      </c>
      <c r="P113" s="4">
        <v>0</v>
      </c>
      <c r="Q113" s="4">
        <v>12242.7484</v>
      </c>
      <c r="R113" s="4">
        <v>0</v>
      </c>
      <c r="S113" s="4">
        <v>72355.412899999996</v>
      </c>
      <c r="T113" s="4">
        <v>162025.14600000001</v>
      </c>
      <c r="U113" s="60">
        <v>9591110.6199999992</v>
      </c>
      <c r="V113" s="134">
        <v>29100000</v>
      </c>
      <c r="Y113" s="1">
        <f t="shared" si="2"/>
        <v>0</v>
      </c>
      <c r="Z113" s="1">
        <f t="shared" si="3"/>
        <v>0</v>
      </c>
      <c r="AA113" s="1">
        <f t="shared" si="14"/>
        <v>0</v>
      </c>
      <c r="AB113" s="1">
        <f t="shared" si="4"/>
        <v>1014355.3696028418</v>
      </c>
      <c r="AC113" s="1">
        <f t="shared" si="5"/>
        <v>758395.88983173098</v>
      </c>
      <c r="AD113" s="1">
        <f t="shared" si="6"/>
        <v>343275.09889053635</v>
      </c>
      <c r="AE113" s="1">
        <f t="shared" si="7"/>
        <v>28601818.603034869</v>
      </c>
      <c r="AF113" s="1">
        <f t="shared" si="8"/>
        <v>2161026294.4515233</v>
      </c>
      <c r="AG113" s="1">
        <f t="shared" si="9"/>
        <v>0</v>
      </c>
      <c r="AH113" s="1">
        <f t="shared" si="10"/>
        <v>25938.138439955212</v>
      </c>
      <c r="AI113" s="1">
        <f t="shared" si="11"/>
        <v>0</v>
      </c>
      <c r="AJ113" s="1">
        <f t="shared" si="12"/>
        <v>153296.02923803622</v>
      </c>
      <c r="AK113" s="1">
        <f t="shared" si="13"/>
        <v>343275.09889053635</v>
      </c>
    </row>
    <row r="114" spans="1:37" x14ac:dyDescent="0.2">
      <c r="A114" s="3" t="s">
        <v>377</v>
      </c>
      <c r="B114" s="3" t="s">
        <v>369</v>
      </c>
      <c r="C114" s="3">
        <v>7</v>
      </c>
      <c r="D114" s="3" t="s">
        <v>370</v>
      </c>
      <c r="E114" s="3" t="s">
        <v>371</v>
      </c>
      <c r="F114" s="3">
        <v>12</v>
      </c>
      <c r="G114" s="3" t="s">
        <v>122</v>
      </c>
      <c r="H114" s="4">
        <v>19277.2618</v>
      </c>
      <c r="I114" s="4">
        <v>0</v>
      </c>
      <c r="J114" s="4">
        <v>0</v>
      </c>
      <c r="K114" s="4">
        <v>541440.61499999999</v>
      </c>
      <c r="L114" s="4">
        <v>541440.61499999999</v>
      </c>
      <c r="M114" s="4">
        <v>0</v>
      </c>
      <c r="N114" s="4">
        <v>33700000</v>
      </c>
      <c r="O114" s="4">
        <v>1530000000</v>
      </c>
      <c r="P114" s="4">
        <v>78680.494999999995</v>
      </c>
      <c r="Q114" s="4">
        <v>27358.202399999998</v>
      </c>
      <c r="R114" s="4">
        <v>5119617.0999999996</v>
      </c>
      <c r="S114" s="4">
        <v>4738314.3600000003</v>
      </c>
      <c r="T114" s="4">
        <v>0</v>
      </c>
      <c r="U114" s="64">
        <v>45700000</v>
      </c>
      <c r="V114" s="135">
        <v>156000000</v>
      </c>
      <c r="Y114" s="1">
        <f t="shared" si="2"/>
        <v>7618.5726896269098</v>
      </c>
      <c r="Z114" s="1">
        <f t="shared" si="3"/>
        <v>0</v>
      </c>
      <c r="AA114" s="1">
        <f t="shared" si="14"/>
        <v>0</v>
      </c>
      <c r="AB114" s="1">
        <f t="shared" si="4"/>
        <v>213982.91548303803</v>
      </c>
      <c r="AC114" s="1">
        <f t="shared" si="5"/>
        <v>213982.91548303803</v>
      </c>
      <c r="AD114" s="1">
        <f t="shared" si="6"/>
        <v>0</v>
      </c>
      <c r="AE114" s="1">
        <f t="shared" si="7"/>
        <v>13318587.582829157</v>
      </c>
      <c r="AF114" s="1">
        <f t="shared" si="8"/>
        <v>604671780.4667244</v>
      </c>
      <c r="AG114" s="1">
        <f t="shared" si="9"/>
        <v>31095.343137028234</v>
      </c>
      <c r="AH114" s="1">
        <f t="shared" si="10"/>
        <v>10812.243761815038</v>
      </c>
      <c r="AI114" s="1">
        <f t="shared" si="11"/>
        <v>2023325.481807116</v>
      </c>
      <c r="AJ114" s="1">
        <f t="shared" si="12"/>
        <v>1872630.7061910115</v>
      </c>
      <c r="AK114" s="1">
        <f t="shared" si="13"/>
        <v>0</v>
      </c>
    </row>
    <row r="115" spans="1:37" x14ac:dyDescent="0.2">
      <c r="A115" s="3" t="s">
        <v>377</v>
      </c>
      <c r="B115" s="3" t="s">
        <v>369</v>
      </c>
      <c r="C115" s="3">
        <v>7</v>
      </c>
      <c r="D115" s="3" t="s">
        <v>370</v>
      </c>
      <c r="E115" s="3" t="s">
        <v>373</v>
      </c>
      <c r="F115" s="3">
        <v>12</v>
      </c>
      <c r="G115" s="3" t="s">
        <v>123</v>
      </c>
      <c r="H115" s="4">
        <v>19800.1584</v>
      </c>
      <c r="I115" s="4">
        <v>0</v>
      </c>
      <c r="J115" s="4">
        <v>0</v>
      </c>
      <c r="K115" s="4">
        <v>236116.69500000001</v>
      </c>
      <c r="L115" s="4">
        <v>236116.69500000001</v>
      </c>
      <c r="M115" s="4">
        <v>0</v>
      </c>
      <c r="N115" s="4">
        <v>16900000</v>
      </c>
      <c r="O115" s="4">
        <v>785000000</v>
      </c>
      <c r="P115" s="4">
        <v>42663.286800000002</v>
      </c>
      <c r="Q115" s="4">
        <v>53279.976300000002</v>
      </c>
      <c r="R115" s="4">
        <v>2938404.2</v>
      </c>
      <c r="S115" s="4">
        <v>2118559.2000000002</v>
      </c>
      <c r="T115" s="4">
        <v>0</v>
      </c>
      <c r="U115" s="115">
        <v>8619145.6199999992</v>
      </c>
      <c r="V115" s="136">
        <v>27300000</v>
      </c>
      <c r="Y115" s="1">
        <f t="shared" si="2"/>
        <v>44715.581823533772</v>
      </c>
      <c r="Z115" s="1">
        <f t="shared" si="3"/>
        <v>0</v>
      </c>
      <c r="AA115" s="1">
        <f t="shared" si="14"/>
        <v>0</v>
      </c>
      <c r="AB115" s="1">
        <f t="shared" si="4"/>
        <v>533232.87530744541</v>
      </c>
      <c r="AC115" s="1">
        <f t="shared" si="5"/>
        <v>533232.87530744541</v>
      </c>
      <c r="AD115" s="1">
        <f t="shared" si="6"/>
        <v>0</v>
      </c>
      <c r="AE115" s="1">
        <f t="shared" si="7"/>
        <v>38166024.612092033</v>
      </c>
      <c r="AF115" s="1">
        <f t="shared" si="8"/>
        <v>1772800551.5084169</v>
      </c>
      <c r="AG115" s="1">
        <f t="shared" si="9"/>
        <v>96348.405564588233</v>
      </c>
      <c r="AH115" s="1">
        <f t="shared" si="10"/>
        <v>120324.54951464379</v>
      </c>
      <c r="AI115" s="1">
        <f t="shared" si="11"/>
        <v>6635929.4093180243</v>
      </c>
      <c r="AJ115" s="1">
        <f t="shared" si="12"/>
        <v>4784436.8384244982</v>
      </c>
      <c r="AK115" s="1">
        <f t="shared" si="13"/>
        <v>0</v>
      </c>
    </row>
    <row r="116" spans="1:37" x14ac:dyDescent="0.2">
      <c r="A116" s="3" t="s">
        <v>377</v>
      </c>
      <c r="B116" s="3" t="s">
        <v>369</v>
      </c>
      <c r="C116" s="3">
        <v>7</v>
      </c>
      <c r="D116" s="3" t="s">
        <v>370</v>
      </c>
      <c r="E116" s="3" t="s">
        <v>372</v>
      </c>
      <c r="F116" s="3">
        <v>12</v>
      </c>
      <c r="G116" s="3" t="s">
        <v>124</v>
      </c>
      <c r="H116" s="4">
        <v>0</v>
      </c>
      <c r="I116" s="4">
        <v>0</v>
      </c>
      <c r="J116" s="4">
        <v>0</v>
      </c>
      <c r="K116" s="4">
        <v>238865.446</v>
      </c>
      <c r="L116" s="4">
        <v>20294.8495</v>
      </c>
      <c r="M116" s="4">
        <v>0</v>
      </c>
      <c r="N116" s="4">
        <v>16600000</v>
      </c>
      <c r="O116" s="4">
        <v>729000000</v>
      </c>
      <c r="P116" s="4">
        <v>53142.610200000003</v>
      </c>
      <c r="Q116" s="4">
        <v>0</v>
      </c>
      <c r="R116" s="4">
        <v>2854373.65</v>
      </c>
      <c r="S116" s="4">
        <v>2050977.75</v>
      </c>
      <c r="T116" s="4">
        <v>0</v>
      </c>
      <c r="U116" s="137">
        <v>8284830.8399999999</v>
      </c>
      <c r="V116" s="138">
        <v>24500000</v>
      </c>
      <c r="Y116" s="1">
        <f t="shared" si="2"/>
        <v>0</v>
      </c>
      <c r="Z116" s="1">
        <f t="shared" si="3"/>
        <v>0</v>
      </c>
      <c r="AA116" s="1">
        <f t="shared" si="14"/>
        <v>0</v>
      </c>
      <c r="AB116" s="1">
        <f t="shared" si="4"/>
        <v>601090.84556138504</v>
      </c>
      <c r="AC116" s="1">
        <f t="shared" si="5"/>
        <v>51070.795088947496</v>
      </c>
      <c r="AD116" s="1">
        <f t="shared" si="6"/>
        <v>0</v>
      </c>
      <c r="AE116" s="1">
        <f t="shared" si="7"/>
        <v>41772923.641366661</v>
      </c>
      <c r="AF116" s="1">
        <f t="shared" si="8"/>
        <v>1834485622.5636322</v>
      </c>
      <c r="AG116" s="1">
        <f t="shared" si="9"/>
        <v>133730.25289081407</v>
      </c>
      <c r="AH116" s="1">
        <f t="shared" si="10"/>
        <v>0</v>
      </c>
      <c r="AI116" s="1">
        <f t="shared" si="11"/>
        <v>7182863.4051433159</v>
      </c>
      <c r="AJ116" s="1">
        <f t="shared" si="12"/>
        <v>5161164.8759573493</v>
      </c>
      <c r="AK116" s="1">
        <f t="shared" si="13"/>
        <v>0</v>
      </c>
    </row>
    <row r="117" spans="1:37" x14ac:dyDescent="0.2">
      <c r="A117" s="3" t="s">
        <v>377</v>
      </c>
      <c r="B117" s="3" t="s">
        <v>369</v>
      </c>
      <c r="C117" s="3">
        <v>10</v>
      </c>
      <c r="D117" s="3" t="s">
        <v>370</v>
      </c>
      <c r="E117" s="3" t="s">
        <v>371</v>
      </c>
      <c r="F117" s="3">
        <v>20</v>
      </c>
      <c r="G117" s="3" t="s">
        <v>87</v>
      </c>
      <c r="H117" s="4">
        <v>0</v>
      </c>
      <c r="I117" s="4">
        <v>0</v>
      </c>
      <c r="J117" s="4">
        <v>0</v>
      </c>
      <c r="K117" s="4">
        <v>113217.958</v>
      </c>
      <c r="L117" s="4">
        <v>85018.708400000003</v>
      </c>
      <c r="M117" s="4">
        <v>100729.277</v>
      </c>
      <c r="N117" s="4">
        <v>7465647.0199999996</v>
      </c>
      <c r="O117" s="4">
        <v>1370000000</v>
      </c>
      <c r="P117" s="4">
        <v>0</v>
      </c>
      <c r="Q117" s="4">
        <v>0</v>
      </c>
      <c r="R117" s="4">
        <v>0</v>
      </c>
      <c r="S117" s="4">
        <v>0</v>
      </c>
      <c r="T117" s="4">
        <v>100729.277</v>
      </c>
      <c r="U117" s="76">
        <v>38100000</v>
      </c>
      <c r="V117" s="123">
        <v>133000000</v>
      </c>
      <c r="Y117" s="1">
        <f t="shared" si="2"/>
        <v>0</v>
      </c>
      <c r="Z117" s="1">
        <f t="shared" si="3"/>
        <v>0</v>
      </c>
      <c r="AA117" s="1">
        <f t="shared" si="14"/>
        <v>0</v>
      </c>
      <c r="AB117" s="1">
        <f t="shared" si="4"/>
        <v>52482.745403548193</v>
      </c>
      <c r="AC117" s="1">
        <f t="shared" si="5"/>
        <v>39410.843529749094</v>
      </c>
      <c r="AD117" s="1">
        <f t="shared" si="6"/>
        <v>46693.555447047394</v>
      </c>
      <c r="AE117" s="1">
        <f t="shared" si="7"/>
        <v>3460737.6669292897</v>
      </c>
      <c r="AF117" s="1">
        <f>(O117/$V117)*(AVERAGE($V$88:$V$176))</f>
        <v>635070288.07974994</v>
      </c>
      <c r="AG117" s="1">
        <f t="shared" si="9"/>
        <v>0</v>
      </c>
      <c r="AH117" s="1">
        <f t="shared" si="10"/>
        <v>0</v>
      </c>
      <c r="AI117" s="1">
        <f t="shared" si="11"/>
        <v>0</v>
      </c>
      <c r="AJ117" s="1">
        <f t="shared" si="12"/>
        <v>0</v>
      </c>
      <c r="AK117" s="1">
        <f t="shared" si="13"/>
        <v>46693.555447047394</v>
      </c>
    </row>
    <row r="118" spans="1:37" x14ac:dyDescent="0.2">
      <c r="A118" s="3" t="s">
        <v>377</v>
      </c>
      <c r="B118" s="3" t="s">
        <v>369</v>
      </c>
      <c r="C118" s="3">
        <v>10</v>
      </c>
      <c r="D118" s="3" t="s">
        <v>370</v>
      </c>
      <c r="E118" s="3" t="s">
        <v>373</v>
      </c>
      <c r="F118" s="3">
        <v>20</v>
      </c>
      <c r="G118" s="3" t="s">
        <v>88</v>
      </c>
      <c r="H118" s="4">
        <v>0</v>
      </c>
      <c r="I118" s="4">
        <v>0</v>
      </c>
      <c r="J118" s="4">
        <v>0</v>
      </c>
      <c r="K118" s="4">
        <v>17734.964599999999</v>
      </c>
      <c r="L118" s="4">
        <v>0</v>
      </c>
      <c r="M118" s="4">
        <v>63506.383500000004</v>
      </c>
      <c r="N118" s="4">
        <v>4280077.91</v>
      </c>
      <c r="O118" s="4">
        <v>835000000</v>
      </c>
      <c r="P118" s="4">
        <v>0</v>
      </c>
      <c r="Q118" s="4">
        <v>0</v>
      </c>
      <c r="R118" s="4">
        <v>0</v>
      </c>
      <c r="S118" s="4">
        <v>0</v>
      </c>
      <c r="T118" s="4">
        <v>63506.383500000004</v>
      </c>
      <c r="U118" s="139">
        <v>7610354.79</v>
      </c>
      <c r="V118" s="140">
        <v>29500000</v>
      </c>
      <c r="Y118" s="1">
        <f t="shared" si="2"/>
        <v>0</v>
      </c>
      <c r="Z118" s="1">
        <f t="shared" si="3"/>
        <v>0</v>
      </c>
      <c r="AA118" s="1">
        <f t="shared" si="14"/>
        <v>0</v>
      </c>
      <c r="AB118" s="1">
        <f t="shared" si="4"/>
        <v>37064.758810382787</v>
      </c>
      <c r="AC118" s="1">
        <f t="shared" si="5"/>
        <v>0</v>
      </c>
      <c r="AD118" s="1">
        <f t="shared" si="6"/>
        <v>132723.62479636259</v>
      </c>
      <c r="AE118" s="1">
        <f t="shared" si="7"/>
        <v>8945044.9438053705</v>
      </c>
      <c r="AF118" s="1">
        <f t="shared" si="8"/>
        <v>1745087983.2412875</v>
      </c>
      <c r="AG118" s="1">
        <f t="shared" si="9"/>
        <v>0</v>
      </c>
      <c r="AH118" s="1">
        <f t="shared" si="10"/>
        <v>0</v>
      </c>
      <c r="AI118" s="1">
        <f t="shared" si="11"/>
        <v>0</v>
      </c>
      <c r="AJ118" s="1">
        <f t="shared" si="12"/>
        <v>0</v>
      </c>
      <c r="AK118" s="1">
        <f t="shared" si="13"/>
        <v>132723.62479636259</v>
      </c>
    </row>
    <row r="119" spans="1:37" x14ac:dyDescent="0.2">
      <c r="A119" s="3" t="s">
        <v>377</v>
      </c>
      <c r="B119" s="3" t="s">
        <v>369</v>
      </c>
      <c r="C119" s="3">
        <v>10</v>
      </c>
      <c r="D119" s="3" t="s">
        <v>370</v>
      </c>
      <c r="E119" s="3" t="s">
        <v>372</v>
      </c>
      <c r="F119" s="3">
        <v>20</v>
      </c>
      <c r="G119" s="3" t="s">
        <v>89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233066.731</v>
      </c>
      <c r="N119" s="4">
        <v>4235610.5999999996</v>
      </c>
      <c r="O119" s="4">
        <v>814000000</v>
      </c>
      <c r="P119" s="4">
        <v>0</v>
      </c>
      <c r="Q119" s="4">
        <v>0</v>
      </c>
      <c r="R119" s="4">
        <v>0</v>
      </c>
      <c r="S119" s="4">
        <v>0</v>
      </c>
      <c r="T119" s="4">
        <v>233066.731</v>
      </c>
      <c r="U119" s="110">
        <v>8114315.0999999996</v>
      </c>
      <c r="V119" s="136">
        <v>27200000</v>
      </c>
      <c r="Y119" s="1">
        <f t="shared" si="2"/>
        <v>0</v>
      </c>
      <c r="Z119" s="1">
        <f t="shared" si="3"/>
        <v>0</v>
      </c>
      <c r="AA119" s="1">
        <f t="shared" si="14"/>
        <v>0</v>
      </c>
      <c r="AB119" s="1">
        <f t="shared" si="4"/>
        <v>0</v>
      </c>
      <c r="AC119" s="1">
        <f t="shared" si="5"/>
        <v>0</v>
      </c>
      <c r="AD119" s="1">
        <f>(M119/$V119)*(AVERAGE($V$88:$V$176))</f>
        <v>528280.09735215642</v>
      </c>
      <c r="AE119" s="1">
        <f t="shared" si="7"/>
        <v>9600635.7085508909</v>
      </c>
      <c r="AF119" s="1">
        <f t="shared" si="8"/>
        <v>1845050974.8843358</v>
      </c>
      <c r="AG119" s="1">
        <f t="shared" si="9"/>
        <v>0</v>
      </c>
      <c r="AH119" s="1">
        <f t="shared" si="10"/>
        <v>0</v>
      </c>
      <c r="AI119" s="1">
        <f t="shared" si="11"/>
        <v>0</v>
      </c>
      <c r="AJ119" s="1">
        <f t="shared" si="12"/>
        <v>0</v>
      </c>
      <c r="AK119" s="1">
        <f t="shared" si="13"/>
        <v>528280.09735215642</v>
      </c>
    </row>
    <row r="120" spans="1:37" x14ac:dyDescent="0.2">
      <c r="A120" s="3" t="s">
        <v>377</v>
      </c>
      <c r="B120" s="3" t="s">
        <v>369</v>
      </c>
      <c r="C120" s="3">
        <v>11</v>
      </c>
      <c r="D120" s="3" t="s">
        <v>370</v>
      </c>
      <c r="E120" s="3" t="s">
        <v>371</v>
      </c>
      <c r="F120" s="3">
        <v>20</v>
      </c>
      <c r="G120" s="3" t="s">
        <v>90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942680.04599999997</v>
      </c>
      <c r="N120" s="4">
        <v>1710323.64</v>
      </c>
      <c r="O120" s="4">
        <v>1360000000</v>
      </c>
      <c r="P120" s="4">
        <v>0</v>
      </c>
      <c r="Q120" s="4">
        <v>0</v>
      </c>
      <c r="R120" s="4">
        <v>0</v>
      </c>
      <c r="S120" s="4">
        <v>0</v>
      </c>
      <c r="T120" s="4">
        <v>942680.04599999997</v>
      </c>
      <c r="U120" s="16">
        <v>33500000</v>
      </c>
      <c r="V120" s="117">
        <v>160000000</v>
      </c>
      <c r="Y120" s="1">
        <f t="shared" si="2"/>
        <v>0</v>
      </c>
      <c r="Z120" s="1">
        <f t="shared" si="3"/>
        <v>0</v>
      </c>
      <c r="AA120" s="1">
        <f t="shared" si="14"/>
        <v>0</v>
      </c>
      <c r="AB120" s="1">
        <f t="shared" si="4"/>
        <v>0</v>
      </c>
      <c r="AC120" s="1">
        <f t="shared" si="5"/>
        <v>0</v>
      </c>
      <c r="AD120" s="1">
        <f t="shared" si="6"/>
        <v>363242.95508473314</v>
      </c>
      <c r="AE120" s="1">
        <f t="shared" si="7"/>
        <v>659039.10428679769</v>
      </c>
      <c r="AF120" s="1">
        <f t="shared" si="8"/>
        <v>524048876.4044944</v>
      </c>
      <c r="AG120" s="1">
        <f t="shared" si="9"/>
        <v>0</v>
      </c>
      <c r="AH120" s="1">
        <f t="shared" si="10"/>
        <v>0</v>
      </c>
      <c r="AI120" s="1">
        <f t="shared" si="11"/>
        <v>0</v>
      </c>
      <c r="AJ120" s="1">
        <f t="shared" si="12"/>
        <v>0</v>
      </c>
      <c r="AK120" s="1">
        <f t="shared" si="13"/>
        <v>363242.95508473314</v>
      </c>
    </row>
    <row r="121" spans="1:37" x14ac:dyDescent="0.2">
      <c r="A121" s="3" t="s">
        <v>377</v>
      </c>
      <c r="B121" s="3" t="s">
        <v>369</v>
      </c>
      <c r="C121" s="3">
        <v>11</v>
      </c>
      <c r="D121" s="3" t="s">
        <v>370</v>
      </c>
      <c r="E121" s="3" t="s">
        <v>373</v>
      </c>
      <c r="F121" s="3">
        <v>20</v>
      </c>
      <c r="G121" s="3" t="s">
        <v>91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772736.06900000002</v>
      </c>
      <c r="N121" s="4">
        <v>1141534.54</v>
      </c>
      <c r="O121" s="4">
        <v>784000000</v>
      </c>
      <c r="P121" s="4">
        <v>0</v>
      </c>
      <c r="Q121" s="4">
        <v>0</v>
      </c>
      <c r="R121" s="4">
        <v>0</v>
      </c>
      <c r="S121" s="4">
        <v>0</v>
      </c>
      <c r="T121" s="4">
        <v>772736.06900000002</v>
      </c>
      <c r="U121" s="141">
        <v>6477949.4400000004</v>
      </c>
      <c r="V121" s="16">
        <v>34200000</v>
      </c>
      <c r="Y121" s="1">
        <f t="shared" si="2"/>
        <v>0</v>
      </c>
      <c r="Z121" s="1">
        <f t="shared" si="3"/>
        <v>0</v>
      </c>
      <c r="AA121" s="1">
        <f t="shared" si="14"/>
        <v>0</v>
      </c>
      <c r="AB121" s="1">
        <f t="shared" si="4"/>
        <v>0</v>
      </c>
      <c r="AC121" s="1">
        <f t="shared" si="5"/>
        <v>0</v>
      </c>
      <c r="AD121" s="1">
        <f t="shared" si="6"/>
        <v>1393021.9082100994</v>
      </c>
      <c r="AE121" s="1">
        <f t="shared" si="7"/>
        <v>2057859.9692601354</v>
      </c>
      <c r="AF121" s="1">
        <f t="shared" si="8"/>
        <v>1413327551.0874567</v>
      </c>
      <c r="AG121" s="1">
        <f t="shared" si="9"/>
        <v>0</v>
      </c>
      <c r="AH121" s="1">
        <f t="shared" si="10"/>
        <v>0</v>
      </c>
      <c r="AI121" s="1">
        <f t="shared" si="11"/>
        <v>0</v>
      </c>
      <c r="AJ121" s="1">
        <f t="shared" si="12"/>
        <v>0</v>
      </c>
      <c r="AK121" s="1">
        <f t="shared" si="13"/>
        <v>1393021.9082100994</v>
      </c>
    </row>
    <row r="122" spans="1:37" x14ac:dyDescent="0.2">
      <c r="A122" s="3" t="s">
        <v>377</v>
      </c>
      <c r="B122" s="3" t="s">
        <v>369</v>
      </c>
      <c r="C122" s="3">
        <v>11</v>
      </c>
      <c r="D122" s="3" t="s">
        <v>370</v>
      </c>
      <c r="E122" s="3" t="s">
        <v>372</v>
      </c>
      <c r="F122" s="3">
        <v>20</v>
      </c>
      <c r="G122" s="3" t="s">
        <v>92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1265057.0900000001</v>
      </c>
      <c r="N122" s="4">
        <v>1120336.08</v>
      </c>
      <c r="O122" s="4">
        <v>895000000</v>
      </c>
      <c r="P122" s="4">
        <v>0</v>
      </c>
      <c r="Q122" s="4">
        <v>0</v>
      </c>
      <c r="R122" s="4">
        <v>0</v>
      </c>
      <c r="S122" s="4">
        <v>0</v>
      </c>
      <c r="T122" s="4">
        <v>1265057.0900000001</v>
      </c>
      <c r="U122" s="129">
        <v>7782983.5999999996</v>
      </c>
      <c r="V122" s="16">
        <v>33900000</v>
      </c>
      <c r="Y122" s="1">
        <f t="shared" si="2"/>
        <v>0</v>
      </c>
      <c r="Z122" s="1">
        <f t="shared" si="3"/>
        <v>0</v>
      </c>
      <c r="AA122" s="1">
        <f t="shared" si="14"/>
        <v>0</v>
      </c>
      <c r="AB122" s="1">
        <f t="shared" si="4"/>
        <v>0</v>
      </c>
      <c r="AC122" s="1">
        <f t="shared" si="5"/>
        <v>0</v>
      </c>
      <c r="AD122" s="1">
        <f t="shared" si="6"/>
        <v>2300717.4964499027</v>
      </c>
      <c r="AE122" s="1">
        <f t="shared" si="7"/>
        <v>2037518.1812230288</v>
      </c>
      <c r="AF122" s="1">
        <f t="shared" si="8"/>
        <v>1627706903.9806437</v>
      </c>
      <c r="AG122" s="1">
        <f t="shared" si="9"/>
        <v>0</v>
      </c>
      <c r="AH122" s="1">
        <f t="shared" si="10"/>
        <v>0</v>
      </c>
      <c r="AI122" s="1">
        <f t="shared" si="11"/>
        <v>0</v>
      </c>
      <c r="AJ122" s="1">
        <f t="shared" si="12"/>
        <v>0</v>
      </c>
      <c r="AK122" s="1">
        <f t="shared" si="13"/>
        <v>2300717.4964499027</v>
      </c>
    </row>
    <row r="123" spans="1:37" x14ac:dyDescent="0.2">
      <c r="A123" s="3" t="s">
        <v>377</v>
      </c>
      <c r="B123" s="3" t="s">
        <v>369</v>
      </c>
      <c r="C123" s="3">
        <v>12</v>
      </c>
      <c r="D123" s="3" t="s">
        <v>370</v>
      </c>
      <c r="E123" s="3" t="s">
        <v>371</v>
      </c>
      <c r="F123" s="3">
        <v>20</v>
      </c>
      <c r="G123" s="3" t="s">
        <v>93</v>
      </c>
      <c r="H123" s="4">
        <v>0</v>
      </c>
      <c r="I123" s="4">
        <v>0</v>
      </c>
      <c r="J123" s="4">
        <v>0</v>
      </c>
      <c r="K123" s="4">
        <v>135067.79</v>
      </c>
      <c r="L123" s="4">
        <v>135067.79</v>
      </c>
      <c r="M123" s="4">
        <v>0</v>
      </c>
      <c r="N123" s="4">
        <v>19600000</v>
      </c>
      <c r="O123" s="4">
        <v>1170000000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142">
        <v>30500000</v>
      </c>
      <c r="V123" s="143">
        <v>86700000</v>
      </c>
      <c r="Y123" s="1">
        <f t="shared" si="2"/>
        <v>0</v>
      </c>
      <c r="Z123" s="1">
        <f t="shared" si="3"/>
        <v>0</v>
      </c>
      <c r="AA123" s="1">
        <f t="shared" si="14"/>
        <v>0</v>
      </c>
      <c r="AB123" s="1">
        <f t="shared" si="4"/>
        <v>96047.389358760032</v>
      </c>
      <c r="AC123" s="1">
        <f t="shared" si="5"/>
        <v>96047.389358760032</v>
      </c>
      <c r="AD123" s="1">
        <f t="shared" si="6"/>
        <v>0</v>
      </c>
      <c r="AE123" s="1">
        <f t="shared" si="7"/>
        <v>13937659.240827858</v>
      </c>
      <c r="AF123" s="1">
        <f t="shared" si="8"/>
        <v>831992924.06982625</v>
      </c>
      <c r="AG123" s="1">
        <f t="shared" si="9"/>
        <v>0</v>
      </c>
      <c r="AH123" s="1">
        <f t="shared" si="10"/>
        <v>0</v>
      </c>
      <c r="AI123" s="1">
        <f t="shared" si="11"/>
        <v>0</v>
      </c>
      <c r="AJ123" s="1">
        <f t="shared" si="12"/>
        <v>0</v>
      </c>
      <c r="AK123" s="1">
        <f t="shared" si="13"/>
        <v>0</v>
      </c>
    </row>
    <row r="124" spans="1:37" x14ac:dyDescent="0.2">
      <c r="A124" s="3" t="s">
        <v>377</v>
      </c>
      <c r="B124" s="3" t="s">
        <v>369</v>
      </c>
      <c r="C124" s="3">
        <v>12</v>
      </c>
      <c r="D124" s="3" t="s">
        <v>370</v>
      </c>
      <c r="E124" s="3" t="s">
        <v>373</v>
      </c>
      <c r="F124" s="3">
        <v>20</v>
      </c>
      <c r="G124" s="3" t="s">
        <v>94</v>
      </c>
      <c r="H124" s="4">
        <v>0</v>
      </c>
      <c r="I124" s="4">
        <v>0</v>
      </c>
      <c r="J124" s="4">
        <v>0</v>
      </c>
      <c r="K124" s="4">
        <v>77220.292300000001</v>
      </c>
      <c r="L124" s="4">
        <v>77220.292300000001</v>
      </c>
      <c r="M124" s="4">
        <v>0</v>
      </c>
      <c r="N124" s="4">
        <v>12200000</v>
      </c>
      <c r="O124" s="4">
        <v>846000000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10">
        <v>8100678.7300000004</v>
      </c>
      <c r="V124" s="21">
        <v>21400000</v>
      </c>
      <c r="Y124" s="1">
        <f t="shared" si="2"/>
        <v>0</v>
      </c>
      <c r="Z124" s="1">
        <f t="shared" si="3"/>
        <v>0</v>
      </c>
      <c r="AA124" s="1">
        <f t="shared" si="14"/>
        <v>0</v>
      </c>
      <c r="AB124" s="1">
        <f t="shared" si="4"/>
        <v>222469.52949665548</v>
      </c>
      <c r="AC124" s="1">
        <f t="shared" si="5"/>
        <v>222469.52949665548</v>
      </c>
      <c r="AD124" s="1">
        <f t="shared" si="6"/>
        <v>0</v>
      </c>
      <c r="AE124" s="1">
        <f t="shared" si="7"/>
        <v>35147863.068360813</v>
      </c>
      <c r="AF124" s="1">
        <f t="shared" si="8"/>
        <v>2437302635.7240367</v>
      </c>
      <c r="AG124" s="1">
        <f t="shared" si="9"/>
        <v>0</v>
      </c>
      <c r="AH124" s="1">
        <f t="shared" si="10"/>
        <v>0</v>
      </c>
      <c r="AI124" s="1">
        <f t="shared" si="11"/>
        <v>0</v>
      </c>
      <c r="AJ124" s="1">
        <f t="shared" si="12"/>
        <v>0</v>
      </c>
      <c r="AK124" s="1">
        <f t="shared" si="13"/>
        <v>0</v>
      </c>
    </row>
    <row r="125" spans="1:37" x14ac:dyDescent="0.2">
      <c r="A125" s="3" t="s">
        <v>377</v>
      </c>
      <c r="B125" s="3" t="s">
        <v>369</v>
      </c>
      <c r="C125" s="3">
        <v>12</v>
      </c>
      <c r="D125" s="3" t="s">
        <v>370</v>
      </c>
      <c r="E125" s="3" t="s">
        <v>372</v>
      </c>
      <c r="F125" s="3">
        <v>20</v>
      </c>
      <c r="G125" s="3" t="s">
        <v>95</v>
      </c>
      <c r="H125" s="4">
        <v>0</v>
      </c>
      <c r="I125" s="4">
        <v>0</v>
      </c>
      <c r="J125" s="4">
        <v>0</v>
      </c>
      <c r="K125" s="4">
        <v>51691.235399999998</v>
      </c>
      <c r="L125" s="4">
        <v>0</v>
      </c>
      <c r="M125" s="4">
        <v>0</v>
      </c>
      <c r="N125" s="4">
        <v>11100000</v>
      </c>
      <c r="O125" s="4">
        <v>741000000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44">
        <v>6979958.7300000004</v>
      </c>
      <c r="V125" s="145">
        <v>17900000</v>
      </c>
      <c r="Y125" s="1">
        <f t="shared" si="2"/>
        <v>0</v>
      </c>
      <c r="Z125" s="1">
        <f t="shared" si="3"/>
        <v>0</v>
      </c>
      <c r="AA125" s="1">
        <f t="shared" si="14"/>
        <v>0</v>
      </c>
      <c r="AB125" s="1">
        <f t="shared" si="4"/>
        <v>178039.65712343229</v>
      </c>
      <c r="AC125" s="1">
        <f t="shared" si="5"/>
        <v>0</v>
      </c>
      <c r="AD125" s="1">
        <f t="shared" si="6"/>
        <v>0</v>
      </c>
      <c r="AE125" s="1">
        <f t="shared" si="7"/>
        <v>38231630.155043624</v>
      </c>
      <c r="AF125" s="1">
        <f t="shared" si="8"/>
        <v>2552219634.6745343</v>
      </c>
      <c r="AG125" s="1">
        <f t="shared" si="9"/>
        <v>0</v>
      </c>
      <c r="AH125" s="1">
        <f t="shared" si="10"/>
        <v>0</v>
      </c>
      <c r="AI125" s="1">
        <f t="shared" si="11"/>
        <v>0</v>
      </c>
      <c r="AJ125" s="1">
        <f t="shared" si="12"/>
        <v>0</v>
      </c>
      <c r="AK125" s="1">
        <f t="shared" si="13"/>
        <v>0</v>
      </c>
    </row>
    <row r="126" spans="1:37" x14ac:dyDescent="0.2">
      <c r="A126" s="3" t="s">
        <v>377</v>
      </c>
      <c r="B126" s="3" t="s">
        <v>369</v>
      </c>
      <c r="C126" s="3">
        <v>13</v>
      </c>
      <c r="D126" s="3" t="s">
        <v>370</v>
      </c>
      <c r="E126" s="3" t="s">
        <v>371</v>
      </c>
      <c r="F126" s="3">
        <v>20</v>
      </c>
      <c r="G126" s="3" t="s">
        <v>96</v>
      </c>
      <c r="H126" s="4">
        <v>0</v>
      </c>
      <c r="I126" s="4">
        <v>0</v>
      </c>
      <c r="J126" s="4">
        <v>0</v>
      </c>
      <c r="K126" s="4">
        <v>81784.697</v>
      </c>
      <c r="L126" s="4">
        <v>81784.697</v>
      </c>
      <c r="M126" s="4">
        <v>0</v>
      </c>
      <c r="N126" s="4">
        <v>9862959.7400000002</v>
      </c>
      <c r="O126" s="4">
        <v>1180000000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46">
        <v>30400000</v>
      </c>
      <c r="V126" s="147">
        <v>113000000</v>
      </c>
      <c r="Y126" s="1">
        <f t="shared" si="2"/>
        <v>0</v>
      </c>
      <c r="Z126" s="1">
        <f t="shared" si="3"/>
        <v>0</v>
      </c>
      <c r="AA126" s="1">
        <f t="shared" si="14"/>
        <v>0</v>
      </c>
      <c r="AB126" s="1">
        <f t="shared" si="4"/>
        <v>44621.737188893312</v>
      </c>
      <c r="AC126" s="1">
        <f t="shared" si="5"/>
        <v>44621.737188893312</v>
      </c>
      <c r="AD126" s="1">
        <f t="shared" si="6"/>
        <v>0</v>
      </c>
      <c r="AE126" s="1">
        <f t="shared" si="7"/>
        <v>5381231.6187087605</v>
      </c>
      <c r="AF126" s="1">
        <f t="shared" si="8"/>
        <v>643808093.86496961</v>
      </c>
      <c r="AG126" s="1">
        <f t="shared" si="9"/>
        <v>0</v>
      </c>
      <c r="AH126" s="1">
        <f t="shared" si="10"/>
        <v>0</v>
      </c>
      <c r="AI126" s="1">
        <f t="shared" si="11"/>
        <v>0</v>
      </c>
      <c r="AJ126" s="1">
        <f t="shared" si="12"/>
        <v>0</v>
      </c>
      <c r="AK126" s="1">
        <f t="shared" si="13"/>
        <v>0</v>
      </c>
    </row>
    <row r="127" spans="1:37" x14ac:dyDescent="0.2">
      <c r="A127" s="3" t="s">
        <v>377</v>
      </c>
      <c r="B127" s="3" t="s">
        <v>369</v>
      </c>
      <c r="C127" s="3">
        <v>13</v>
      </c>
      <c r="D127" s="3" t="s">
        <v>370</v>
      </c>
      <c r="E127" s="3" t="s">
        <v>373</v>
      </c>
      <c r="F127" s="3">
        <v>20</v>
      </c>
      <c r="G127" s="3" t="s">
        <v>97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6094189.6699999999</v>
      </c>
      <c r="O127" s="4">
        <v>776000000</v>
      </c>
      <c r="P127" s="4">
        <v>0</v>
      </c>
      <c r="Q127" s="4">
        <v>0</v>
      </c>
      <c r="R127" s="4">
        <v>0</v>
      </c>
      <c r="S127" s="4">
        <v>19996.105500000001</v>
      </c>
      <c r="T127" s="4">
        <v>0</v>
      </c>
      <c r="U127" s="148">
        <v>9938746.2699999996</v>
      </c>
      <c r="V127" s="14">
        <v>32900000</v>
      </c>
      <c r="Y127" s="1">
        <f t="shared" si="2"/>
        <v>0</v>
      </c>
      <c r="Z127" s="1">
        <f t="shared" si="3"/>
        <v>0</v>
      </c>
      <c r="AA127" s="1">
        <f t="shared" si="14"/>
        <v>0</v>
      </c>
      <c r="AB127" s="1">
        <f t="shared" si="4"/>
        <v>0</v>
      </c>
      <c r="AC127" s="1">
        <f t="shared" si="5"/>
        <v>0</v>
      </c>
      <c r="AD127" s="1">
        <f t="shared" si="6"/>
        <v>0</v>
      </c>
      <c r="AE127" s="1">
        <f t="shared" si="7"/>
        <v>11420179.68589085</v>
      </c>
      <c r="AF127" s="1">
        <f t="shared" si="8"/>
        <v>1454181756.0875654</v>
      </c>
      <c r="AG127" s="1">
        <f t="shared" si="9"/>
        <v>0</v>
      </c>
      <c r="AH127" s="1">
        <f t="shared" si="10"/>
        <v>0</v>
      </c>
      <c r="AI127" s="1">
        <f t="shared" si="11"/>
        <v>0</v>
      </c>
      <c r="AJ127" s="1">
        <f t="shared" si="12"/>
        <v>37471.613158379158</v>
      </c>
      <c r="AK127" s="1">
        <f t="shared" si="13"/>
        <v>0</v>
      </c>
    </row>
    <row r="128" spans="1:37" x14ac:dyDescent="0.2">
      <c r="A128" s="3" t="s">
        <v>377</v>
      </c>
      <c r="B128" s="3" t="s">
        <v>369</v>
      </c>
      <c r="C128" s="3">
        <v>13</v>
      </c>
      <c r="D128" s="3" t="s">
        <v>370</v>
      </c>
      <c r="E128" s="3" t="s">
        <v>372</v>
      </c>
      <c r="F128" s="3">
        <v>20</v>
      </c>
      <c r="G128" s="3" t="s">
        <v>98</v>
      </c>
      <c r="H128" s="4">
        <v>0</v>
      </c>
      <c r="I128" s="4">
        <v>0</v>
      </c>
      <c r="J128" s="4">
        <v>0</v>
      </c>
      <c r="K128" s="4">
        <v>41867.488299999997</v>
      </c>
      <c r="L128" s="4">
        <v>16837.521499999999</v>
      </c>
      <c r="M128" s="4">
        <v>0</v>
      </c>
      <c r="N128" s="4">
        <v>6232983.8600000003</v>
      </c>
      <c r="O128" s="4">
        <v>820000000</v>
      </c>
      <c r="P128" s="4">
        <v>0</v>
      </c>
      <c r="Q128" s="4">
        <v>0</v>
      </c>
      <c r="R128" s="4">
        <v>0</v>
      </c>
      <c r="S128" s="4">
        <v>31120.7392</v>
      </c>
      <c r="T128" s="4">
        <v>0</v>
      </c>
      <c r="U128" s="67">
        <v>10600000</v>
      </c>
      <c r="V128" s="14">
        <v>32200000</v>
      </c>
      <c r="Y128" s="1">
        <f t="shared" si="2"/>
        <v>0</v>
      </c>
      <c r="Z128" s="1">
        <f t="shared" si="3"/>
        <v>0</v>
      </c>
      <c r="AA128" s="1">
        <f t="shared" si="14"/>
        <v>0</v>
      </c>
      <c r="AB128" s="1">
        <f t="shared" si="4"/>
        <v>80162.989409913454</v>
      </c>
      <c r="AC128" s="1">
        <f t="shared" si="5"/>
        <v>32238.524747941239</v>
      </c>
      <c r="AD128" s="1">
        <f t="shared" si="6"/>
        <v>0</v>
      </c>
      <c r="AE128" s="1">
        <f t="shared" si="7"/>
        <v>11934191.408404635</v>
      </c>
      <c r="AF128" s="1">
        <f t="shared" si="8"/>
        <v>1570040477.3536186</v>
      </c>
      <c r="AG128" s="1">
        <f t="shared" si="9"/>
        <v>0</v>
      </c>
      <c r="AH128" s="1">
        <f t="shared" si="10"/>
        <v>0</v>
      </c>
      <c r="AI128" s="1">
        <f t="shared" si="11"/>
        <v>0</v>
      </c>
      <c r="AJ128" s="1">
        <f t="shared" si="12"/>
        <v>59586.36613312862</v>
      </c>
      <c r="AK128" s="1">
        <f t="shared" si="13"/>
        <v>0</v>
      </c>
    </row>
    <row r="129" spans="1:37" x14ac:dyDescent="0.2">
      <c r="A129" s="3" t="s">
        <v>377</v>
      </c>
      <c r="B129" s="3" t="s">
        <v>369</v>
      </c>
      <c r="C129" s="3">
        <v>15</v>
      </c>
      <c r="D129" s="3" t="s">
        <v>370</v>
      </c>
      <c r="E129" s="3" t="s">
        <v>371</v>
      </c>
      <c r="F129" s="3">
        <v>20</v>
      </c>
      <c r="G129" s="3" t="s">
        <v>102</v>
      </c>
      <c r="H129" s="4">
        <v>0</v>
      </c>
      <c r="I129" s="4">
        <v>0</v>
      </c>
      <c r="J129" s="4">
        <v>0</v>
      </c>
      <c r="K129" s="4">
        <v>151743.74299999999</v>
      </c>
      <c r="L129" s="4">
        <v>151743.74299999999</v>
      </c>
      <c r="M129" s="4">
        <v>0</v>
      </c>
      <c r="N129" s="4">
        <v>20400000</v>
      </c>
      <c r="O129" s="4">
        <v>1310000000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34">
        <v>38800000</v>
      </c>
      <c r="V129" s="149">
        <v>129000000</v>
      </c>
      <c r="Y129" s="1">
        <f t="shared" si="2"/>
        <v>0</v>
      </c>
      <c r="Z129" s="1">
        <f t="shared" si="3"/>
        <v>0</v>
      </c>
      <c r="AA129" s="1">
        <f t="shared" si="14"/>
        <v>0</v>
      </c>
      <c r="AB129" s="1">
        <f t="shared" si="4"/>
        <v>72522.697693171329</v>
      </c>
      <c r="AC129" s="1">
        <f t="shared" si="5"/>
        <v>72522.697693171329</v>
      </c>
      <c r="AD129" s="1">
        <f t="shared" si="6"/>
        <v>0</v>
      </c>
      <c r="AE129" s="1">
        <f t="shared" si="7"/>
        <v>9749746.5377580356</v>
      </c>
      <c r="AF129" s="1">
        <f t="shared" si="8"/>
        <v>626086664.92465818</v>
      </c>
      <c r="AG129" s="1">
        <f t="shared" si="9"/>
        <v>0</v>
      </c>
      <c r="AH129" s="1">
        <f t="shared" si="10"/>
        <v>0</v>
      </c>
      <c r="AI129" s="1">
        <f t="shared" si="11"/>
        <v>0</v>
      </c>
      <c r="AJ129" s="1">
        <f t="shared" si="12"/>
        <v>0</v>
      </c>
      <c r="AK129" s="1">
        <f t="shared" si="13"/>
        <v>0</v>
      </c>
    </row>
    <row r="130" spans="1:37" x14ac:dyDescent="0.2">
      <c r="A130" s="3" t="s">
        <v>377</v>
      </c>
      <c r="B130" s="3" t="s">
        <v>369</v>
      </c>
      <c r="C130" s="3">
        <v>15</v>
      </c>
      <c r="D130" s="3" t="s">
        <v>370</v>
      </c>
      <c r="E130" s="3" t="s">
        <v>373</v>
      </c>
      <c r="F130" s="3">
        <v>20</v>
      </c>
      <c r="G130" s="3" t="s">
        <v>103</v>
      </c>
      <c r="H130" s="4">
        <v>0</v>
      </c>
      <c r="I130" s="4">
        <v>0</v>
      </c>
      <c r="J130" s="4">
        <v>0</v>
      </c>
      <c r="K130" s="4">
        <v>61552.578500000003</v>
      </c>
      <c r="L130" s="4">
        <v>45825.932800000002</v>
      </c>
      <c r="M130" s="4">
        <v>0</v>
      </c>
      <c r="N130" s="4">
        <v>11100000</v>
      </c>
      <c r="O130" s="4">
        <v>754000000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110">
        <v>8078302.0999999996</v>
      </c>
      <c r="V130" s="150">
        <v>25900000</v>
      </c>
      <c r="Y130" s="1">
        <f t="shared" si="2"/>
        <v>0</v>
      </c>
      <c r="Z130" s="1">
        <f t="shared" si="3"/>
        <v>0</v>
      </c>
      <c r="AA130" s="1">
        <f t="shared" si="14"/>
        <v>0</v>
      </c>
      <c r="AB130" s="1">
        <f t="shared" si="4"/>
        <v>146520.8249044944</v>
      </c>
      <c r="AC130" s="1">
        <f t="shared" si="5"/>
        <v>109084.84485136438</v>
      </c>
      <c r="AD130" s="1">
        <f t="shared" si="6"/>
        <v>0</v>
      </c>
      <c r="AE130" s="1">
        <f t="shared" si="7"/>
        <v>26422632.423756018</v>
      </c>
      <c r="AF130" s="1">
        <f t="shared" si="8"/>
        <v>1794834670.9470305</v>
      </c>
      <c r="AG130" s="1">
        <f t="shared" si="9"/>
        <v>0</v>
      </c>
      <c r="AH130" s="1">
        <f t="shared" si="10"/>
        <v>0</v>
      </c>
      <c r="AI130" s="1">
        <f t="shared" si="11"/>
        <v>0</v>
      </c>
      <c r="AJ130" s="1">
        <f t="shared" si="12"/>
        <v>0</v>
      </c>
      <c r="AK130" s="1">
        <f t="shared" si="13"/>
        <v>0</v>
      </c>
    </row>
    <row r="131" spans="1:37" x14ac:dyDescent="0.2">
      <c r="A131" s="3" t="s">
        <v>377</v>
      </c>
      <c r="B131" s="3" t="s">
        <v>369</v>
      </c>
      <c r="C131" s="3">
        <v>15</v>
      </c>
      <c r="D131" s="3" t="s">
        <v>370</v>
      </c>
      <c r="E131" s="3" t="s">
        <v>372</v>
      </c>
      <c r="F131" s="3">
        <v>20</v>
      </c>
      <c r="G131" s="3" t="s">
        <v>104</v>
      </c>
      <c r="H131" s="4">
        <v>0</v>
      </c>
      <c r="I131" s="4">
        <v>0</v>
      </c>
      <c r="J131" s="4">
        <v>0</v>
      </c>
      <c r="K131" s="4">
        <v>56781.617599999998</v>
      </c>
      <c r="L131" s="4">
        <v>25816.206099999999</v>
      </c>
      <c r="M131" s="4">
        <v>0</v>
      </c>
      <c r="N131" s="4">
        <v>11900000</v>
      </c>
      <c r="O131" s="4">
        <v>888000000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106">
        <v>8937693.5899999999</v>
      </c>
      <c r="V131" s="133">
        <v>28000000</v>
      </c>
      <c r="Y131" s="1">
        <f t="shared" si="2"/>
        <v>0</v>
      </c>
      <c r="Z131" s="1">
        <f t="shared" si="3"/>
        <v>0</v>
      </c>
      <c r="AA131" s="1">
        <f t="shared" si="14"/>
        <v>0</v>
      </c>
      <c r="AB131" s="1">
        <f t="shared" si="4"/>
        <v>125026.65085592294</v>
      </c>
      <c r="AC131" s="1">
        <f t="shared" si="5"/>
        <v>56844.343696352327</v>
      </c>
      <c r="AD131" s="1">
        <f t="shared" si="6"/>
        <v>0</v>
      </c>
      <c r="AE131" s="1">
        <f t="shared" si="7"/>
        <v>26202443.820224721</v>
      </c>
      <c r="AF131" s="1">
        <f t="shared" si="8"/>
        <v>1955274799.3579457</v>
      </c>
      <c r="AG131" s="1">
        <f t="shared" si="9"/>
        <v>0</v>
      </c>
      <c r="AH131" s="1">
        <f t="shared" si="10"/>
        <v>0</v>
      </c>
      <c r="AI131" s="1">
        <f t="shared" si="11"/>
        <v>0</v>
      </c>
      <c r="AJ131" s="1">
        <f t="shared" si="12"/>
        <v>0</v>
      </c>
      <c r="AK131" s="1">
        <f t="shared" si="13"/>
        <v>0</v>
      </c>
    </row>
    <row r="132" spans="1:37" x14ac:dyDescent="0.2">
      <c r="A132" s="3" t="s">
        <v>377</v>
      </c>
      <c r="B132" s="3" t="s">
        <v>374</v>
      </c>
      <c r="C132" s="3">
        <v>2</v>
      </c>
      <c r="D132" s="3" t="s">
        <v>370</v>
      </c>
      <c r="E132" s="3" t="s">
        <v>371</v>
      </c>
      <c r="F132" s="3">
        <v>4</v>
      </c>
      <c r="G132" s="3" t="s">
        <v>152</v>
      </c>
      <c r="H132" s="4">
        <v>0</v>
      </c>
      <c r="I132" s="4">
        <v>0</v>
      </c>
      <c r="J132" s="4">
        <v>0</v>
      </c>
      <c r="K132" s="4">
        <v>44440.044399999999</v>
      </c>
      <c r="L132" s="4">
        <v>44440.044399999999</v>
      </c>
      <c r="M132" s="4">
        <v>0</v>
      </c>
      <c r="N132" s="4">
        <v>13200000</v>
      </c>
      <c r="O132" s="4">
        <v>752000000</v>
      </c>
      <c r="P132" s="4">
        <v>0</v>
      </c>
      <c r="Q132" s="4">
        <v>129328.662</v>
      </c>
      <c r="R132" s="4">
        <v>42015.246700000003</v>
      </c>
      <c r="S132" s="4">
        <v>2996042.69</v>
      </c>
      <c r="T132" s="4">
        <v>0</v>
      </c>
      <c r="U132" s="151">
        <v>12800000</v>
      </c>
      <c r="V132" s="58">
        <v>45400000</v>
      </c>
      <c r="Y132" s="1">
        <f t="shared" si="2"/>
        <v>0</v>
      </c>
      <c r="Z132" s="1">
        <f t="shared" si="3"/>
        <v>0</v>
      </c>
      <c r="AA132" s="1">
        <f t="shared" si="14"/>
        <v>0</v>
      </c>
      <c r="AB132" s="1">
        <f t="shared" si="4"/>
        <v>60349.197551660647</v>
      </c>
      <c r="AC132" s="1">
        <f t="shared" si="5"/>
        <v>60349.197551660647</v>
      </c>
      <c r="AD132" s="1">
        <f t="shared" si="6"/>
        <v>0</v>
      </c>
      <c r="AE132" s="1">
        <f t="shared" si="7"/>
        <v>17925486.313913774</v>
      </c>
      <c r="AF132" s="1">
        <f t="shared" si="8"/>
        <v>1021209523.3381182</v>
      </c>
      <c r="AG132" s="1">
        <f t="shared" si="9"/>
        <v>0</v>
      </c>
      <c r="AH132" s="1">
        <f t="shared" si="10"/>
        <v>175627.20914225612</v>
      </c>
      <c r="AI132" s="1">
        <f t="shared" si="11"/>
        <v>57056.343158830379</v>
      </c>
      <c r="AJ132" s="1">
        <f t="shared" si="12"/>
        <v>4068600.1693557887</v>
      </c>
      <c r="AK132" s="1">
        <f t="shared" si="13"/>
        <v>0</v>
      </c>
    </row>
    <row r="133" spans="1:37" x14ac:dyDescent="0.2">
      <c r="A133" s="3" t="s">
        <v>377</v>
      </c>
      <c r="B133" s="3" t="s">
        <v>374</v>
      </c>
      <c r="C133" s="3">
        <v>2</v>
      </c>
      <c r="D133" s="3" t="s">
        <v>370</v>
      </c>
      <c r="E133" s="3" t="s">
        <v>373</v>
      </c>
      <c r="F133" s="3">
        <v>4</v>
      </c>
      <c r="G133" s="3" t="s">
        <v>153</v>
      </c>
      <c r="H133" s="4">
        <v>0</v>
      </c>
      <c r="I133" s="4">
        <v>0</v>
      </c>
      <c r="J133" s="4">
        <v>0</v>
      </c>
      <c r="K133" s="4">
        <v>51489.428399999997</v>
      </c>
      <c r="L133" s="4">
        <v>51489.428399999997</v>
      </c>
      <c r="M133" s="4">
        <v>567985.36800000002</v>
      </c>
      <c r="N133" s="4">
        <v>14200000</v>
      </c>
      <c r="O133" s="4">
        <v>682000000</v>
      </c>
      <c r="P133" s="4">
        <v>0</v>
      </c>
      <c r="Q133" s="4">
        <v>104667.423</v>
      </c>
      <c r="R133" s="4">
        <v>43189.479599999999</v>
      </c>
      <c r="S133" s="4">
        <v>3021072.25</v>
      </c>
      <c r="T133" s="4">
        <v>567985.36800000002</v>
      </c>
      <c r="U133" s="19">
        <v>8801274.25</v>
      </c>
      <c r="V133" s="47">
        <v>38200000</v>
      </c>
      <c r="Y133" s="1">
        <f t="shared" si="2"/>
        <v>0</v>
      </c>
      <c r="Z133" s="1">
        <f t="shared" si="3"/>
        <v>0</v>
      </c>
      <c r="AA133" s="1">
        <f t="shared" si="14"/>
        <v>0</v>
      </c>
      <c r="AB133" s="1">
        <f t="shared" si="4"/>
        <v>83101.2537718807</v>
      </c>
      <c r="AC133" s="1">
        <f t="shared" si="5"/>
        <v>83101.2537718807</v>
      </c>
      <c r="AD133" s="1">
        <f t="shared" si="6"/>
        <v>916698.78014965588</v>
      </c>
      <c r="AE133" s="1">
        <f t="shared" si="7"/>
        <v>22918059.885875642</v>
      </c>
      <c r="AF133" s="1">
        <f t="shared" si="8"/>
        <v>1100712453.6737454</v>
      </c>
      <c r="AG133" s="1">
        <f t="shared" si="9"/>
        <v>0</v>
      </c>
      <c r="AH133" s="1">
        <f t="shared" si="10"/>
        <v>168927.76538128714</v>
      </c>
      <c r="AI133" s="1">
        <f t="shared" si="11"/>
        <v>69705.56900792988</v>
      </c>
      <c r="AJ133" s="1">
        <f t="shared" si="12"/>
        <v>4875853.1510603568</v>
      </c>
      <c r="AK133" s="1">
        <f t="shared" si="13"/>
        <v>916698.78014965588</v>
      </c>
    </row>
    <row r="134" spans="1:37" x14ac:dyDescent="0.2">
      <c r="A134" s="3" t="s">
        <v>377</v>
      </c>
      <c r="B134" s="3" t="s">
        <v>374</v>
      </c>
      <c r="C134" s="3">
        <v>2</v>
      </c>
      <c r="D134" s="3" t="s">
        <v>370</v>
      </c>
      <c r="E134" s="3" t="s">
        <v>372</v>
      </c>
      <c r="F134" s="3">
        <v>4</v>
      </c>
      <c r="G134" s="3" t="s">
        <v>154</v>
      </c>
      <c r="H134" s="4">
        <v>0</v>
      </c>
      <c r="I134" s="4">
        <v>0</v>
      </c>
      <c r="J134" s="4">
        <v>0</v>
      </c>
      <c r="K134" s="4">
        <v>68165.778999999995</v>
      </c>
      <c r="L134" s="4">
        <v>68165.778999999995</v>
      </c>
      <c r="M134" s="4">
        <v>259347.13399999999</v>
      </c>
      <c r="N134" s="4">
        <v>13500000</v>
      </c>
      <c r="O134" s="4">
        <v>580000000</v>
      </c>
      <c r="P134" s="4">
        <v>0</v>
      </c>
      <c r="Q134" s="4">
        <v>72263.556299999997</v>
      </c>
      <c r="R134" s="4">
        <v>62271.3459</v>
      </c>
      <c r="S134" s="4">
        <v>2398218.06</v>
      </c>
      <c r="T134" s="4">
        <v>259347.13399999999</v>
      </c>
      <c r="U134" s="77">
        <v>9532749.3100000005</v>
      </c>
      <c r="V134" s="16">
        <v>33400000</v>
      </c>
      <c r="Y134" s="1">
        <f t="shared" si="2"/>
        <v>0</v>
      </c>
      <c r="Z134" s="1">
        <f t="shared" si="3"/>
        <v>0</v>
      </c>
      <c r="AA134" s="1">
        <f t="shared" si="14"/>
        <v>0</v>
      </c>
      <c r="AB134" s="1">
        <f t="shared" si="4"/>
        <v>125826.69916938033</v>
      </c>
      <c r="AC134" s="1">
        <f t="shared" si="5"/>
        <v>125826.69916938033</v>
      </c>
      <c r="AD134" s="1">
        <f t="shared" si="6"/>
        <v>478726.925577407</v>
      </c>
      <c r="AE134" s="1">
        <f t="shared" si="7"/>
        <v>24919548.543362714</v>
      </c>
      <c r="AF134" s="1">
        <f t="shared" si="8"/>
        <v>1070617641.12225</v>
      </c>
      <c r="AG134" s="1">
        <f t="shared" si="9"/>
        <v>0</v>
      </c>
      <c r="AH134" s="1">
        <f t="shared" si="10"/>
        <v>133390.7554913981</v>
      </c>
      <c r="AI134" s="1">
        <f t="shared" si="11"/>
        <v>114946.20940856154</v>
      </c>
      <c r="AJ134" s="1">
        <f t="shared" si="12"/>
        <v>4426852.6936103078</v>
      </c>
      <c r="AK134" s="1">
        <f t="shared" si="13"/>
        <v>478726.925577407</v>
      </c>
    </row>
    <row r="135" spans="1:37" x14ac:dyDescent="0.2">
      <c r="A135" s="3" t="s">
        <v>377</v>
      </c>
      <c r="B135" s="3" t="s">
        <v>374</v>
      </c>
      <c r="C135" s="3">
        <v>7</v>
      </c>
      <c r="D135" s="3" t="s">
        <v>370</v>
      </c>
      <c r="E135" s="3" t="s">
        <v>371</v>
      </c>
      <c r="F135" s="3">
        <v>4</v>
      </c>
      <c r="G135" s="3" t="s">
        <v>167</v>
      </c>
      <c r="H135" s="4">
        <v>0</v>
      </c>
      <c r="I135" s="4">
        <v>0</v>
      </c>
      <c r="J135" s="4">
        <v>0</v>
      </c>
      <c r="K135" s="4">
        <v>113944.99800000001</v>
      </c>
      <c r="L135" s="4">
        <v>113944.99800000001</v>
      </c>
      <c r="M135" s="4">
        <v>747707.53300000005</v>
      </c>
      <c r="N135" s="4">
        <v>19200000</v>
      </c>
      <c r="O135" s="4">
        <v>1050000000</v>
      </c>
      <c r="P135" s="4">
        <v>0</v>
      </c>
      <c r="Q135" s="4">
        <v>0</v>
      </c>
      <c r="R135" s="4">
        <v>0</v>
      </c>
      <c r="S135" s="4">
        <v>671274.66599999997</v>
      </c>
      <c r="T135" s="4">
        <v>747707.53300000005</v>
      </c>
      <c r="U135" s="152">
        <v>13000000</v>
      </c>
      <c r="V135" s="153">
        <v>55900000</v>
      </c>
      <c r="Y135" s="1">
        <f t="shared" si="2"/>
        <v>0</v>
      </c>
      <c r="Z135" s="1">
        <f t="shared" si="3"/>
        <v>0</v>
      </c>
      <c r="AA135" s="1">
        <f t="shared" si="14"/>
        <v>0</v>
      </c>
      <c r="AB135" s="1">
        <f t="shared" si="4"/>
        <v>125671.36309336498</v>
      </c>
      <c r="AC135" s="1">
        <f t="shared" si="5"/>
        <v>125671.36309336498</v>
      </c>
      <c r="AD135" s="1">
        <f t="shared" si="6"/>
        <v>824655.98768352403</v>
      </c>
      <c r="AE135" s="1">
        <f t="shared" si="7"/>
        <v>21175920.082008403</v>
      </c>
      <c r="AF135" s="1">
        <f t="shared" si="8"/>
        <v>1158058129.4848344</v>
      </c>
      <c r="AG135" s="1">
        <f t="shared" si="9"/>
        <v>0</v>
      </c>
      <c r="AH135" s="1">
        <f t="shared" si="10"/>
        <v>0</v>
      </c>
      <c r="AI135" s="1">
        <f t="shared" si="11"/>
        <v>0</v>
      </c>
      <c r="AJ135" s="1">
        <f t="shared" si="12"/>
        <v>740357.2229319209</v>
      </c>
      <c r="AK135" s="1">
        <f t="shared" si="13"/>
        <v>824655.98768352403</v>
      </c>
    </row>
    <row r="136" spans="1:37" x14ac:dyDescent="0.2">
      <c r="A136" s="3" t="s">
        <v>377</v>
      </c>
      <c r="B136" s="3" t="s">
        <v>374</v>
      </c>
      <c r="C136" s="3">
        <v>7</v>
      </c>
      <c r="D136" s="3" t="s">
        <v>370</v>
      </c>
      <c r="E136" s="3" t="s">
        <v>373</v>
      </c>
      <c r="F136" s="3">
        <v>4</v>
      </c>
      <c r="G136" s="3" t="s">
        <v>168</v>
      </c>
      <c r="H136" s="4">
        <v>0</v>
      </c>
      <c r="I136" s="4">
        <v>0</v>
      </c>
      <c r="J136" s="4">
        <v>0</v>
      </c>
      <c r="K136" s="4">
        <v>101493.139</v>
      </c>
      <c r="L136" s="4">
        <v>46280.916899999997</v>
      </c>
      <c r="M136" s="4">
        <v>987817.25100000005</v>
      </c>
      <c r="N136" s="4">
        <v>19200000</v>
      </c>
      <c r="O136" s="4">
        <v>1000000000</v>
      </c>
      <c r="P136" s="4">
        <v>0</v>
      </c>
      <c r="Q136" s="4">
        <v>0</v>
      </c>
      <c r="R136" s="4">
        <v>0</v>
      </c>
      <c r="S136" s="4">
        <v>648347.04700000002</v>
      </c>
      <c r="T136" s="4">
        <v>987817.25100000005</v>
      </c>
      <c r="U136" s="154">
        <v>11000000</v>
      </c>
      <c r="V136" s="24">
        <v>41000000</v>
      </c>
      <c r="Y136" s="1">
        <f t="shared" si="2"/>
        <v>0</v>
      </c>
      <c r="Z136" s="1">
        <f t="shared" si="3"/>
        <v>0</v>
      </c>
      <c r="AA136" s="1">
        <f t="shared" si="14"/>
        <v>0</v>
      </c>
      <c r="AB136" s="1">
        <f t="shared" si="4"/>
        <v>152617.97835212387</v>
      </c>
      <c r="AC136" s="1">
        <f t="shared" si="5"/>
        <v>69593.866572208819</v>
      </c>
      <c r="AD136" s="1">
        <f t="shared" si="6"/>
        <v>1485407.5193099754</v>
      </c>
      <c r="AE136" s="1">
        <f t="shared" si="7"/>
        <v>28871559.331323653</v>
      </c>
      <c r="AF136" s="1">
        <f t="shared" si="8"/>
        <v>1503727048.5064402</v>
      </c>
      <c r="AG136" s="1">
        <f t="shared" si="9"/>
        <v>0</v>
      </c>
      <c r="AH136" s="1">
        <f t="shared" si="10"/>
        <v>0</v>
      </c>
      <c r="AI136" s="1">
        <f t="shared" si="11"/>
        <v>0</v>
      </c>
      <c r="AJ136" s="1">
        <f t="shared" si="12"/>
        <v>974936.99139317626</v>
      </c>
      <c r="AK136" s="1">
        <f t="shared" si="13"/>
        <v>1485407.5193099754</v>
      </c>
    </row>
    <row r="137" spans="1:37" x14ac:dyDescent="0.2">
      <c r="A137" s="3" t="s">
        <v>377</v>
      </c>
      <c r="B137" s="3" t="s">
        <v>374</v>
      </c>
      <c r="C137" s="3">
        <v>7</v>
      </c>
      <c r="D137" s="3" t="s">
        <v>370</v>
      </c>
      <c r="E137" s="3" t="s">
        <v>372</v>
      </c>
      <c r="F137" s="3">
        <v>4</v>
      </c>
      <c r="G137" s="3" t="s">
        <v>169</v>
      </c>
      <c r="H137" s="4">
        <v>0</v>
      </c>
      <c r="I137" s="4">
        <v>0</v>
      </c>
      <c r="J137" s="4">
        <v>0</v>
      </c>
      <c r="K137" s="4">
        <v>59637.697500000002</v>
      </c>
      <c r="L137" s="4">
        <v>46374.3318</v>
      </c>
      <c r="M137" s="4">
        <v>677856.38199999998</v>
      </c>
      <c r="N137" s="4">
        <v>16600000</v>
      </c>
      <c r="O137" s="4">
        <v>750000000</v>
      </c>
      <c r="P137" s="4">
        <v>0</v>
      </c>
      <c r="Q137" s="4">
        <v>0</v>
      </c>
      <c r="R137" s="4">
        <v>0</v>
      </c>
      <c r="S137" s="4">
        <v>602593.65599999996</v>
      </c>
      <c r="T137" s="4">
        <v>677856.38199999998</v>
      </c>
      <c r="U137" s="105">
        <v>8487762.6600000001</v>
      </c>
      <c r="V137" s="24">
        <v>41100000</v>
      </c>
      <c r="Y137" s="1">
        <f t="shared" si="2"/>
        <v>0</v>
      </c>
      <c r="Z137" s="1">
        <f t="shared" si="3"/>
        <v>0</v>
      </c>
      <c r="AA137" s="1">
        <f t="shared" si="14"/>
        <v>0</v>
      </c>
      <c r="AB137" s="1">
        <f t="shared" si="4"/>
        <v>89460.622201878126</v>
      </c>
      <c r="AC137" s="1">
        <f t="shared" si="5"/>
        <v>69564.667164159779</v>
      </c>
      <c r="AD137" s="1">
        <f t="shared" si="6"/>
        <v>1016830.9012472185</v>
      </c>
      <c r="AE137" s="1">
        <f t="shared" si="7"/>
        <v>24901134.530741684</v>
      </c>
      <c r="AF137" s="1">
        <f t="shared" si="8"/>
        <v>1125051258.9190519</v>
      </c>
      <c r="AG137" s="1">
        <f t="shared" si="9"/>
        <v>0</v>
      </c>
      <c r="AH137" s="1">
        <f t="shared" si="10"/>
        <v>0</v>
      </c>
      <c r="AI137" s="1">
        <f t="shared" si="11"/>
        <v>0</v>
      </c>
      <c r="AJ137" s="1">
        <f t="shared" si="12"/>
        <v>903931.66839924548</v>
      </c>
      <c r="AK137" s="1">
        <f t="shared" si="13"/>
        <v>1016830.9012472185</v>
      </c>
    </row>
    <row r="138" spans="1:37" x14ac:dyDescent="0.2">
      <c r="A138" s="3" t="s">
        <v>377</v>
      </c>
      <c r="B138" s="3" t="s">
        <v>374</v>
      </c>
      <c r="C138" s="3">
        <v>11</v>
      </c>
      <c r="D138" s="3" t="s">
        <v>370</v>
      </c>
      <c r="E138" s="3" t="s">
        <v>371</v>
      </c>
      <c r="F138" s="3">
        <v>4</v>
      </c>
      <c r="G138" s="3" t="s">
        <v>134</v>
      </c>
      <c r="H138" s="4">
        <v>0</v>
      </c>
      <c r="I138" s="4">
        <v>0</v>
      </c>
      <c r="J138" s="4">
        <v>0</v>
      </c>
      <c r="K138" s="4">
        <v>61694.920400000003</v>
      </c>
      <c r="L138" s="4">
        <v>61694.920400000003</v>
      </c>
      <c r="M138" s="4">
        <v>0</v>
      </c>
      <c r="N138" s="4">
        <v>7217412.5800000001</v>
      </c>
      <c r="O138" s="4">
        <v>862000000</v>
      </c>
      <c r="P138" s="4">
        <v>0</v>
      </c>
      <c r="Q138" s="4">
        <v>0</v>
      </c>
      <c r="R138" s="4">
        <v>0</v>
      </c>
      <c r="S138" s="4">
        <v>781213.65099999995</v>
      </c>
      <c r="T138" s="4">
        <v>0</v>
      </c>
      <c r="U138" s="155">
        <v>13300000</v>
      </c>
      <c r="V138" s="100">
        <v>53500000</v>
      </c>
      <c r="Y138" s="1">
        <f t="shared" si="2"/>
        <v>0</v>
      </c>
      <c r="Z138" s="1">
        <f t="shared" si="3"/>
        <v>0</v>
      </c>
      <c r="AA138" s="1">
        <f t="shared" si="14"/>
        <v>0</v>
      </c>
      <c r="AB138" s="1">
        <f t="shared" si="4"/>
        <v>71096.544728938374</v>
      </c>
      <c r="AC138" s="1">
        <f t="shared" si="5"/>
        <v>71096.544728938374</v>
      </c>
      <c r="AD138" s="1">
        <f t="shared" si="6"/>
        <v>0</v>
      </c>
      <c r="AE138" s="1">
        <f t="shared" si="7"/>
        <v>8317266.5268755639</v>
      </c>
      <c r="AF138" s="1">
        <f t="shared" si="8"/>
        <v>993359277.53859079</v>
      </c>
      <c r="AG138" s="1">
        <f t="shared" si="9"/>
        <v>0</v>
      </c>
      <c r="AH138" s="1">
        <f t="shared" si="10"/>
        <v>0</v>
      </c>
      <c r="AI138" s="1">
        <f t="shared" si="11"/>
        <v>0</v>
      </c>
      <c r="AJ138" s="1">
        <f t="shared" si="12"/>
        <v>900261.98139285948</v>
      </c>
      <c r="AK138" s="1">
        <f t="shared" si="13"/>
        <v>0</v>
      </c>
    </row>
    <row r="139" spans="1:37" x14ac:dyDescent="0.2">
      <c r="A139" s="3" t="s">
        <v>377</v>
      </c>
      <c r="B139" s="3" t="s">
        <v>374</v>
      </c>
      <c r="C139" s="3">
        <v>11</v>
      </c>
      <c r="D139" s="3" t="s">
        <v>370</v>
      </c>
      <c r="E139" s="3" t="s">
        <v>373</v>
      </c>
      <c r="F139" s="3">
        <v>4</v>
      </c>
      <c r="G139" s="3" t="s">
        <v>135</v>
      </c>
      <c r="H139" s="4">
        <v>0</v>
      </c>
      <c r="I139" s="4">
        <v>0</v>
      </c>
      <c r="J139" s="4">
        <v>0</v>
      </c>
      <c r="K139" s="4">
        <v>27081.0406</v>
      </c>
      <c r="L139" s="4">
        <v>27081.0406</v>
      </c>
      <c r="M139" s="4">
        <v>708012.06099999999</v>
      </c>
      <c r="N139" s="4">
        <v>6398697.1399999997</v>
      </c>
      <c r="O139" s="4">
        <v>708000000</v>
      </c>
      <c r="P139" s="4">
        <v>0</v>
      </c>
      <c r="Q139" s="4">
        <v>0</v>
      </c>
      <c r="R139" s="4">
        <v>0</v>
      </c>
      <c r="S139" s="4">
        <v>608800.11399999994</v>
      </c>
      <c r="T139" s="4">
        <v>708012.06099999999</v>
      </c>
      <c r="U139" s="61">
        <v>10500000</v>
      </c>
      <c r="V139" s="76">
        <v>37900000</v>
      </c>
      <c r="Y139" s="1">
        <f t="shared" si="2"/>
        <v>0</v>
      </c>
      <c r="Z139" s="1">
        <f t="shared" si="3"/>
        <v>0</v>
      </c>
      <c r="AA139" s="1">
        <f t="shared" si="14"/>
        <v>0</v>
      </c>
      <c r="AB139" s="1">
        <f t="shared" si="4"/>
        <v>44053.356816062384</v>
      </c>
      <c r="AC139" s="1">
        <f t="shared" si="5"/>
        <v>44053.356816062384</v>
      </c>
      <c r="AD139" s="1">
        <f t="shared" si="6"/>
        <v>1151739.6400679199</v>
      </c>
      <c r="AE139" s="1">
        <f t="shared" si="7"/>
        <v>10408909.038241973</v>
      </c>
      <c r="AF139" s="1">
        <f t="shared" si="8"/>
        <v>1151720020.1594973</v>
      </c>
      <c r="AG139" s="1">
        <f t="shared" si="9"/>
        <v>0</v>
      </c>
      <c r="AH139" s="1">
        <f t="shared" si="10"/>
        <v>0</v>
      </c>
      <c r="AI139" s="1">
        <f t="shared" si="11"/>
        <v>0</v>
      </c>
      <c r="AJ139" s="1">
        <f t="shared" si="12"/>
        <v>990349.26492822613</v>
      </c>
      <c r="AK139" s="1">
        <f t="shared" si="13"/>
        <v>1151739.6400679199</v>
      </c>
    </row>
    <row r="140" spans="1:37" x14ac:dyDescent="0.2">
      <c r="A140" s="3" t="s">
        <v>377</v>
      </c>
      <c r="B140" s="3" t="s">
        <v>374</v>
      </c>
      <c r="C140" s="3">
        <v>11</v>
      </c>
      <c r="D140" s="3" t="s">
        <v>370</v>
      </c>
      <c r="E140" s="3" t="s">
        <v>372</v>
      </c>
      <c r="F140" s="3">
        <v>4</v>
      </c>
      <c r="G140" s="3" t="s">
        <v>136</v>
      </c>
      <c r="H140" s="4">
        <v>0</v>
      </c>
      <c r="I140" s="4">
        <v>0</v>
      </c>
      <c r="J140" s="4">
        <v>0</v>
      </c>
      <c r="K140" s="4">
        <v>42324.9859</v>
      </c>
      <c r="L140" s="4">
        <v>42324.9859</v>
      </c>
      <c r="M140" s="4">
        <v>550935.83400000003</v>
      </c>
      <c r="N140" s="4">
        <v>5690978.7699999996</v>
      </c>
      <c r="O140" s="4">
        <v>694000000</v>
      </c>
      <c r="P140" s="4">
        <v>0</v>
      </c>
      <c r="Q140" s="4">
        <v>0</v>
      </c>
      <c r="R140" s="4">
        <v>0</v>
      </c>
      <c r="S140" s="4">
        <v>602249.21</v>
      </c>
      <c r="T140" s="4">
        <v>550935.83400000003</v>
      </c>
      <c r="U140" s="75">
        <v>9922628.8000000007</v>
      </c>
      <c r="V140" s="10">
        <v>34900000</v>
      </c>
      <c r="Y140" s="1">
        <f t="shared" si="2"/>
        <v>0</v>
      </c>
      <c r="Z140" s="1">
        <f t="shared" si="3"/>
        <v>0</v>
      </c>
      <c r="AA140" s="1">
        <f t="shared" si="14"/>
        <v>0</v>
      </c>
      <c r="AB140" s="1">
        <f t="shared" si="4"/>
        <v>74769.463356585431</v>
      </c>
      <c r="AC140" s="1">
        <f t="shared" si="5"/>
        <v>74769.463356585431</v>
      </c>
      <c r="AD140" s="1">
        <f t="shared" si="6"/>
        <v>973259.07560651621</v>
      </c>
      <c r="AE140" s="1">
        <f t="shared" si="7"/>
        <v>10053433.44028428</v>
      </c>
      <c r="AF140" s="1">
        <f t="shared" si="8"/>
        <v>1225989955.2493479</v>
      </c>
      <c r="AG140" s="1">
        <f t="shared" si="9"/>
        <v>0</v>
      </c>
      <c r="AH140" s="1">
        <f t="shared" si="10"/>
        <v>0</v>
      </c>
      <c r="AI140" s="1">
        <f t="shared" si="11"/>
        <v>0</v>
      </c>
      <c r="AJ140" s="1">
        <f t="shared" si="12"/>
        <v>1063907.0346064195</v>
      </c>
      <c r="AK140" s="1">
        <f t="shared" si="13"/>
        <v>973259.07560651621</v>
      </c>
    </row>
    <row r="141" spans="1:37" x14ac:dyDescent="0.2">
      <c r="A141" s="3" t="s">
        <v>377</v>
      </c>
      <c r="B141" s="3" t="s">
        <v>374</v>
      </c>
      <c r="C141" s="3">
        <v>13</v>
      </c>
      <c r="D141" s="3" t="s">
        <v>370</v>
      </c>
      <c r="E141" s="3" t="s">
        <v>371</v>
      </c>
      <c r="F141" s="3">
        <v>4</v>
      </c>
      <c r="G141" s="3" t="s">
        <v>140</v>
      </c>
      <c r="H141" s="4">
        <v>0</v>
      </c>
      <c r="I141" s="4">
        <v>0</v>
      </c>
      <c r="J141" s="4">
        <v>0</v>
      </c>
      <c r="K141" s="4">
        <v>70086.366599999994</v>
      </c>
      <c r="L141" s="4">
        <v>70086.366599999994</v>
      </c>
      <c r="M141" s="4">
        <v>101994.01</v>
      </c>
      <c r="N141" s="4">
        <v>8362347.4500000002</v>
      </c>
      <c r="O141" s="4">
        <v>940000000</v>
      </c>
      <c r="P141" s="4">
        <v>0</v>
      </c>
      <c r="Q141" s="4">
        <v>0</v>
      </c>
      <c r="R141" s="4">
        <v>0</v>
      </c>
      <c r="S141" s="4">
        <v>1076173</v>
      </c>
      <c r="T141" s="4">
        <v>101994.01</v>
      </c>
      <c r="U141" s="79">
        <v>13500000</v>
      </c>
      <c r="V141" s="30">
        <v>43500000</v>
      </c>
      <c r="Y141" s="1">
        <f t="shared" si="2"/>
        <v>0</v>
      </c>
      <c r="Z141" s="1">
        <f t="shared" si="3"/>
        <v>0</v>
      </c>
      <c r="AA141" s="1">
        <f t="shared" si="14"/>
        <v>0</v>
      </c>
      <c r="AB141" s="1">
        <f t="shared" si="4"/>
        <v>99333.824659914753</v>
      </c>
      <c r="AC141" s="1">
        <f t="shared" si="5"/>
        <v>99333.824659914753</v>
      </c>
      <c r="AD141" s="1">
        <f t="shared" si="6"/>
        <v>144556.71762133538</v>
      </c>
      <c r="AE141" s="1">
        <f t="shared" si="7"/>
        <v>11852004.828333979</v>
      </c>
      <c r="AF141" s="1">
        <f t="shared" si="8"/>
        <v>1332267596.5388093</v>
      </c>
      <c r="AG141" s="1">
        <f t="shared" si="9"/>
        <v>0</v>
      </c>
      <c r="AH141" s="1">
        <f t="shared" si="10"/>
        <v>0</v>
      </c>
      <c r="AI141" s="1">
        <f t="shared" si="11"/>
        <v>0</v>
      </c>
      <c r="AJ141" s="1">
        <f t="shared" si="12"/>
        <v>1525266.4001808085</v>
      </c>
      <c r="AK141" s="1">
        <f t="shared" si="13"/>
        <v>144556.71762133538</v>
      </c>
    </row>
    <row r="142" spans="1:37" x14ac:dyDescent="0.2">
      <c r="A142" s="3" t="s">
        <v>377</v>
      </c>
      <c r="B142" s="3" t="s">
        <v>374</v>
      </c>
      <c r="C142" s="3">
        <v>13</v>
      </c>
      <c r="D142" s="3" t="s">
        <v>370</v>
      </c>
      <c r="E142" s="3" t="s">
        <v>373</v>
      </c>
      <c r="F142" s="3">
        <v>4</v>
      </c>
      <c r="G142" s="3" t="s">
        <v>141</v>
      </c>
      <c r="H142" s="4">
        <v>0</v>
      </c>
      <c r="I142" s="4">
        <v>0</v>
      </c>
      <c r="J142" s="4">
        <v>0</v>
      </c>
      <c r="K142" s="4">
        <v>53283.620499999997</v>
      </c>
      <c r="L142" s="4">
        <v>53283.620499999997</v>
      </c>
      <c r="M142" s="4">
        <v>334450.935</v>
      </c>
      <c r="N142" s="4">
        <v>7364500.0300000003</v>
      </c>
      <c r="O142" s="4">
        <v>780000000</v>
      </c>
      <c r="P142" s="4">
        <v>0</v>
      </c>
      <c r="Q142" s="4">
        <v>16905.517199999998</v>
      </c>
      <c r="R142" s="4">
        <v>0</v>
      </c>
      <c r="S142" s="4">
        <v>804709.495</v>
      </c>
      <c r="T142" s="4">
        <v>334450.935</v>
      </c>
      <c r="U142" s="148">
        <v>9992502.6600000001</v>
      </c>
      <c r="V142" s="10">
        <v>35300000</v>
      </c>
      <c r="Y142" s="1">
        <f t="shared" si="2"/>
        <v>0</v>
      </c>
      <c r="Z142" s="1">
        <f t="shared" si="3"/>
        <v>0</v>
      </c>
      <c r="AA142" s="1">
        <f t="shared" si="14"/>
        <v>0</v>
      </c>
      <c r="AB142" s="1">
        <f t="shared" si="4"/>
        <v>93061.894530206569</v>
      </c>
      <c r="AC142" s="1">
        <f t="shared" si="5"/>
        <v>93061.894530206569</v>
      </c>
      <c r="AD142" s="1">
        <f t="shared" si="6"/>
        <v>584131.43375831563</v>
      </c>
      <c r="AE142" s="1">
        <f t="shared" si="7"/>
        <v>12862382.822870741</v>
      </c>
      <c r="AF142" s="1">
        <f t="shared" si="8"/>
        <v>1362300028.6469109</v>
      </c>
      <c r="AG142" s="1">
        <f t="shared" si="9"/>
        <v>0</v>
      </c>
      <c r="AH142" s="1">
        <f t="shared" si="10"/>
        <v>29526.136622885697</v>
      </c>
      <c r="AI142" s="1">
        <f t="shared" si="11"/>
        <v>0</v>
      </c>
      <c r="AJ142" s="1">
        <f t="shared" si="12"/>
        <v>1405456.1129371042</v>
      </c>
      <c r="AK142" s="1">
        <f t="shared" si="13"/>
        <v>584131.43375831563</v>
      </c>
    </row>
    <row r="143" spans="1:37" x14ac:dyDescent="0.2">
      <c r="A143" s="3" t="s">
        <v>377</v>
      </c>
      <c r="B143" s="3" t="s">
        <v>374</v>
      </c>
      <c r="C143" s="3">
        <v>13</v>
      </c>
      <c r="D143" s="3" t="s">
        <v>370</v>
      </c>
      <c r="E143" s="3" t="s">
        <v>372</v>
      </c>
      <c r="F143" s="3">
        <v>4</v>
      </c>
      <c r="G143" s="3" t="s">
        <v>142</v>
      </c>
      <c r="H143" s="4">
        <v>0</v>
      </c>
      <c r="I143" s="4">
        <v>0</v>
      </c>
      <c r="J143" s="4">
        <v>0</v>
      </c>
      <c r="K143" s="4">
        <v>45349.7261</v>
      </c>
      <c r="L143" s="4">
        <v>45349.7261</v>
      </c>
      <c r="M143" s="4">
        <v>340246.13500000001</v>
      </c>
      <c r="N143" s="4">
        <v>6614194.1900000004</v>
      </c>
      <c r="O143" s="4">
        <v>724000000</v>
      </c>
      <c r="P143" s="4">
        <v>0</v>
      </c>
      <c r="Q143" s="4">
        <v>0</v>
      </c>
      <c r="R143" s="4">
        <v>0</v>
      </c>
      <c r="S143" s="4">
        <v>708003.33900000004</v>
      </c>
      <c r="T143" s="4">
        <v>340246.13500000001</v>
      </c>
      <c r="U143" s="115">
        <v>8618045.3900000006</v>
      </c>
      <c r="V143" s="134">
        <v>29100000</v>
      </c>
      <c r="Y143" s="1">
        <f t="shared" si="2"/>
        <v>0</v>
      </c>
      <c r="Z143" s="1">
        <f t="shared" si="3"/>
        <v>0</v>
      </c>
      <c r="AA143" s="1">
        <f t="shared" si="14"/>
        <v>0</v>
      </c>
      <c r="AB143" s="1">
        <f t="shared" si="4"/>
        <v>96080.343674778953</v>
      </c>
      <c r="AC143" s="1">
        <f t="shared" si="5"/>
        <v>96080.343674778953</v>
      </c>
      <c r="AD143" s="1">
        <f t="shared" si="6"/>
        <v>720863.57286323805</v>
      </c>
      <c r="AE143" s="1">
        <f t="shared" si="7"/>
        <v>14013183.883527936</v>
      </c>
      <c r="AF143" s="1">
        <f t="shared" si="8"/>
        <v>1533904938.4146106</v>
      </c>
      <c r="AG143" s="1">
        <f t="shared" si="9"/>
        <v>0</v>
      </c>
      <c r="AH143" s="1">
        <f t="shared" si="10"/>
        <v>0</v>
      </c>
      <c r="AI143" s="1">
        <f t="shared" si="11"/>
        <v>0</v>
      </c>
      <c r="AJ143" s="1">
        <f t="shared" si="12"/>
        <v>1500013.5609200743</v>
      </c>
      <c r="AK143" s="1">
        <f t="shared" si="13"/>
        <v>720863.57286323805</v>
      </c>
    </row>
    <row r="144" spans="1:37" x14ac:dyDescent="0.2">
      <c r="A144" s="3" t="s">
        <v>377</v>
      </c>
      <c r="B144" s="3" t="s">
        <v>374</v>
      </c>
      <c r="C144" s="3">
        <v>14</v>
      </c>
      <c r="D144" s="3" t="s">
        <v>370</v>
      </c>
      <c r="E144" s="3" t="s">
        <v>371</v>
      </c>
      <c r="F144" s="3">
        <v>4</v>
      </c>
      <c r="G144" s="3" t="s">
        <v>143</v>
      </c>
      <c r="H144" s="4">
        <v>0</v>
      </c>
      <c r="I144" s="4">
        <v>0</v>
      </c>
      <c r="J144" s="4">
        <v>0</v>
      </c>
      <c r="K144" s="4">
        <v>32239.3999</v>
      </c>
      <c r="L144" s="4">
        <v>32239.3999</v>
      </c>
      <c r="M144" s="4">
        <v>0</v>
      </c>
      <c r="N144" s="4">
        <v>12700000</v>
      </c>
      <c r="O144" s="4">
        <v>888000000</v>
      </c>
      <c r="P144" s="4">
        <v>0</v>
      </c>
      <c r="Q144" s="4">
        <v>0</v>
      </c>
      <c r="R144" s="4">
        <v>0</v>
      </c>
      <c r="S144" s="4">
        <v>922382.88300000003</v>
      </c>
      <c r="T144" s="4">
        <v>0</v>
      </c>
      <c r="U144" s="73">
        <v>11200000</v>
      </c>
      <c r="V144" s="47">
        <v>38500000</v>
      </c>
      <c r="Y144" s="1">
        <f t="shared" si="2"/>
        <v>0</v>
      </c>
      <c r="Z144" s="1">
        <f t="shared" si="3"/>
        <v>0</v>
      </c>
      <c r="AA144" s="1">
        <f t="shared" si="14"/>
        <v>0</v>
      </c>
      <c r="AB144" s="1">
        <f t="shared" si="4"/>
        <v>51627.261401222822</v>
      </c>
      <c r="AC144" s="1">
        <f t="shared" si="5"/>
        <v>51627.261401222822</v>
      </c>
      <c r="AD144" s="1">
        <f t="shared" si="6"/>
        <v>0</v>
      </c>
      <c r="AE144" s="1">
        <f t="shared" si="7"/>
        <v>20337420.107981905</v>
      </c>
      <c r="AF144" s="1">
        <f t="shared" si="8"/>
        <v>1422018035.8966875</v>
      </c>
      <c r="AG144" s="1">
        <f t="shared" si="9"/>
        <v>0</v>
      </c>
      <c r="AH144" s="1">
        <f t="shared" si="10"/>
        <v>0</v>
      </c>
      <c r="AI144" s="1">
        <f t="shared" si="11"/>
        <v>0</v>
      </c>
      <c r="AJ144" s="1">
        <f t="shared" si="12"/>
        <v>1477077.8103923246</v>
      </c>
      <c r="AK144" s="1">
        <f t="shared" si="13"/>
        <v>0</v>
      </c>
    </row>
    <row r="145" spans="1:37" x14ac:dyDescent="0.2">
      <c r="A145" s="3" t="s">
        <v>377</v>
      </c>
      <c r="B145" s="3" t="s">
        <v>374</v>
      </c>
      <c r="C145" s="3">
        <v>14</v>
      </c>
      <c r="D145" s="3" t="s">
        <v>370</v>
      </c>
      <c r="E145" s="3" t="s">
        <v>373</v>
      </c>
      <c r="F145" s="3">
        <v>4</v>
      </c>
      <c r="G145" s="3" t="s">
        <v>144</v>
      </c>
      <c r="H145" s="4">
        <v>0</v>
      </c>
      <c r="I145" s="4">
        <v>0</v>
      </c>
      <c r="J145" s="4">
        <v>0</v>
      </c>
      <c r="K145" s="4">
        <v>57730.2955</v>
      </c>
      <c r="L145" s="4">
        <v>57730.2955</v>
      </c>
      <c r="M145" s="4">
        <v>490384.837</v>
      </c>
      <c r="N145" s="4">
        <v>14300000</v>
      </c>
      <c r="O145" s="4">
        <v>820000000</v>
      </c>
      <c r="P145" s="4">
        <v>0</v>
      </c>
      <c r="Q145" s="4">
        <v>0</v>
      </c>
      <c r="R145" s="4">
        <v>0</v>
      </c>
      <c r="S145" s="4">
        <v>871187.88300000003</v>
      </c>
      <c r="T145" s="4">
        <v>490384.837</v>
      </c>
      <c r="U145" s="115">
        <v>8721429.4700000007</v>
      </c>
      <c r="V145" s="16">
        <v>34300000</v>
      </c>
      <c r="Y145" s="1">
        <f t="shared" si="2"/>
        <v>0</v>
      </c>
      <c r="Z145" s="1">
        <f t="shared" si="3"/>
        <v>0</v>
      </c>
      <c r="AA145" s="1">
        <f t="shared" si="14"/>
        <v>0</v>
      </c>
      <c r="AB145" s="1">
        <f t="shared" si="4"/>
        <v>103767.78079668818</v>
      </c>
      <c r="AC145" s="1">
        <f t="shared" si="5"/>
        <v>103767.78079668818</v>
      </c>
      <c r="AD145" s="1">
        <f t="shared" si="6"/>
        <v>881446.14246493264</v>
      </c>
      <c r="AE145" s="1">
        <f t="shared" si="7"/>
        <v>25703649.228551775</v>
      </c>
      <c r="AF145" s="1">
        <f t="shared" si="8"/>
        <v>1473915550.1687033</v>
      </c>
      <c r="AG145" s="1">
        <f t="shared" si="9"/>
        <v>0</v>
      </c>
      <c r="AH145" s="1">
        <f t="shared" si="10"/>
        <v>0</v>
      </c>
      <c r="AI145" s="1">
        <f t="shared" si="11"/>
        <v>0</v>
      </c>
      <c r="AJ145" s="1">
        <f t="shared" si="12"/>
        <v>1565923.6193564059</v>
      </c>
      <c r="AK145" s="1">
        <f t="shared" si="13"/>
        <v>881446.14246493264</v>
      </c>
    </row>
    <row r="146" spans="1:37" x14ac:dyDescent="0.2">
      <c r="A146" s="3" t="s">
        <v>377</v>
      </c>
      <c r="B146" s="3" t="s">
        <v>374</v>
      </c>
      <c r="C146" s="3">
        <v>14</v>
      </c>
      <c r="D146" s="3" t="s">
        <v>370</v>
      </c>
      <c r="E146" s="3" t="s">
        <v>372</v>
      </c>
      <c r="F146" s="3">
        <v>4</v>
      </c>
      <c r="G146" s="3" t="s">
        <v>145</v>
      </c>
      <c r="H146" s="4">
        <v>10223.657999999999</v>
      </c>
      <c r="I146" s="4">
        <v>0</v>
      </c>
      <c r="J146" s="4">
        <v>0</v>
      </c>
      <c r="K146" s="4">
        <v>65800.0818</v>
      </c>
      <c r="L146" s="4">
        <v>65800.0818</v>
      </c>
      <c r="M146" s="4">
        <v>501491.06900000002</v>
      </c>
      <c r="N146" s="4">
        <v>15100000</v>
      </c>
      <c r="O146" s="4">
        <v>741000000</v>
      </c>
      <c r="P146" s="4">
        <v>0</v>
      </c>
      <c r="Q146" s="4">
        <v>48068.030100000004</v>
      </c>
      <c r="R146" s="4">
        <v>0</v>
      </c>
      <c r="S146" s="4">
        <v>1081318.57</v>
      </c>
      <c r="T146" s="4">
        <v>501491.06900000002</v>
      </c>
      <c r="U146" s="110">
        <v>8079943.25</v>
      </c>
      <c r="V146" s="10">
        <v>35300000</v>
      </c>
      <c r="Y146" s="1">
        <f t="shared" si="2"/>
        <v>17856.012290097719</v>
      </c>
      <c r="Z146" s="1">
        <f t="shared" si="3"/>
        <v>0</v>
      </c>
      <c r="AA146" s="1">
        <f t="shared" si="14"/>
        <v>0</v>
      </c>
      <c r="AB146" s="1">
        <f t="shared" si="4"/>
        <v>114922.37605270396</v>
      </c>
      <c r="AC146" s="1">
        <f t="shared" si="5"/>
        <v>114922.37605270396</v>
      </c>
      <c r="AD146" s="1">
        <f t="shared" si="6"/>
        <v>875873.45854470518</v>
      </c>
      <c r="AE146" s="1">
        <f t="shared" si="7"/>
        <v>26372731.323805586</v>
      </c>
      <c r="AF146" s="1">
        <f t="shared" si="8"/>
        <v>1294185027.2145653</v>
      </c>
      <c r="AG146" s="1">
        <f t="shared" si="9"/>
        <v>0</v>
      </c>
      <c r="AH146" s="1">
        <f t="shared" si="10"/>
        <v>83952.665105423817</v>
      </c>
      <c r="AI146" s="1">
        <f t="shared" si="11"/>
        <v>0</v>
      </c>
      <c r="AJ146" s="1">
        <f t="shared" si="12"/>
        <v>1888564.5113941499</v>
      </c>
      <c r="AK146" s="1">
        <f t="shared" si="13"/>
        <v>875873.45854470518</v>
      </c>
    </row>
    <row r="147" spans="1:37" x14ac:dyDescent="0.2">
      <c r="A147" s="3" t="s">
        <v>377</v>
      </c>
      <c r="B147" s="3" t="s">
        <v>374</v>
      </c>
      <c r="C147" s="3">
        <v>1</v>
      </c>
      <c r="D147" s="3" t="s">
        <v>370</v>
      </c>
      <c r="E147" s="3" t="s">
        <v>371</v>
      </c>
      <c r="F147" s="3">
        <v>12</v>
      </c>
      <c r="G147" s="3" t="s">
        <v>149</v>
      </c>
      <c r="H147" s="4">
        <v>0</v>
      </c>
      <c r="I147" s="4">
        <v>0</v>
      </c>
      <c r="J147" s="4">
        <v>0</v>
      </c>
      <c r="K147" s="4">
        <v>545136.58400000003</v>
      </c>
      <c r="L147" s="4">
        <v>545136.58400000003</v>
      </c>
      <c r="M147" s="4">
        <v>0</v>
      </c>
      <c r="N147" s="4">
        <v>28600000</v>
      </c>
      <c r="O147" s="4">
        <v>1140000000</v>
      </c>
      <c r="P147" s="4">
        <v>0</v>
      </c>
      <c r="Q147" s="4">
        <v>126898.85</v>
      </c>
      <c r="R147" s="4">
        <v>3080956.53</v>
      </c>
      <c r="S147" s="4">
        <v>4039201.24</v>
      </c>
      <c r="T147" s="4">
        <v>0</v>
      </c>
      <c r="U147" s="30">
        <v>44000000</v>
      </c>
      <c r="V147" s="156">
        <v>139000000</v>
      </c>
      <c r="Y147" s="1">
        <f t="shared" si="2"/>
        <v>0</v>
      </c>
      <c r="Z147" s="1">
        <f t="shared" si="3"/>
        <v>0</v>
      </c>
      <c r="AA147" s="1">
        <f t="shared" si="14"/>
        <v>0</v>
      </c>
      <c r="AB147" s="1">
        <f t="shared" si="4"/>
        <v>241792.81788589447</v>
      </c>
      <c r="AC147" s="1">
        <f t="shared" si="5"/>
        <v>241792.81788589447</v>
      </c>
      <c r="AD147" s="1">
        <f t="shared" si="6"/>
        <v>0</v>
      </c>
      <c r="AE147" s="1">
        <f t="shared" si="7"/>
        <v>12685398.108479509</v>
      </c>
      <c r="AF147" s="1">
        <f t="shared" si="8"/>
        <v>505641742.7855469</v>
      </c>
      <c r="AG147" s="1">
        <f t="shared" si="9"/>
        <v>0</v>
      </c>
      <c r="AH147" s="1">
        <f t="shared" si="10"/>
        <v>56285.399711826045</v>
      </c>
      <c r="AI147" s="1">
        <f t="shared" si="11"/>
        <v>1366544.0607681673</v>
      </c>
      <c r="AJ147" s="1">
        <f t="shared" si="12"/>
        <v>1791569.0828553878</v>
      </c>
      <c r="AK147" s="1">
        <f t="shared" si="13"/>
        <v>0</v>
      </c>
    </row>
    <row r="148" spans="1:37" x14ac:dyDescent="0.2">
      <c r="A148" s="3" t="s">
        <v>377</v>
      </c>
      <c r="B148" s="3" t="s">
        <v>374</v>
      </c>
      <c r="C148" s="3">
        <v>1</v>
      </c>
      <c r="D148" s="3" t="s">
        <v>370</v>
      </c>
      <c r="E148" s="3" t="s">
        <v>373</v>
      </c>
      <c r="F148" s="3">
        <v>12</v>
      </c>
      <c r="G148" s="3" t="s">
        <v>150</v>
      </c>
      <c r="H148" s="4">
        <v>0</v>
      </c>
      <c r="I148" s="4">
        <v>0</v>
      </c>
      <c r="J148" s="4">
        <v>0</v>
      </c>
      <c r="K148" s="4">
        <v>182343.111</v>
      </c>
      <c r="L148" s="4">
        <v>182343.111</v>
      </c>
      <c r="M148" s="4">
        <v>0</v>
      </c>
      <c r="N148" s="4">
        <v>15700000</v>
      </c>
      <c r="O148" s="4">
        <v>828000000</v>
      </c>
      <c r="P148" s="4">
        <v>27827.2418</v>
      </c>
      <c r="Q148" s="4">
        <v>25649.382300000001</v>
      </c>
      <c r="R148" s="4">
        <v>1818711.4</v>
      </c>
      <c r="S148" s="4">
        <v>1640221.33</v>
      </c>
      <c r="T148" s="4">
        <v>0</v>
      </c>
      <c r="U148" s="137">
        <v>8283226.0700000003</v>
      </c>
      <c r="V148" s="157">
        <v>26300000</v>
      </c>
      <c r="Y148" s="1">
        <f t="shared" si="2"/>
        <v>0</v>
      </c>
      <c r="Z148" s="1">
        <f t="shared" si="3"/>
        <v>0</v>
      </c>
      <c r="AA148" s="1">
        <f t="shared" si="14"/>
        <v>0</v>
      </c>
      <c r="AB148" s="1">
        <f t="shared" si="4"/>
        <v>427451.14041444869</v>
      </c>
      <c r="AC148" s="1">
        <f t="shared" si="5"/>
        <v>427451.14041444869</v>
      </c>
      <c r="AD148" s="1">
        <f t="shared" si="6"/>
        <v>0</v>
      </c>
      <c r="AE148" s="1">
        <f t="shared" si="7"/>
        <v>36804148.331695646</v>
      </c>
      <c r="AF148" s="1">
        <f t="shared" si="8"/>
        <v>1941008587.1747768</v>
      </c>
      <c r="AG148" s="1">
        <f t="shared" si="9"/>
        <v>65232.989482112192</v>
      </c>
      <c r="AH148" s="1">
        <f t="shared" si="10"/>
        <v>60127.622343029871</v>
      </c>
      <c r="AI148" s="1">
        <f t="shared" si="11"/>
        <v>4263447.3973341314</v>
      </c>
      <c r="AJ148" s="1">
        <f t="shared" si="12"/>
        <v>3845028.606759944</v>
      </c>
      <c r="AK148" s="1">
        <f t="shared" si="13"/>
        <v>0</v>
      </c>
    </row>
    <row r="149" spans="1:37" x14ac:dyDescent="0.2">
      <c r="A149" s="3" t="s">
        <v>377</v>
      </c>
      <c r="B149" s="3" t="s">
        <v>374</v>
      </c>
      <c r="C149" s="3">
        <v>1</v>
      </c>
      <c r="D149" s="3" t="s">
        <v>370</v>
      </c>
      <c r="E149" s="3" t="s">
        <v>372</v>
      </c>
      <c r="F149" s="3">
        <v>12</v>
      </c>
      <c r="G149" s="3" t="s">
        <v>151</v>
      </c>
      <c r="H149" s="4">
        <v>0</v>
      </c>
      <c r="I149" s="4">
        <v>0</v>
      </c>
      <c r="J149" s="4">
        <v>0</v>
      </c>
      <c r="K149" s="4">
        <v>167200.753</v>
      </c>
      <c r="L149" s="4">
        <v>107221.38499999999</v>
      </c>
      <c r="M149" s="4">
        <v>0</v>
      </c>
      <c r="N149" s="4">
        <v>15600000</v>
      </c>
      <c r="O149" s="4">
        <v>648000000</v>
      </c>
      <c r="P149" s="4">
        <v>32463.154399999999</v>
      </c>
      <c r="Q149" s="4">
        <v>23981.0124</v>
      </c>
      <c r="R149" s="4">
        <v>1906769.49</v>
      </c>
      <c r="S149" s="4">
        <v>1690239.04</v>
      </c>
      <c r="T149" s="4">
        <v>0</v>
      </c>
      <c r="U149" s="13">
        <v>9231490.9499999993</v>
      </c>
      <c r="V149" s="158">
        <v>26100000</v>
      </c>
      <c r="Y149" s="1">
        <f t="shared" si="2"/>
        <v>0</v>
      </c>
      <c r="Z149" s="1">
        <f t="shared" si="3"/>
        <v>0</v>
      </c>
      <c r="AA149" s="1">
        <f t="shared" si="14"/>
        <v>0</v>
      </c>
      <c r="AB149" s="1">
        <f t="shared" si="4"/>
        <v>394957.70450139913</v>
      </c>
      <c r="AC149" s="1">
        <f t="shared" si="5"/>
        <v>253275.84555232685</v>
      </c>
      <c r="AD149" s="1">
        <f t="shared" si="6"/>
        <v>0</v>
      </c>
      <c r="AE149" s="1">
        <f t="shared" si="7"/>
        <v>36849954.797881961</v>
      </c>
      <c r="AF149" s="1">
        <f t="shared" si="8"/>
        <v>1530690430.065866</v>
      </c>
      <c r="AG149" s="1">
        <f t="shared" si="9"/>
        <v>76683.70334850403</v>
      </c>
      <c r="AH149" s="1">
        <f t="shared" si="10"/>
        <v>56647.386086374798</v>
      </c>
      <c r="AI149" s="1">
        <f t="shared" si="11"/>
        <v>4504126.2510564383</v>
      </c>
      <c r="AJ149" s="1">
        <f t="shared" si="12"/>
        <v>3992643.0911291922</v>
      </c>
      <c r="AK149" s="1">
        <f t="shared" si="13"/>
        <v>0</v>
      </c>
    </row>
    <row r="150" spans="1:37" x14ac:dyDescent="0.2">
      <c r="A150" s="3" t="s">
        <v>377</v>
      </c>
      <c r="B150" s="3" t="s">
        <v>374</v>
      </c>
      <c r="C150" s="3">
        <v>3</v>
      </c>
      <c r="D150" s="3" t="s">
        <v>370</v>
      </c>
      <c r="E150" s="3" t="s">
        <v>371</v>
      </c>
      <c r="F150" s="3">
        <v>12</v>
      </c>
      <c r="G150" s="3" t="s">
        <v>155</v>
      </c>
      <c r="H150" s="4">
        <v>0</v>
      </c>
      <c r="I150" s="4">
        <v>0</v>
      </c>
      <c r="J150" s="4">
        <v>0</v>
      </c>
      <c r="K150" s="4">
        <v>125312.826</v>
      </c>
      <c r="L150" s="4">
        <v>125312.826</v>
      </c>
      <c r="M150" s="4">
        <v>0</v>
      </c>
      <c r="N150" s="4">
        <v>4267939.7300000004</v>
      </c>
      <c r="O150" s="4">
        <v>1220000000</v>
      </c>
      <c r="P150" s="4">
        <v>0</v>
      </c>
      <c r="Q150" s="4">
        <v>0</v>
      </c>
      <c r="R150" s="4">
        <v>0</v>
      </c>
      <c r="S150" s="4">
        <v>25021.533299999999</v>
      </c>
      <c r="T150" s="4">
        <v>0</v>
      </c>
      <c r="U150" s="16">
        <v>33600000</v>
      </c>
      <c r="V150" s="159">
        <v>147000000</v>
      </c>
      <c r="Y150" s="1">
        <f t="shared" si="2"/>
        <v>0</v>
      </c>
      <c r="Z150" s="1">
        <f t="shared" si="3"/>
        <v>0</v>
      </c>
      <c r="AA150" s="1">
        <f t="shared" si="14"/>
        <v>0</v>
      </c>
      <c r="AB150" s="1">
        <f t="shared" si="4"/>
        <v>52557.059355239624</v>
      </c>
      <c r="AC150" s="1">
        <f t="shared" si="5"/>
        <v>52557.059355239624</v>
      </c>
      <c r="AD150" s="1">
        <f t="shared" si="6"/>
        <v>0</v>
      </c>
      <c r="AE150" s="1">
        <f t="shared" si="7"/>
        <v>1790003.2173418179</v>
      </c>
      <c r="AF150" s="1">
        <f t="shared" si="8"/>
        <v>511676373.92035466</v>
      </c>
      <c r="AG150" s="1">
        <f t="shared" si="9"/>
        <v>0</v>
      </c>
      <c r="AH150" s="1">
        <f t="shared" si="10"/>
        <v>0</v>
      </c>
      <c r="AI150" s="1">
        <f t="shared" si="11"/>
        <v>0</v>
      </c>
      <c r="AJ150" s="1">
        <f t="shared" si="12"/>
        <v>10494.202810550332</v>
      </c>
      <c r="AK150" s="1">
        <f t="shared" si="13"/>
        <v>0</v>
      </c>
    </row>
    <row r="151" spans="1:37" x14ac:dyDescent="0.2">
      <c r="A151" s="3" t="s">
        <v>377</v>
      </c>
      <c r="B151" s="3" t="s">
        <v>374</v>
      </c>
      <c r="C151" s="3">
        <v>3</v>
      </c>
      <c r="D151" s="3" t="s">
        <v>370</v>
      </c>
      <c r="E151" s="3" t="s">
        <v>373</v>
      </c>
      <c r="F151" s="3">
        <v>12</v>
      </c>
      <c r="G151" s="3" t="s">
        <v>156</v>
      </c>
      <c r="H151" s="4">
        <v>0</v>
      </c>
      <c r="I151" s="4">
        <v>0</v>
      </c>
      <c r="J151" s="4">
        <v>0</v>
      </c>
      <c r="K151" s="4">
        <v>34886.295599999998</v>
      </c>
      <c r="L151" s="4">
        <v>15440.141</v>
      </c>
      <c r="M151" s="4">
        <v>81857.926999999996</v>
      </c>
      <c r="N151" s="4">
        <v>2888513.75</v>
      </c>
      <c r="O151" s="4">
        <v>868000000</v>
      </c>
      <c r="P151" s="4">
        <v>0</v>
      </c>
      <c r="Q151" s="4">
        <v>54817.730799999998</v>
      </c>
      <c r="R151" s="4">
        <v>12893.0286</v>
      </c>
      <c r="S151" s="4">
        <v>0</v>
      </c>
      <c r="T151" s="4">
        <v>81857.926999999996</v>
      </c>
      <c r="U151" s="75">
        <v>9801899.1199999992</v>
      </c>
      <c r="V151" s="160">
        <v>36900000</v>
      </c>
      <c r="Y151" s="1">
        <f t="shared" si="2"/>
        <v>0</v>
      </c>
      <c r="Z151" s="1">
        <f t="shared" si="3"/>
        <v>0</v>
      </c>
      <c r="AA151" s="1">
        <f t="shared" si="14"/>
        <v>0</v>
      </c>
      <c r="AB151" s="1">
        <f t="shared" si="4"/>
        <v>58288.295906568012</v>
      </c>
      <c r="AC151" s="1">
        <f t="shared" si="5"/>
        <v>25797.508504948084</v>
      </c>
      <c r="AD151" s="1">
        <f t="shared" si="6"/>
        <v>136768.86551618404</v>
      </c>
      <c r="AE151" s="1">
        <f t="shared" si="7"/>
        <v>4826151.3953975216</v>
      </c>
      <c r="AF151" s="1">
        <f t="shared" si="8"/>
        <v>1450261197.8928778</v>
      </c>
      <c r="AG151" s="1">
        <f t="shared" si="9"/>
        <v>0</v>
      </c>
      <c r="AH151" s="1">
        <f t="shared" si="10"/>
        <v>91589.893935227301</v>
      </c>
      <c r="AI151" s="1">
        <f t="shared" si="11"/>
        <v>21541.773158874577</v>
      </c>
      <c r="AJ151" s="1">
        <f t="shared" si="12"/>
        <v>0</v>
      </c>
      <c r="AK151" s="1">
        <f t="shared" si="13"/>
        <v>136768.86551618404</v>
      </c>
    </row>
    <row r="152" spans="1:37" x14ac:dyDescent="0.2">
      <c r="A152" s="3" t="s">
        <v>377</v>
      </c>
      <c r="B152" s="3" t="s">
        <v>374</v>
      </c>
      <c r="C152" s="3">
        <v>3</v>
      </c>
      <c r="D152" s="3" t="s">
        <v>370</v>
      </c>
      <c r="E152" s="3" t="s">
        <v>372</v>
      </c>
      <c r="F152" s="3">
        <v>12</v>
      </c>
      <c r="G152" s="3" t="s">
        <v>157</v>
      </c>
      <c r="H152" s="4">
        <v>0</v>
      </c>
      <c r="I152" s="4">
        <v>0</v>
      </c>
      <c r="J152" s="4">
        <v>0</v>
      </c>
      <c r="K152" s="4">
        <v>44756.7526</v>
      </c>
      <c r="L152" s="4">
        <v>0</v>
      </c>
      <c r="M152" s="4">
        <v>143390.32199999999</v>
      </c>
      <c r="N152" s="4">
        <v>3130073.72</v>
      </c>
      <c r="O152" s="4">
        <v>766000000</v>
      </c>
      <c r="P152" s="4">
        <v>0</v>
      </c>
      <c r="Q152" s="4">
        <v>64568.313900000001</v>
      </c>
      <c r="R152" s="4">
        <v>33547.090300000003</v>
      </c>
      <c r="S152" s="4">
        <v>52303.921900000001</v>
      </c>
      <c r="T152" s="4">
        <v>143390.32199999999</v>
      </c>
      <c r="U152" s="137">
        <v>8235928.1399999997</v>
      </c>
      <c r="V152" s="76">
        <v>37200000</v>
      </c>
      <c r="Y152" s="1">
        <f t="shared" si="2"/>
        <v>0</v>
      </c>
      <c r="Z152" s="1">
        <f t="shared" si="3"/>
        <v>0</v>
      </c>
      <c r="AA152" s="1">
        <f t="shared" si="14"/>
        <v>0</v>
      </c>
      <c r="AB152" s="1">
        <f t="shared" si="4"/>
        <v>74176.868790461536</v>
      </c>
      <c r="AC152" s="1">
        <f t="shared" si="5"/>
        <v>0</v>
      </c>
      <c r="AD152" s="1">
        <f t="shared" si="6"/>
        <v>237645.59497589705</v>
      </c>
      <c r="AE152" s="1">
        <f t="shared" si="7"/>
        <v>5187576.2682771543</v>
      </c>
      <c r="AF152" s="1">
        <f t="shared" si="8"/>
        <v>1269517518.4245498</v>
      </c>
      <c r="AG152" s="1">
        <f t="shared" si="9"/>
        <v>0</v>
      </c>
      <c r="AH152" s="1">
        <f t="shared" si="10"/>
        <v>107011.23450546394</v>
      </c>
      <c r="AI152" s="1">
        <f t="shared" si="11"/>
        <v>55598.719096632245</v>
      </c>
      <c r="AJ152" s="1">
        <f t="shared" si="12"/>
        <v>86685.045867310022</v>
      </c>
      <c r="AK152" s="1">
        <f t="shared" si="13"/>
        <v>237645.59497589705</v>
      </c>
    </row>
    <row r="153" spans="1:37" x14ac:dyDescent="0.2">
      <c r="A153" s="3" t="s">
        <v>377</v>
      </c>
      <c r="B153" s="3" t="s">
        <v>374</v>
      </c>
      <c r="C153" s="3">
        <v>4</v>
      </c>
      <c r="D153" s="3" t="s">
        <v>370</v>
      </c>
      <c r="E153" s="3" t="s">
        <v>371</v>
      </c>
      <c r="F153" s="3">
        <v>12</v>
      </c>
      <c r="G153" s="3" t="s">
        <v>158</v>
      </c>
      <c r="H153" s="4">
        <v>0</v>
      </c>
      <c r="I153" s="4">
        <v>0</v>
      </c>
      <c r="J153" s="4">
        <v>0</v>
      </c>
      <c r="K153" s="4">
        <v>61119.270900000003</v>
      </c>
      <c r="L153" s="4">
        <v>61119.270900000003</v>
      </c>
      <c r="M153" s="4">
        <v>0</v>
      </c>
      <c r="N153" s="4">
        <v>12200000</v>
      </c>
      <c r="O153" s="4">
        <v>1260000000</v>
      </c>
      <c r="P153" s="4">
        <v>0</v>
      </c>
      <c r="Q153" s="4">
        <v>0</v>
      </c>
      <c r="R153" s="4">
        <v>49288.4594</v>
      </c>
      <c r="S153" s="4">
        <v>762370.02</v>
      </c>
      <c r="T153" s="4">
        <v>0</v>
      </c>
      <c r="U153" s="161">
        <v>13200000</v>
      </c>
      <c r="V153" s="46">
        <v>46700000</v>
      </c>
      <c r="Y153" s="1">
        <f t="shared" ref="Y153:Y176" si="15">(H153/$V153)*(AVERAGE($V$88:$V$176))</f>
        <v>0</v>
      </c>
      <c r="Z153" s="1">
        <f t="shared" si="3"/>
        <v>0</v>
      </c>
      <c r="AA153" s="1">
        <f t="shared" si="14"/>
        <v>0</v>
      </c>
      <c r="AB153" s="1">
        <f t="shared" si="4"/>
        <v>80688.966473880617</v>
      </c>
      <c r="AC153" s="1">
        <f t="shared" si="5"/>
        <v>80688.966473880617</v>
      </c>
      <c r="AD153" s="1">
        <f t="shared" si="6"/>
        <v>0</v>
      </c>
      <c r="AE153" s="1">
        <f t="shared" si="7"/>
        <v>16106301.277578615</v>
      </c>
      <c r="AF153" s="1">
        <f t="shared" si="8"/>
        <v>1663437672.9302506</v>
      </c>
      <c r="AG153" s="1">
        <f t="shared" si="9"/>
        <v>0</v>
      </c>
      <c r="AH153" s="1">
        <f t="shared" si="10"/>
        <v>0</v>
      </c>
      <c r="AI153" s="1">
        <f t="shared" si="11"/>
        <v>65070.063656073915</v>
      </c>
      <c r="AJ153" s="1">
        <f t="shared" si="12"/>
        <v>1006472.231730626</v>
      </c>
      <c r="AK153" s="1">
        <f t="shared" si="13"/>
        <v>0</v>
      </c>
    </row>
    <row r="154" spans="1:37" x14ac:dyDescent="0.2">
      <c r="A154" s="3" t="s">
        <v>377</v>
      </c>
      <c r="B154" s="3" t="s">
        <v>374</v>
      </c>
      <c r="C154" s="3">
        <v>4</v>
      </c>
      <c r="D154" s="3" t="s">
        <v>370</v>
      </c>
      <c r="E154" s="3" t="s">
        <v>373</v>
      </c>
      <c r="F154" s="3">
        <v>12</v>
      </c>
      <c r="G154" s="3" t="s">
        <v>159</v>
      </c>
      <c r="H154" s="4">
        <v>0</v>
      </c>
      <c r="I154" s="4">
        <v>0</v>
      </c>
      <c r="J154" s="4">
        <v>0</v>
      </c>
      <c r="K154" s="4">
        <v>56105.004200000003</v>
      </c>
      <c r="L154" s="4">
        <v>56105.004200000003</v>
      </c>
      <c r="M154" s="4">
        <v>70530.469299999997</v>
      </c>
      <c r="N154" s="4">
        <v>9009749.25</v>
      </c>
      <c r="O154" s="4">
        <v>940000000</v>
      </c>
      <c r="P154" s="4">
        <v>0</v>
      </c>
      <c r="Q154" s="4">
        <v>0</v>
      </c>
      <c r="R154" s="4">
        <v>67671.267000000007</v>
      </c>
      <c r="S154" s="4">
        <v>739760.49600000004</v>
      </c>
      <c r="T154" s="4">
        <v>70530.469299999997</v>
      </c>
      <c r="U154" s="162">
        <v>9070781.6300000008</v>
      </c>
      <c r="V154" s="163">
        <v>29800000</v>
      </c>
      <c r="Y154" s="1">
        <f t="shared" si="15"/>
        <v>0</v>
      </c>
      <c r="Z154" s="1">
        <f t="shared" si="3"/>
        <v>0</v>
      </c>
      <c r="AA154" s="1">
        <f t="shared" si="14"/>
        <v>0</v>
      </c>
      <c r="AB154" s="1">
        <f t="shared" si="4"/>
        <v>116074.86937102031</v>
      </c>
      <c r="AC154" s="1">
        <f t="shared" si="5"/>
        <v>116074.86937102031</v>
      </c>
      <c r="AD154" s="1">
        <f t="shared" si="6"/>
        <v>145919.51515573109</v>
      </c>
      <c r="AE154" s="1">
        <f t="shared" si="7"/>
        <v>18640145.957950003</v>
      </c>
      <c r="AF154" s="1">
        <f t="shared" si="8"/>
        <v>1944753035.216047</v>
      </c>
      <c r="AG154" s="1">
        <f t="shared" si="9"/>
        <v>0</v>
      </c>
      <c r="AH154" s="1">
        <f t="shared" si="10"/>
        <v>0</v>
      </c>
      <c r="AI154" s="1">
        <f t="shared" si="11"/>
        <v>140004.15095230378</v>
      </c>
      <c r="AJ154" s="1">
        <f t="shared" si="12"/>
        <v>1530480.2871584345</v>
      </c>
      <c r="AK154" s="1">
        <f t="shared" si="13"/>
        <v>145919.51515573109</v>
      </c>
    </row>
    <row r="155" spans="1:37" x14ac:dyDescent="0.2">
      <c r="A155" s="3" t="s">
        <v>377</v>
      </c>
      <c r="B155" s="3" t="s">
        <v>374</v>
      </c>
      <c r="C155" s="3">
        <v>4</v>
      </c>
      <c r="D155" s="3" t="s">
        <v>370</v>
      </c>
      <c r="E155" s="3" t="s">
        <v>372</v>
      </c>
      <c r="F155" s="3">
        <v>12</v>
      </c>
      <c r="G155" s="3" t="s">
        <v>160</v>
      </c>
      <c r="H155" s="4">
        <v>0</v>
      </c>
      <c r="I155" s="4">
        <v>0</v>
      </c>
      <c r="J155" s="4">
        <v>0</v>
      </c>
      <c r="K155" s="4">
        <v>45816.719499999999</v>
      </c>
      <c r="L155" s="4">
        <v>0</v>
      </c>
      <c r="M155" s="4">
        <v>0</v>
      </c>
      <c r="N155" s="4">
        <v>8919833.0099999998</v>
      </c>
      <c r="O155" s="4">
        <v>774000000</v>
      </c>
      <c r="P155" s="4">
        <v>0</v>
      </c>
      <c r="Q155" s="4">
        <v>0</v>
      </c>
      <c r="R155" s="4">
        <v>68137.0239</v>
      </c>
      <c r="S155" s="4">
        <v>628362.75399999996</v>
      </c>
      <c r="T155" s="4">
        <v>0</v>
      </c>
      <c r="U155" s="164">
        <v>8415268.8499999996</v>
      </c>
      <c r="V155" s="165">
        <v>28200000</v>
      </c>
      <c r="Y155" s="1">
        <f t="shared" si="15"/>
        <v>0</v>
      </c>
      <c r="Z155" s="1">
        <f t="shared" si="3"/>
        <v>0</v>
      </c>
      <c r="AA155" s="1">
        <f t="shared" si="14"/>
        <v>0</v>
      </c>
      <c r="AB155" s="1">
        <f t="shared" si="4"/>
        <v>100167.71119947804</v>
      </c>
      <c r="AC155" s="1">
        <f t="shared" si="5"/>
        <v>0</v>
      </c>
      <c r="AD155" s="1">
        <f t="shared" si="6"/>
        <v>0</v>
      </c>
      <c r="AE155" s="1">
        <f t="shared" si="7"/>
        <v>19501161.729688022</v>
      </c>
      <c r="AF155" s="1">
        <f t="shared" si="8"/>
        <v>1692172842.4575665</v>
      </c>
      <c r="AG155" s="1">
        <f t="shared" si="9"/>
        <v>0</v>
      </c>
      <c r="AH155" s="1">
        <f t="shared" si="10"/>
        <v>0</v>
      </c>
      <c r="AI155" s="1">
        <f t="shared" si="11"/>
        <v>148965.91913367203</v>
      </c>
      <c r="AJ155" s="1">
        <f t="shared" si="12"/>
        <v>1373770.5265253806</v>
      </c>
      <c r="AK155" s="1">
        <f t="shared" si="13"/>
        <v>0</v>
      </c>
    </row>
    <row r="156" spans="1:37" x14ac:dyDescent="0.2">
      <c r="A156" s="3" t="s">
        <v>377</v>
      </c>
      <c r="B156" s="3" t="s">
        <v>374</v>
      </c>
      <c r="C156" s="3">
        <v>5</v>
      </c>
      <c r="D156" s="3" t="s">
        <v>370</v>
      </c>
      <c r="E156" s="3" t="s">
        <v>371</v>
      </c>
      <c r="F156" s="3">
        <v>12</v>
      </c>
      <c r="G156" s="3" t="s">
        <v>161</v>
      </c>
      <c r="H156" s="4">
        <v>0</v>
      </c>
      <c r="I156" s="4">
        <v>0</v>
      </c>
      <c r="J156" s="4">
        <v>0</v>
      </c>
      <c r="K156" s="4">
        <v>332743.18800000002</v>
      </c>
      <c r="L156" s="4">
        <v>194831.21599999999</v>
      </c>
      <c r="M156" s="4">
        <v>630547.72</v>
      </c>
      <c r="N156" s="4">
        <v>38100000</v>
      </c>
      <c r="O156" s="4">
        <v>2250000000</v>
      </c>
      <c r="P156" s="4">
        <v>15468.2253</v>
      </c>
      <c r="Q156" s="4">
        <v>94976.936300000001</v>
      </c>
      <c r="R156" s="4">
        <v>732974.35400000005</v>
      </c>
      <c r="S156" s="4">
        <v>4354707.55</v>
      </c>
      <c r="T156" s="4">
        <v>630547.72</v>
      </c>
      <c r="U156" s="153">
        <v>55500000</v>
      </c>
      <c r="V156" s="166">
        <v>230000000</v>
      </c>
      <c r="Y156" s="1">
        <f t="shared" si="15"/>
        <v>0</v>
      </c>
      <c r="Z156" s="1">
        <f t="shared" si="3"/>
        <v>0</v>
      </c>
      <c r="AA156" s="1">
        <f t="shared" si="14"/>
        <v>0</v>
      </c>
      <c r="AB156" s="1">
        <f t="shared" si="4"/>
        <v>89193.705269897415</v>
      </c>
      <c r="AC156" s="1">
        <f t="shared" si="5"/>
        <v>52225.616283028823</v>
      </c>
      <c r="AD156" s="1">
        <f t="shared" si="6"/>
        <v>169021.90495417686</v>
      </c>
      <c r="AE156" s="1">
        <f t="shared" si="7"/>
        <v>10212921.836834393</v>
      </c>
      <c r="AF156" s="1">
        <f t="shared" si="8"/>
        <v>603125305.3248657</v>
      </c>
      <c r="AG156" s="1">
        <f t="shared" si="9"/>
        <v>4146.3458252872497</v>
      </c>
      <c r="AH156" s="1">
        <f t="shared" si="10"/>
        <v>25459.108313225697</v>
      </c>
      <c r="AI156" s="1">
        <f t="shared" si="11"/>
        <v>196477.94713402056</v>
      </c>
      <c r="AJ156" s="1">
        <f t="shared" si="12"/>
        <v>1167304.1425307768</v>
      </c>
      <c r="AK156" s="1">
        <f t="shared" si="13"/>
        <v>169021.90495417686</v>
      </c>
    </row>
    <row r="157" spans="1:37" x14ac:dyDescent="0.2">
      <c r="A157" s="3" t="s">
        <v>377</v>
      </c>
      <c r="B157" s="3" t="s">
        <v>374</v>
      </c>
      <c r="C157" s="3">
        <v>5</v>
      </c>
      <c r="D157" s="3" t="s">
        <v>370</v>
      </c>
      <c r="E157" s="3" t="s">
        <v>373</v>
      </c>
      <c r="F157" s="3">
        <v>12</v>
      </c>
      <c r="G157" s="3" t="s">
        <v>162</v>
      </c>
      <c r="H157" s="4">
        <v>0</v>
      </c>
      <c r="I157" s="4">
        <v>0</v>
      </c>
      <c r="J157" s="4">
        <v>0</v>
      </c>
      <c r="K157" s="4">
        <v>139239.671</v>
      </c>
      <c r="L157" s="4">
        <v>139239.671</v>
      </c>
      <c r="M157" s="4">
        <v>583993.37899999996</v>
      </c>
      <c r="N157" s="4">
        <v>20700000</v>
      </c>
      <c r="O157" s="4">
        <v>1250000000</v>
      </c>
      <c r="P157" s="4">
        <v>0</v>
      </c>
      <c r="Q157" s="4">
        <v>27561.0016</v>
      </c>
      <c r="R157" s="4">
        <v>365425.64799999999</v>
      </c>
      <c r="S157" s="4">
        <v>2037689.99</v>
      </c>
      <c r="T157" s="4">
        <v>583993.37899999996</v>
      </c>
      <c r="U157" s="27">
        <v>11100000</v>
      </c>
      <c r="V157" s="52">
        <v>53700000</v>
      </c>
      <c r="Y157" s="1">
        <f t="shared" si="15"/>
        <v>0</v>
      </c>
      <c r="Z157" s="1">
        <f t="shared" si="3"/>
        <v>0</v>
      </c>
      <c r="AA157" s="1">
        <f t="shared" si="14"/>
        <v>0</v>
      </c>
      <c r="AB157" s="1">
        <f t="shared" si="4"/>
        <v>159860.64878624486</v>
      </c>
      <c r="AC157" s="1">
        <f t="shared" si="5"/>
        <v>159860.64878624486</v>
      </c>
      <c r="AD157" s="1">
        <f t="shared" si="6"/>
        <v>670481.04741508176</v>
      </c>
      <c r="AE157" s="1">
        <f t="shared" si="7"/>
        <v>23765607.934216309</v>
      </c>
      <c r="AF157" s="1">
        <f t="shared" si="8"/>
        <v>1435121252.0662022</v>
      </c>
      <c r="AG157" s="1">
        <f t="shared" si="9"/>
        <v>0</v>
      </c>
      <c r="AH157" s="1">
        <f t="shared" si="10"/>
        <v>31642.703299512479</v>
      </c>
      <c r="AI157" s="1">
        <f t="shared" si="11"/>
        <v>419544.0907958906</v>
      </c>
      <c r="AJ157" s="1">
        <f t="shared" si="12"/>
        <v>2339465.7678172537</v>
      </c>
      <c r="AK157" s="1">
        <f t="shared" si="13"/>
        <v>670481.04741508176</v>
      </c>
    </row>
    <row r="158" spans="1:37" x14ac:dyDescent="0.2">
      <c r="A158" s="3" t="s">
        <v>377</v>
      </c>
      <c r="B158" s="3" t="s">
        <v>374</v>
      </c>
      <c r="C158" s="3">
        <v>5</v>
      </c>
      <c r="D158" s="3" t="s">
        <v>370</v>
      </c>
      <c r="E158" s="3" t="s">
        <v>372</v>
      </c>
      <c r="F158" s="3">
        <v>12</v>
      </c>
      <c r="G158" s="3" t="s">
        <v>163</v>
      </c>
      <c r="H158" s="4">
        <v>0</v>
      </c>
      <c r="I158" s="4">
        <v>0</v>
      </c>
      <c r="J158" s="4">
        <v>0</v>
      </c>
      <c r="K158" s="4">
        <v>125459.63499999999</v>
      </c>
      <c r="L158" s="4">
        <v>65634.140700000004</v>
      </c>
      <c r="M158" s="4">
        <v>644804.75</v>
      </c>
      <c r="N158" s="4">
        <v>20200000</v>
      </c>
      <c r="O158" s="4">
        <v>1040000000</v>
      </c>
      <c r="P158" s="4">
        <v>22894.9607</v>
      </c>
      <c r="Q158" s="4">
        <v>72435.963199999998</v>
      </c>
      <c r="R158" s="4">
        <v>349229.00699999998</v>
      </c>
      <c r="S158" s="4">
        <v>2114025.7200000002</v>
      </c>
      <c r="T158" s="4">
        <v>644804.75</v>
      </c>
      <c r="U158" s="86">
        <v>9660625.25</v>
      </c>
      <c r="V158" s="167">
        <v>45100000</v>
      </c>
      <c r="Y158" s="1">
        <f t="shared" si="15"/>
        <v>0</v>
      </c>
      <c r="Z158" s="1">
        <f t="shared" si="3"/>
        <v>0</v>
      </c>
      <c r="AA158" s="1">
        <f t="shared" si="14"/>
        <v>0</v>
      </c>
      <c r="AB158" s="1">
        <f t="shared" si="4"/>
        <v>171506.40604113208</v>
      </c>
      <c r="AC158" s="1">
        <f t="shared" si="5"/>
        <v>89723.484250970389</v>
      </c>
      <c r="AD158" s="1">
        <f t="shared" si="6"/>
        <v>881463.94870948466</v>
      </c>
      <c r="AE158" s="1">
        <f t="shared" si="7"/>
        <v>27613896.708936445</v>
      </c>
      <c r="AF158" s="1">
        <f t="shared" si="8"/>
        <v>1421705573.1333616</v>
      </c>
      <c r="AG158" s="1">
        <f t="shared" si="9"/>
        <v>31297.974253710854</v>
      </c>
      <c r="AH158" s="1">
        <f t="shared" si="10"/>
        <v>99021.742862233747</v>
      </c>
      <c r="AI158" s="1">
        <f t="shared" si="11"/>
        <v>477404.63995358627</v>
      </c>
      <c r="AJ158" s="1">
        <f t="shared" si="12"/>
        <v>2889925.1421839115</v>
      </c>
      <c r="AK158" s="1">
        <f t="shared" si="13"/>
        <v>881463.94870948466</v>
      </c>
    </row>
    <row r="159" spans="1:37" x14ac:dyDescent="0.2">
      <c r="A159" s="3" t="s">
        <v>377</v>
      </c>
      <c r="B159" s="3" t="s">
        <v>374</v>
      </c>
      <c r="C159" s="3">
        <v>6</v>
      </c>
      <c r="D159" s="3" t="s">
        <v>370</v>
      </c>
      <c r="E159" s="3" t="s">
        <v>371</v>
      </c>
      <c r="F159" s="3">
        <v>12</v>
      </c>
      <c r="G159" s="3" t="s">
        <v>164</v>
      </c>
      <c r="H159" s="4">
        <v>241461.899</v>
      </c>
      <c r="I159" s="4">
        <v>0</v>
      </c>
      <c r="J159" s="4">
        <v>0</v>
      </c>
      <c r="K159" s="4">
        <v>793760.43700000003</v>
      </c>
      <c r="L159" s="4">
        <v>793760.43700000003</v>
      </c>
      <c r="M159" s="4">
        <v>0</v>
      </c>
      <c r="N159" s="4">
        <v>29000000</v>
      </c>
      <c r="O159" s="4">
        <v>1080000000</v>
      </c>
      <c r="P159" s="4">
        <v>185224.318</v>
      </c>
      <c r="Q159" s="4">
        <v>1797599.16</v>
      </c>
      <c r="R159" s="4">
        <v>62500000</v>
      </c>
      <c r="S159" s="4">
        <v>4340241.05</v>
      </c>
      <c r="T159" s="4">
        <v>0</v>
      </c>
      <c r="U159" s="8">
        <v>39700000</v>
      </c>
      <c r="V159" s="168">
        <v>116000000</v>
      </c>
      <c r="Y159" s="1">
        <f t="shared" si="15"/>
        <v>128334.52014751066</v>
      </c>
      <c r="Z159" s="1">
        <f t="shared" si="3"/>
        <v>0</v>
      </c>
      <c r="AA159" s="1">
        <f t="shared" si="14"/>
        <v>0</v>
      </c>
      <c r="AB159" s="1">
        <f t="shared" si="4"/>
        <v>421875.52245861106</v>
      </c>
      <c r="AC159" s="1">
        <f t="shared" si="5"/>
        <v>421875.52245861106</v>
      </c>
      <c r="AD159" s="1">
        <f t="shared" si="6"/>
        <v>0</v>
      </c>
      <c r="AE159" s="1">
        <f t="shared" si="7"/>
        <v>15413202.247191012</v>
      </c>
      <c r="AF159" s="1">
        <f t="shared" si="8"/>
        <v>574008911.27469969</v>
      </c>
      <c r="AG159" s="1">
        <f t="shared" si="9"/>
        <v>98444.823256276635</v>
      </c>
      <c r="AH159" s="1">
        <f t="shared" si="10"/>
        <v>955405.49698140263</v>
      </c>
      <c r="AI159" s="1">
        <f t="shared" si="11"/>
        <v>33218108.291359942</v>
      </c>
      <c r="AJ159" s="1">
        <f t="shared" si="12"/>
        <v>2306793.5553520923</v>
      </c>
      <c r="AK159" s="1">
        <f t="shared" si="13"/>
        <v>0</v>
      </c>
    </row>
    <row r="160" spans="1:37" x14ac:dyDescent="0.2">
      <c r="A160" s="3" t="s">
        <v>377</v>
      </c>
      <c r="B160" s="3" t="s">
        <v>374</v>
      </c>
      <c r="C160" s="3">
        <v>6</v>
      </c>
      <c r="D160" s="3" t="s">
        <v>370</v>
      </c>
      <c r="E160" s="3" t="s">
        <v>373</v>
      </c>
      <c r="F160" s="3">
        <v>12</v>
      </c>
      <c r="G160" s="3" t="s">
        <v>165</v>
      </c>
      <c r="H160" s="4">
        <v>216465.08100000001</v>
      </c>
      <c r="I160" s="4">
        <v>11634.940699999999</v>
      </c>
      <c r="J160" s="4">
        <v>0</v>
      </c>
      <c r="K160" s="4">
        <v>380246.163</v>
      </c>
      <c r="L160" s="4">
        <v>380246.163</v>
      </c>
      <c r="M160" s="4">
        <v>0</v>
      </c>
      <c r="N160" s="4">
        <v>18400000</v>
      </c>
      <c r="O160" s="4">
        <v>659000000</v>
      </c>
      <c r="P160" s="4">
        <v>155132.60999999999</v>
      </c>
      <c r="Q160" s="4">
        <v>1324818.95</v>
      </c>
      <c r="R160" s="4">
        <v>48900000</v>
      </c>
      <c r="S160" s="4">
        <v>2919956.82</v>
      </c>
      <c r="T160" s="4">
        <v>0</v>
      </c>
      <c r="U160" s="75">
        <v>9825280.4299999997</v>
      </c>
      <c r="V160" s="169">
        <v>30300000</v>
      </c>
      <c r="Y160" s="1">
        <f t="shared" si="15"/>
        <v>440451.49477327848</v>
      </c>
      <c r="Z160" s="1">
        <f t="shared" si="3"/>
        <v>23674.151042003188</v>
      </c>
      <c r="AA160" s="1">
        <f t="shared" si="14"/>
        <v>0</v>
      </c>
      <c r="AB160" s="1">
        <f t="shared" si="4"/>
        <v>773704.42429536104</v>
      </c>
      <c r="AC160" s="1">
        <f t="shared" si="5"/>
        <v>773704.42429536104</v>
      </c>
      <c r="AD160" s="1">
        <f t="shared" si="6"/>
        <v>0</v>
      </c>
      <c r="AE160" s="1">
        <f t="shared" si="7"/>
        <v>37439329.550932623</v>
      </c>
      <c r="AF160" s="1">
        <f t="shared" si="8"/>
        <v>1340897726.851337</v>
      </c>
      <c r="AG160" s="1">
        <f t="shared" si="9"/>
        <v>315655.48423295136</v>
      </c>
      <c r="AH160" s="1">
        <f t="shared" si="10"/>
        <v>2695670.286107094</v>
      </c>
      <c r="AI160" s="1">
        <f t="shared" si="11"/>
        <v>99499087.773945943</v>
      </c>
      <c r="AJ160" s="1">
        <f t="shared" si="12"/>
        <v>5941370.9596996335</v>
      </c>
      <c r="AK160" s="1">
        <f t="shared" si="13"/>
        <v>0</v>
      </c>
    </row>
    <row r="161" spans="1:37" x14ac:dyDescent="0.2">
      <c r="A161" s="3" t="s">
        <v>377</v>
      </c>
      <c r="B161" s="3" t="s">
        <v>374</v>
      </c>
      <c r="C161" s="3">
        <v>6</v>
      </c>
      <c r="D161" s="3" t="s">
        <v>370</v>
      </c>
      <c r="E161" s="3" t="s">
        <v>372</v>
      </c>
      <c r="F161" s="3">
        <v>12</v>
      </c>
      <c r="G161" s="3" t="s">
        <v>166</v>
      </c>
      <c r="H161" s="4">
        <v>168530.97399999999</v>
      </c>
      <c r="I161" s="4">
        <v>0</v>
      </c>
      <c r="J161" s="4">
        <v>0</v>
      </c>
      <c r="K161" s="4">
        <v>523665.5</v>
      </c>
      <c r="L161" s="4">
        <v>374736.86200000002</v>
      </c>
      <c r="M161" s="4">
        <v>0</v>
      </c>
      <c r="N161" s="4">
        <v>17000000</v>
      </c>
      <c r="O161" s="4">
        <v>621000000</v>
      </c>
      <c r="P161" s="4">
        <v>149456.15400000001</v>
      </c>
      <c r="Q161" s="4">
        <v>1427646.08</v>
      </c>
      <c r="R161" s="4">
        <v>42700000</v>
      </c>
      <c r="S161" s="4">
        <v>2310856.0499999998</v>
      </c>
      <c r="T161" s="4">
        <v>0</v>
      </c>
      <c r="U161" s="170">
        <v>7957987.4199999999</v>
      </c>
      <c r="V161" s="171">
        <v>24000000</v>
      </c>
      <c r="Y161" s="1">
        <f t="shared" si="15"/>
        <v>432933.66452968161</v>
      </c>
      <c r="Z161" s="1">
        <f t="shared" si="3"/>
        <v>0</v>
      </c>
      <c r="AA161" s="1">
        <f t="shared" si="14"/>
        <v>0</v>
      </c>
      <c r="AB161" s="1">
        <f t="shared" si="4"/>
        <v>1345227.0435627343</v>
      </c>
      <c r="AC161" s="1">
        <f t="shared" si="5"/>
        <v>962649.17391395138</v>
      </c>
      <c r="AD161" s="1">
        <f t="shared" si="6"/>
        <v>0</v>
      </c>
      <c r="AE161" s="1">
        <f t="shared" si="7"/>
        <v>43670739.700374536</v>
      </c>
      <c r="AF161" s="1">
        <f t="shared" si="8"/>
        <v>1595266432.5842698</v>
      </c>
      <c r="AG161" s="1">
        <f t="shared" si="9"/>
        <v>383932.98811488767</v>
      </c>
      <c r="AH161" s="1">
        <f t="shared" si="10"/>
        <v>3667432.9614082398</v>
      </c>
      <c r="AI161" s="1">
        <f t="shared" si="11"/>
        <v>109690622.65917602</v>
      </c>
      <c r="AJ161" s="1">
        <f t="shared" si="12"/>
        <v>5936281.9437991576</v>
      </c>
      <c r="AK161" s="1">
        <f t="shared" si="13"/>
        <v>0</v>
      </c>
    </row>
    <row r="162" spans="1:37" x14ac:dyDescent="0.2">
      <c r="A162" s="3" t="s">
        <v>377</v>
      </c>
      <c r="B162" s="3" t="s">
        <v>374</v>
      </c>
      <c r="C162" s="3">
        <v>8</v>
      </c>
      <c r="D162" s="3" t="s">
        <v>370</v>
      </c>
      <c r="E162" s="3" t="s">
        <v>371</v>
      </c>
      <c r="F162" s="3">
        <v>20</v>
      </c>
      <c r="G162" s="3" t="s">
        <v>170</v>
      </c>
      <c r="H162" s="4">
        <v>0</v>
      </c>
      <c r="I162" s="4">
        <v>0</v>
      </c>
      <c r="J162" s="4">
        <v>0</v>
      </c>
      <c r="K162" s="4">
        <v>34338.036800000002</v>
      </c>
      <c r="L162" s="4">
        <v>34338.036800000002</v>
      </c>
      <c r="M162" s="4">
        <v>184805.1</v>
      </c>
      <c r="N162" s="4">
        <v>3868203.43</v>
      </c>
      <c r="O162" s="4">
        <v>1230000000</v>
      </c>
      <c r="P162" s="4">
        <v>0</v>
      </c>
      <c r="Q162" s="4">
        <v>0</v>
      </c>
      <c r="R162" s="4">
        <v>0</v>
      </c>
      <c r="S162" s="4">
        <v>0</v>
      </c>
      <c r="T162" s="4">
        <v>184805.1</v>
      </c>
      <c r="U162" s="172">
        <v>30100000</v>
      </c>
      <c r="V162" s="173">
        <v>132000000</v>
      </c>
      <c r="Y162" s="1">
        <f t="shared" si="15"/>
        <v>0</v>
      </c>
      <c r="Z162" s="1">
        <f t="shared" si="3"/>
        <v>0</v>
      </c>
      <c r="AA162" s="1">
        <f t="shared" si="14"/>
        <v>0</v>
      </c>
      <c r="AB162" s="1">
        <f t="shared" si="4"/>
        <v>16038.154726360233</v>
      </c>
      <c r="AC162" s="1">
        <f t="shared" si="5"/>
        <v>16038.154726360233</v>
      </c>
      <c r="AD162" s="1">
        <f t="shared" si="6"/>
        <v>86316.314624616964</v>
      </c>
      <c r="AE162" s="1">
        <f t="shared" si="7"/>
        <v>1806709.1454505448</v>
      </c>
      <c r="AF162" s="1">
        <f t="shared" si="8"/>
        <v>574492083.75893772</v>
      </c>
      <c r="AG162" s="1">
        <f t="shared" si="9"/>
        <v>0</v>
      </c>
      <c r="AH162" s="1">
        <f t="shared" si="10"/>
        <v>0</v>
      </c>
      <c r="AI162" s="1">
        <f t="shared" si="11"/>
        <v>0</v>
      </c>
      <c r="AJ162" s="1">
        <f t="shared" si="12"/>
        <v>0</v>
      </c>
      <c r="AK162" s="1">
        <f t="shared" si="13"/>
        <v>86316.314624616964</v>
      </c>
    </row>
    <row r="163" spans="1:37" x14ac:dyDescent="0.2">
      <c r="A163" s="3" t="s">
        <v>377</v>
      </c>
      <c r="B163" s="3" t="s">
        <v>374</v>
      </c>
      <c r="C163" s="3">
        <v>8</v>
      </c>
      <c r="D163" s="3" t="s">
        <v>370</v>
      </c>
      <c r="E163" s="3" t="s">
        <v>373</v>
      </c>
      <c r="F163" s="3">
        <v>20</v>
      </c>
      <c r="G163" s="3" t="s">
        <v>171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88620.6584</v>
      </c>
      <c r="N163" s="4">
        <v>2105143.5099999998</v>
      </c>
      <c r="O163" s="4">
        <v>678000000</v>
      </c>
      <c r="P163" s="4">
        <v>0</v>
      </c>
      <c r="Q163" s="4">
        <v>0</v>
      </c>
      <c r="R163" s="4">
        <v>0</v>
      </c>
      <c r="S163" s="4">
        <v>0</v>
      </c>
      <c r="T163" s="4">
        <v>88620.6584</v>
      </c>
      <c r="U163" s="124">
        <v>6227944.6200000001</v>
      </c>
      <c r="V163" s="174">
        <v>30100000</v>
      </c>
      <c r="Y163" s="1">
        <f t="shared" si="15"/>
        <v>0</v>
      </c>
      <c r="Z163" s="1">
        <f t="shared" si="3"/>
        <v>0</v>
      </c>
      <c r="AA163" s="1">
        <f t="shared" si="14"/>
        <v>0</v>
      </c>
      <c r="AB163" s="1">
        <f t="shared" si="4"/>
        <v>0</v>
      </c>
      <c r="AC163" s="1">
        <f t="shared" si="5"/>
        <v>0</v>
      </c>
      <c r="AD163" s="1">
        <f t="shared" si="6"/>
        <v>181518.68853135241</v>
      </c>
      <c r="AE163" s="1">
        <f t="shared" si="7"/>
        <v>4311894.0437198104</v>
      </c>
      <c r="AF163" s="1">
        <f t="shared" si="8"/>
        <v>1388724401.8067119</v>
      </c>
      <c r="AG163" s="1">
        <f t="shared" si="9"/>
        <v>0</v>
      </c>
      <c r="AH163" s="1">
        <f t="shared" si="10"/>
        <v>0</v>
      </c>
      <c r="AI163" s="1">
        <f t="shared" si="11"/>
        <v>0</v>
      </c>
      <c r="AJ163" s="1">
        <f t="shared" si="12"/>
        <v>0</v>
      </c>
      <c r="AK163" s="1">
        <f t="shared" si="13"/>
        <v>181518.68853135241</v>
      </c>
    </row>
    <row r="164" spans="1:37" x14ac:dyDescent="0.2">
      <c r="A164" s="3" t="s">
        <v>377</v>
      </c>
      <c r="B164" s="3" t="s">
        <v>374</v>
      </c>
      <c r="C164" s="3">
        <v>8</v>
      </c>
      <c r="D164" s="3" t="s">
        <v>370</v>
      </c>
      <c r="E164" s="3" t="s">
        <v>372</v>
      </c>
      <c r="F164" s="3">
        <v>20</v>
      </c>
      <c r="G164" s="3" t="s">
        <v>172</v>
      </c>
      <c r="H164" s="4">
        <v>0</v>
      </c>
      <c r="I164" s="4">
        <v>0</v>
      </c>
      <c r="J164" s="4">
        <v>0</v>
      </c>
      <c r="K164" s="4">
        <v>28862.742200000001</v>
      </c>
      <c r="L164" s="4">
        <v>10297.993</v>
      </c>
      <c r="M164" s="4">
        <v>160873.484</v>
      </c>
      <c r="N164" s="4">
        <v>2250273.12</v>
      </c>
      <c r="O164" s="4">
        <v>843000000</v>
      </c>
      <c r="P164" s="4">
        <v>0</v>
      </c>
      <c r="Q164" s="4">
        <v>0</v>
      </c>
      <c r="R164" s="4">
        <v>0</v>
      </c>
      <c r="S164" s="4">
        <v>0</v>
      </c>
      <c r="T164" s="4">
        <v>160873.484</v>
      </c>
      <c r="U164" s="126">
        <v>6316764.0999999996</v>
      </c>
      <c r="V164" s="14">
        <v>32600000</v>
      </c>
      <c r="Y164" s="1">
        <f t="shared" si="15"/>
        <v>0</v>
      </c>
      <c r="Z164" s="1">
        <f t="shared" si="3"/>
        <v>0</v>
      </c>
      <c r="AA164" s="1">
        <f t="shared" si="14"/>
        <v>0</v>
      </c>
      <c r="AB164" s="1">
        <f t="shared" si="4"/>
        <v>54584.942691672994</v>
      </c>
      <c r="AC164" s="1">
        <f t="shared" si="5"/>
        <v>19475.466116461019</v>
      </c>
      <c r="AD164" s="1">
        <f t="shared" si="6"/>
        <v>304242.39817205485</v>
      </c>
      <c r="AE164" s="1">
        <f t="shared" si="7"/>
        <v>4255695.0564389611</v>
      </c>
      <c r="AF164" s="1">
        <f t="shared" si="8"/>
        <v>1594273557.5928862</v>
      </c>
      <c r="AG164" s="1">
        <f t="shared" si="9"/>
        <v>0</v>
      </c>
      <c r="AH164" s="1">
        <f t="shared" si="10"/>
        <v>0</v>
      </c>
      <c r="AI164" s="1">
        <f t="shared" si="11"/>
        <v>0</v>
      </c>
      <c r="AJ164" s="1">
        <f t="shared" si="12"/>
        <v>0</v>
      </c>
      <c r="AK164" s="1">
        <f t="shared" si="13"/>
        <v>304242.39817205485</v>
      </c>
    </row>
    <row r="165" spans="1:37" x14ac:dyDescent="0.2">
      <c r="A165" s="3" t="s">
        <v>377</v>
      </c>
      <c r="B165" s="3" t="s">
        <v>374</v>
      </c>
      <c r="C165" s="3">
        <v>9</v>
      </c>
      <c r="D165" s="3" t="s">
        <v>370</v>
      </c>
      <c r="E165" s="3" t="s">
        <v>371</v>
      </c>
      <c r="F165" s="3">
        <v>20</v>
      </c>
      <c r="G165" s="3" t="s">
        <v>173</v>
      </c>
      <c r="H165" s="4">
        <v>0</v>
      </c>
      <c r="I165" s="4">
        <v>0</v>
      </c>
      <c r="J165" s="4">
        <v>0</v>
      </c>
      <c r="K165" s="4">
        <v>316048.00699999998</v>
      </c>
      <c r="L165" s="4">
        <v>316048.00699999998</v>
      </c>
      <c r="M165" s="4">
        <v>0</v>
      </c>
      <c r="N165" s="4">
        <v>10900000</v>
      </c>
      <c r="O165" s="4">
        <v>604000000</v>
      </c>
      <c r="P165" s="4">
        <v>0</v>
      </c>
      <c r="Q165" s="4">
        <v>0</v>
      </c>
      <c r="R165" s="4">
        <v>147739.98800000001</v>
      </c>
      <c r="S165" s="4">
        <v>1722702.21</v>
      </c>
      <c r="T165" s="4">
        <v>0</v>
      </c>
      <c r="U165" s="34">
        <v>39200000</v>
      </c>
      <c r="V165" s="175">
        <v>144000000</v>
      </c>
      <c r="Y165" s="1">
        <f t="shared" si="15"/>
        <v>0</v>
      </c>
      <c r="Z165" s="1">
        <f t="shared" si="3"/>
        <v>0</v>
      </c>
      <c r="AA165" s="1">
        <f t="shared" si="14"/>
        <v>0</v>
      </c>
      <c r="AB165" s="1">
        <f t="shared" si="4"/>
        <v>135314.21810312892</v>
      </c>
      <c r="AC165" s="1">
        <f t="shared" si="5"/>
        <v>135314.21810312892</v>
      </c>
      <c r="AD165" s="1">
        <f t="shared" si="6"/>
        <v>0</v>
      </c>
      <c r="AE165" s="1">
        <f t="shared" si="7"/>
        <v>4666775.1248439448</v>
      </c>
      <c r="AF165" s="1">
        <f t="shared" si="8"/>
        <v>258599282.14731589</v>
      </c>
      <c r="AG165" s="1">
        <f t="shared" si="9"/>
        <v>0</v>
      </c>
      <c r="AH165" s="1">
        <f t="shared" si="10"/>
        <v>0</v>
      </c>
      <c r="AI165" s="1">
        <f t="shared" si="11"/>
        <v>63254.064306710367</v>
      </c>
      <c r="AJ165" s="1">
        <f t="shared" si="12"/>
        <v>737565.48817813676</v>
      </c>
      <c r="AK165" s="1">
        <f t="shared" si="13"/>
        <v>0</v>
      </c>
    </row>
    <row r="166" spans="1:37" x14ac:dyDescent="0.2">
      <c r="A166" s="3" t="s">
        <v>377</v>
      </c>
      <c r="B166" s="3" t="s">
        <v>374</v>
      </c>
      <c r="C166" s="3">
        <v>9</v>
      </c>
      <c r="D166" s="3" t="s">
        <v>370</v>
      </c>
      <c r="E166" s="3" t="s">
        <v>373</v>
      </c>
      <c r="F166" s="3">
        <v>20</v>
      </c>
      <c r="G166" s="3" t="s">
        <v>174</v>
      </c>
      <c r="H166" s="4">
        <v>0</v>
      </c>
      <c r="I166" s="4">
        <v>0</v>
      </c>
      <c r="J166" s="4">
        <v>0</v>
      </c>
      <c r="K166" s="4">
        <v>107436.864</v>
      </c>
      <c r="L166" s="4">
        <v>107436.864</v>
      </c>
      <c r="M166" s="4">
        <v>0</v>
      </c>
      <c r="N166" s="4">
        <v>6094870</v>
      </c>
      <c r="O166" s="4">
        <v>378000000</v>
      </c>
      <c r="P166" s="4">
        <v>0</v>
      </c>
      <c r="Q166" s="4">
        <v>0</v>
      </c>
      <c r="R166" s="4">
        <v>83391.8459</v>
      </c>
      <c r="S166" s="4">
        <v>822253.25699999998</v>
      </c>
      <c r="T166" s="4">
        <v>0</v>
      </c>
      <c r="U166" s="48">
        <v>8322976.7300000004</v>
      </c>
      <c r="V166" s="176">
        <v>30700000</v>
      </c>
      <c r="Y166" s="1">
        <f t="shared" si="15"/>
        <v>0</v>
      </c>
      <c r="Z166" s="1">
        <f t="shared" si="3"/>
        <v>0</v>
      </c>
      <c r="AA166" s="1">
        <f t="shared" si="14"/>
        <v>0</v>
      </c>
      <c r="AB166" s="1">
        <f t="shared" si="4"/>
        <v>215758.45128807233</v>
      </c>
      <c r="AC166" s="1">
        <f t="shared" si="5"/>
        <v>215758.45128807233</v>
      </c>
      <c r="AD166" s="1">
        <f t="shared" si="6"/>
        <v>0</v>
      </c>
      <c r="AE166" s="1">
        <f t="shared" si="7"/>
        <v>12239930.160304505</v>
      </c>
      <c r="AF166" s="1">
        <f t="shared" si="8"/>
        <v>759112762.14178538</v>
      </c>
      <c r="AG166" s="1">
        <f t="shared" si="9"/>
        <v>0</v>
      </c>
      <c r="AH166" s="1">
        <f t="shared" si="10"/>
        <v>0</v>
      </c>
      <c r="AI166" s="1">
        <f t="shared" si="11"/>
        <v>167470.4086805585</v>
      </c>
      <c r="AJ166" s="1">
        <f t="shared" si="12"/>
        <v>1651277.6219612414</v>
      </c>
      <c r="AK166" s="1">
        <f t="shared" si="13"/>
        <v>0</v>
      </c>
    </row>
    <row r="167" spans="1:37" x14ac:dyDescent="0.2">
      <c r="A167" s="3" t="s">
        <v>377</v>
      </c>
      <c r="B167" s="3" t="s">
        <v>374</v>
      </c>
      <c r="C167" s="3">
        <v>9</v>
      </c>
      <c r="D167" s="3" t="s">
        <v>370</v>
      </c>
      <c r="E167" s="3" t="s">
        <v>372</v>
      </c>
      <c r="F167" s="3">
        <v>20</v>
      </c>
      <c r="G167" s="3" t="s">
        <v>175</v>
      </c>
      <c r="H167" s="4">
        <v>0</v>
      </c>
      <c r="I167" s="4">
        <v>0</v>
      </c>
      <c r="J167" s="4">
        <v>0</v>
      </c>
      <c r="K167" s="4">
        <v>82490.561300000001</v>
      </c>
      <c r="L167" s="4">
        <v>82490.561300000001</v>
      </c>
      <c r="M167" s="4">
        <v>0</v>
      </c>
      <c r="N167" s="4">
        <v>6051335.9699999997</v>
      </c>
      <c r="O167" s="4">
        <v>406000000</v>
      </c>
      <c r="P167" s="4">
        <v>0</v>
      </c>
      <c r="Q167" s="4">
        <v>0</v>
      </c>
      <c r="R167" s="4">
        <v>68589.243300000002</v>
      </c>
      <c r="S167" s="4">
        <v>1034189.57</v>
      </c>
      <c r="T167" s="4">
        <v>0</v>
      </c>
      <c r="U167" s="115">
        <v>8625498.6199999992</v>
      </c>
      <c r="V167" s="163">
        <v>29800000</v>
      </c>
      <c r="Y167" s="1">
        <f t="shared" si="15"/>
        <v>0</v>
      </c>
      <c r="Z167" s="1">
        <f t="shared" si="3"/>
        <v>0</v>
      </c>
      <c r="AA167" s="1">
        <f t="shared" si="14"/>
        <v>0</v>
      </c>
      <c r="AB167" s="1">
        <f t="shared" si="4"/>
        <v>170663.58453707487</v>
      </c>
      <c r="AC167" s="1">
        <f t="shared" si="5"/>
        <v>170663.58453707487</v>
      </c>
      <c r="AD167" s="1">
        <f t="shared" si="6"/>
        <v>0</v>
      </c>
      <c r="AE167" s="1">
        <f t="shared" si="7"/>
        <v>12519525.526350578</v>
      </c>
      <c r="AF167" s="1">
        <f t="shared" si="8"/>
        <v>839967800.31671822</v>
      </c>
      <c r="AG167" s="1">
        <f t="shared" si="9"/>
        <v>0</v>
      </c>
      <c r="AH167" s="1">
        <f t="shared" si="10"/>
        <v>0</v>
      </c>
      <c r="AI167" s="1">
        <f t="shared" si="11"/>
        <v>141903.33945834779</v>
      </c>
      <c r="AJ167" s="1">
        <f t="shared" si="12"/>
        <v>2139620.537496041</v>
      </c>
      <c r="AK167" s="1">
        <f t="shared" si="13"/>
        <v>0</v>
      </c>
    </row>
    <row r="168" spans="1:37" x14ac:dyDescent="0.2">
      <c r="A168" s="3" t="s">
        <v>377</v>
      </c>
      <c r="B168" s="3" t="s">
        <v>374</v>
      </c>
      <c r="C168" s="3">
        <v>10</v>
      </c>
      <c r="D168" s="3" t="s">
        <v>370</v>
      </c>
      <c r="E168" s="3" t="s">
        <v>371</v>
      </c>
      <c r="F168" s="3">
        <v>20</v>
      </c>
      <c r="G168" s="3" t="s">
        <v>131</v>
      </c>
      <c r="H168" s="4">
        <v>0</v>
      </c>
      <c r="I168" s="4">
        <v>0</v>
      </c>
      <c r="J168" s="4">
        <v>0</v>
      </c>
      <c r="K168" s="4">
        <v>157412.47700000001</v>
      </c>
      <c r="L168" s="4">
        <v>157412.47700000001</v>
      </c>
      <c r="M168" s="4">
        <v>178803.71299999999</v>
      </c>
      <c r="N168" s="4">
        <v>13900000</v>
      </c>
      <c r="O168" s="4">
        <v>806000000</v>
      </c>
      <c r="P168" s="4">
        <v>0</v>
      </c>
      <c r="Q168" s="4">
        <v>0</v>
      </c>
      <c r="R168" s="4">
        <v>0</v>
      </c>
      <c r="S168" s="4">
        <v>1194499.3500000001</v>
      </c>
      <c r="T168" s="4">
        <v>178803.71299999999</v>
      </c>
      <c r="U168" s="90">
        <v>41900000</v>
      </c>
      <c r="V168" s="177">
        <v>146000000</v>
      </c>
      <c r="Y168" s="1">
        <f t="shared" si="15"/>
        <v>0</v>
      </c>
      <c r="Z168" s="1">
        <f t="shared" ref="Z168:Z176" si="16">(I168/$V168)*(AVERAGE($V$88:$V$176))</f>
        <v>0</v>
      </c>
      <c r="AA168" s="1">
        <f t="shared" ref="AA168:AA176" si="17">(J168/$V168)*(AVERAGE($V$88:$V$176))</f>
        <v>0</v>
      </c>
      <c r="AB168" s="1">
        <f t="shared" ref="AB168:AB176" si="18">(K168/$V168)*(AVERAGE($V$88:$V$176))</f>
        <v>66472.064225542563</v>
      </c>
      <c r="AC168" s="1">
        <f t="shared" ref="AC168:AC176" si="19">(L168/$V168)*(AVERAGE($V$88:$V$176))</f>
        <v>66472.064225542563</v>
      </c>
      <c r="AD168" s="1">
        <f t="shared" ref="AD168:AD176" si="20">(M168/$V168)*(AVERAGE($V$88:$V$176))</f>
        <v>75505.144959388956</v>
      </c>
      <c r="AE168" s="1">
        <f t="shared" ref="AE168:AE176" si="21">(N168/$V168)*(AVERAGE($V$88:$V$176))</f>
        <v>5869685.2393412348</v>
      </c>
      <c r="AF168" s="1">
        <f t="shared" ref="AF168:AF176" si="22">(O168/$V168)*(AVERAGE($V$88:$V$176))</f>
        <v>340357287.97906727</v>
      </c>
      <c r="AG168" s="1">
        <f t="shared" ref="AG168:AG176" si="23">(P168/$V168)*(AVERAGE($V$88:$V$176))</f>
        <v>0</v>
      </c>
      <c r="AH168" s="1">
        <f t="shared" ref="AH168:AH176" si="24">(Q168/$V168)*(AVERAGE($V$88:$V$176))</f>
        <v>0</v>
      </c>
      <c r="AI168" s="1">
        <f t="shared" ref="AI168:AI176" si="25">(R168/$V168)*(AVERAGE($V$88:$V$176))</f>
        <v>0</v>
      </c>
      <c r="AJ168" s="1">
        <f t="shared" ref="AJ168:AJ176" si="26">(S168/$V168)*(AVERAGE($V$88:$V$176))</f>
        <v>504412.60453940288</v>
      </c>
      <c r="AK168" s="1">
        <f t="shared" ref="AK168:AK176" si="27">(T168/$V168)*(AVERAGE($V$88:$V$176))</f>
        <v>75505.144959388956</v>
      </c>
    </row>
    <row r="169" spans="1:37" x14ac:dyDescent="0.2">
      <c r="A169" s="3" t="s">
        <v>377</v>
      </c>
      <c r="B169" s="3" t="s">
        <v>374</v>
      </c>
      <c r="C169" s="3">
        <v>10</v>
      </c>
      <c r="D169" s="3" t="s">
        <v>370</v>
      </c>
      <c r="E169" s="3" t="s">
        <v>373</v>
      </c>
      <c r="F169" s="3">
        <v>20</v>
      </c>
      <c r="G169" s="3" t="s">
        <v>132</v>
      </c>
      <c r="H169" s="4">
        <v>0</v>
      </c>
      <c r="I169" s="4">
        <v>0</v>
      </c>
      <c r="J169" s="4">
        <v>0</v>
      </c>
      <c r="K169" s="4">
        <v>92623.985199999996</v>
      </c>
      <c r="L169" s="4">
        <v>92623.985199999996</v>
      </c>
      <c r="M169" s="4">
        <v>176898.82800000001</v>
      </c>
      <c r="N169" s="4">
        <v>8691991.7100000009</v>
      </c>
      <c r="O169" s="4">
        <v>565000000</v>
      </c>
      <c r="P169" s="4">
        <v>0</v>
      </c>
      <c r="Q169" s="4">
        <v>0</v>
      </c>
      <c r="R169" s="4">
        <v>0</v>
      </c>
      <c r="S169" s="4">
        <v>629586.05700000003</v>
      </c>
      <c r="T169" s="4">
        <v>176898.82800000001</v>
      </c>
      <c r="U169" s="106">
        <v>8946605.2400000002</v>
      </c>
      <c r="V169" s="14">
        <v>32800000</v>
      </c>
      <c r="Y169" s="1">
        <f t="shared" si="15"/>
        <v>0</v>
      </c>
      <c r="Z169" s="1">
        <f t="shared" si="16"/>
        <v>0</v>
      </c>
      <c r="AA169" s="1">
        <f t="shared" si="17"/>
        <v>0</v>
      </c>
      <c r="AB169" s="1">
        <f t="shared" si="18"/>
        <v>174101.48985712524</v>
      </c>
      <c r="AC169" s="1">
        <f t="shared" si="19"/>
        <v>174101.48985712524</v>
      </c>
      <c r="AD169" s="1">
        <f t="shared" si="20"/>
        <v>332509.44064086059</v>
      </c>
      <c r="AE169" s="1">
        <f t="shared" si="21"/>
        <v>16337978.799650935</v>
      </c>
      <c r="AF169" s="1">
        <f t="shared" si="22"/>
        <v>1062007228.0076734</v>
      </c>
      <c r="AG169" s="1">
        <f t="shared" si="23"/>
        <v>0</v>
      </c>
      <c r="AH169" s="1">
        <f t="shared" si="24"/>
        <v>0</v>
      </c>
      <c r="AI169" s="1">
        <f t="shared" si="25"/>
        <v>0</v>
      </c>
      <c r="AJ169" s="1">
        <f t="shared" si="26"/>
        <v>1183406.9790917716</v>
      </c>
      <c r="AK169" s="1">
        <f t="shared" si="27"/>
        <v>332509.44064086059</v>
      </c>
    </row>
    <row r="170" spans="1:37" x14ac:dyDescent="0.2">
      <c r="A170" s="3" t="s">
        <v>377</v>
      </c>
      <c r="B170" s="3" t="s">
        <v>374</v>
      </c>
      <c r="C170" s="3">
        <v>10</v>
      </c>
      <c r="D170" s="3" t="s">
        <v>370</v>
      </c>
      <c r="E170" s="3" t="s">
        <v>372</v>
      </c>
      <c r="F170" s="3">
        <v>20</v>
      </c>
      <c r="G170" s="3" t="s">
        <v>133</v>
      </c>
      <c r="H170" s="4">
        <v>0</v>
      </c>
      <c r="I170" s="4">
        <v>0</v>
      </c>
      <c r="J170" s="4">
        <v>0</v>
      </c>
      <c r="K170" s="4">
        <v>89680.8842</v>
      </c>
      <c r="L170" s="4">
        <v>89680.8842</v>
      </c>
      <c r="M170" s="4">
        <v>383525.06400000001</v>
      </c>
      <c r="N170" s="4">
        <v>8653894.0700000003</v>
      </c>
      <c r="O170" s="4">
        <v>590000000</v>
      </c>
      <c r="P170" s="4">
        <v>0</v>
      </c>
      <c r="Q170" s="4">
        <v>0</v>
      </c>
      <c r="R170" s="4">
        <v>0</v>
      </c>
      <c r="S170" s="4">
        <v>638359.36600000004</v>
      </c>
      <c r="T170" s="4">
        <v>383525.06400000001</v>
      </c>
      <c r="U170" s="137">
        <v>8216634.2999999998</v>
      </c>
      <c r="V170" s="178">
        <v>31900000</v>
      </c>
      <c r="Y170" s="1">
        <f t="shared" si="15"/>
        <v>0</v>
      </c>
      <c r="Z170" s="1">
        <f t="shared" si="16"/>
        <v>0</v>
      </c>
      <c r="AA170" s="1">
        <f t="shared" si="17"/>
        <v>0</v>
      </c>
      <c r="AB170" s="1">
        <f t="shared" si="18"/>
        <v>173325.34243028428</v>
      </c>
      <c r="AC170" s="1">
        <f t="shared" si="19"/>
        <v>173325.34243028428</v>
      </c>
      <c r="AD170" s="1">
        <f t="shared" si="20"/>
        <v>741235.03176161461</v>
      </c>
      <c r="AE170" s="1">
        <f t="shared" si="21"/>
        <v>16725293.984536299</v>
      </c>
      <c r="AF170" s="1">
        <f t="shared" si="22"/>
        <v>1140287062.8015921</v>
      </c>
      <c r="AG170" s="1">
        <f t="shared" si="23"/>
        <v>0</v>
      </c>
      <c r="AH170" s="1">
        <f t="shared" si="24"/>
        <v>0</v>
      </c>
      <c r="AI170" s="1">
        <f t="shared" si="25"/>
        <v>0</v>
      </c>
      <c r="AJ170" s="1">
        <f t="shared" si="26"/>
        <v>1233750.7228271638</v>
      </c>
      <c r="AK170" s="1">
        <f t="shared" si="27"/>
        <v>741235.03176161461</v>
      </c>
    </row>
    <row r="171" spans="1:37" x14ac:dyDescent="0.2">
      <c r="A171" s="3" t="s">
        <v>377</v>
      </c>
      <c r="B171" s="3" t="s">
        <v>374</v>
      </c>
      <c r="C171" s="3">
        <v>12</v>
      </c>
      <c r="D171" s="3" t="s">
        <v>370</v>
      </c>
      <c r="E171" s="3" t="s">
        <v>371</v>
      </c>
      <c r="F171" s="3">
        <v>20</v>
      </c>
      <c r="G171" s="3" t="s">
        <v>137</v>
      </c>
      <c r="H171" s="4">
        <v>0</v>
      </c>
      <c r="I171" s="4">
        <v>0</v>
      </c>
      <c r="J171" s="4">
        <v>0</v>
      </c>
      <c r="K171" s="4">
        <v>282141.66399999999</v>
      </c>
      <c r="L171" s="4">
        <v>282141.66399999999</v>
      </c>
      <c r="M171" s="4">
        <v>200975.057</v>
      </c>
      <c r="N171" s="4">
        <v>19000000</v>
      </c>
      <c r="O171" s="4">
        <v>1120000000</v>
      </c>
      <c r="P171" s="4">
        <v>0</v>
      </c>
      <c r="Q171" s="4">
        <v>0</v>
      </c>
      <c r="R171" s="4">
        <v>0</v>
      </c>
      <c r="S171" s="4">
        <v>586507.16500000004</v>
      </c>
      <c r="T171" s="4">
        <v>200975.057</v>
      </c>
      <c r="U171" s="30">
        <v>43500000</v>
      </c>
      <c r="V171" s="179">
        <v>173000000</v>
      </c>
      <c r="Y171" s="1">
        <f t="shared" si="15"/>
        <v>0</v>
      </c>
      <c r="Z171" s="1">
        <f t="shared" si="16"/>
        <v>0</v>
      </c>
      <c r="AA171" s="1">
        <f t="shared" si="17"/>
        <v>0</v>
      </c>
      <c r="AB171" s="1">
        <f t="shared" si="18"/>
        <v>100548.1278518153</v>
      </c>
      <c r="AC171" s="1">
        <f t="shared" si="19"/>
        <v>100548.1278518153</v>
      </c>
      <c r="AD171" s="1">
        <f t="shared" si="20"/>
        <v>71622.409252757032</v>
      </c>
      <c r="AE171" s="1">
        <f t="shared" si="21"/>
        <v>6771117.7502110805</v>
      </c>
      <c r="AF171" s="1">
        <f t="shared" si="22"/>
        <v>399139572.64402157</v>
      </c>
      <c r="AG171" s="1">
        <f t="shared" si="23"/>
        <v>0</v>
      </c>
      <c r="AH171" s="1">
        <f t="shared" si="24"/>
        <v>0</v>
      </c>
      <c r="AI171" s="1">
        <f t="shared" si="25"/>
        <v>0</v>
      </c>
      <c r="AJ171" s="1">
        <f t="shared" si="26"/>
        <v>209016.26713460416</v>
      </c>
      <c r="AK171" s="1">
        <f t="shared" si="27"/>
        <v>71622.409252757032</v>
      </c>
    </row>
    <row r="172" spans="1:37" x14ac:dyDescent="0.2">
      <c r="A172" s="3" t="s">
        <v>377</v>
      </c>
      <c r="B172" s="3" t="s">
        <v>374</v>
      </c>
      <c r="C172" s="3">
        <v>12</v>
      </c>
      <c r="D172" s="3" t="s">
        <v>370</v>
      </c>
      <c r="E172" s="3" t="s">
        <v>373</v>
      </c>
      <c r="F172" s="3">
        <v>20</v>
      </c>
      <c r="G172" s="3" t="s">
        <v>138</v>
      </c>
      <c r="H172" s="4">
        <v>0</v>
      </c>
      <c r="I172" s="4">
        <v>0</v>
      </c>
      <c r="J172" s="4">
        <v>0</v>
      </c>
      <c r="K172" s="4">
        <v>54988.394399999997</v>
      </c>
      <c r="L172" s="4">
        <v>54988.394399999997</v>
      </c>
      <c r="M172" s="4">
        <v>0</v>
      </c>
      <c r="N172" s="4">
        <v>9544951.3399999999</v>
      </c>
      <c r="O172" s="4">
        <v>645000000</v>
      </c>
      <c r="P172" s="4">
        <v>0</v>
      </c>
      <c r="Q172" s="4">
        <v>0</v>
      </c>
      <c r="R172" s="4">
        <v>8545.7576700000009</v>
      </c>
      <c r="S172" s="4">
        <v>289977.06599999999</v>
      </c>
      <c r="T172" s="4">
        <v>0</v>
      </c>
      <c r="U172" s="162">
        <v>9058614.3599999994</v>
      </c>
      <c r="V172" s="101">
        <v>31500000</v>
      </c>
      <c r="Y172" s="1">
        <f t="shared" si="15"/>
        <v>0</v>
      </c>
      <c r="Z172" s="1">
        <f t="shared" si="16"/>
        <v>0</v>
      </c>
      <c r="AA172" s="1">
        <f t="shared" si="17"/>
        <v>0</v>
      </c>
      <c r="AB172" s="1">
        <f t="shared" si="18"/>
        <v>107625.04687434992</v>
      </c>
      <c r="AC172" s="1">
        <f t="shared" si="19"/>
        <v>107625.04687434992</v>
      </c>
      <c r="AD172" s="1">
        <f t="shared" si="20"/>
        <v>0</v>
      </c>
      <c r="AE172" s="1">
        <f t="shared" si="21"/>
        <v>18681684.500700552</v>
      </c>
      <c r="AF172" s="1">
        <f t="shared" si="22"/>
        <v>1262414660.2461209</v>
      </c>
      <c r="AG172" s="1">
        <f t="shared" si="23"/>
        <v>0</v>
      </c>
      <c r="AH172" s="1">
        <f t="shared" si="24"/>
        <v>0</v>
      </c>
      <c r="AI172" s="1">
        <f t="shared" si="25"/>
        <v>16726.03064421509</v>
      </c>
      <c r="AJ172" s="1">
        <f t="shared" si="26"/>
        <v>567552.40194349922</v>
      </c>
      <c r="AK172" s="1">
        <f t="shared" si="27"/>
        <v>0</v>
      </c>
    </row>
    <row r="173" spans="1:37" x14ac:dyDescent="0.2">
      <c r="A173" s="3" t="s">
        <v>377</v>
      </c>
      <c r="B173" s="3" t="s">
        <v>374</v>
      </c>
      <c r="C173" s="3">
        <v>12</v>
      </c>
      <c r="D173" s="3" t="s">
        <v>370</v>
      </c>
      <c r="E173" s="3" t="s">
        <v>372</v>
      </c>
      <c r="F173" s="3">
        <v>20</v>
      </c>
      <c r="G173" s="3" t="s">
        <v>139</v>
      </c>
      <c r="H173" s="4">
        <v>0</v>
      </c>
      <c r="I173" s="4">
        <v>0</v>
      </c>
      <c r="J173" s="4">
        <v>0</v>
      </c>
      <c r="K173" s="4">
        <v>80713.310899999997</v>
      </c>
      <c r="L173" s="4">
        <v>80713.310899999997</v>
      </c>
      <c r="M173" s="4">
        <v>0</v>
      </c>
      <c r="N173" s="4">
        <v>9888594.9199999999</v>
      </c>
      <c r="O173" s="4">
        <v>691000000</v>
      </c>
      <c r="P173" s="4">
        <v>0</v>
      </c>
      <c r="Q173" s="4">
        <v>0</v>
      </c>
      <c r="R173" s="4">
        <v>37046.036200000002</v>
      </c>
      <c r="S173" s="4">
        <v>342307.61599999998</v>
      </c>
      <c r="T173" s="4">
        <v>0</v>
      </c>
      <c r="U173" s="13">
        <v>9190674.2599999998</v>
      </c>
      <c r="V173" s="180">
        <v>30900000</v>
      </c>
      <c r="Y173" s="1">
        <f t="shared" si="15"/>
        <v>0</v>
      </c>
      <c r="Z173" s="1">
        <f t="shared" si="16"/>
        <v>0</v>
      </c>
      <c r="AA173" s="1">
        <f t="shared" si="17"/>
        <v>0</v>
      </c>
      <c r="AB173" s="1">
        <f t="shared" si="18"/>
        <v>161042.14691807207</v>
      </c>
      <c r="AC173" s="1">
        <f t="shared" si="19"/>
        <v>161042.14691807207</v>
      </c>
      <c r="AD173" s="1">
        <f t="shared" si="20"/>
        <v>0</v>
      </c>
      <c r="AE173" s="1">
        <f t="shared" si="21"/>
        <v>19730085.882524997</v>
      </c>
      <c r="AF173" s="1">
        <f t="shared" si="22"/>
        <v>1378708446.965565</v>
      </c>
      <c r="AG173" s="1">
        <f t="shared" si="23"/>
        <v>0</v>
      </c>
      <c r="AH173" s="1">
        <f t="shared" si="24"/>
        <v>0</v>
      </c>
      <c r="AI173" s="1">
        <f t="shared" si="25"/>
        <v>73915.604971826484</v>
      </c>
      <c r="AJ173" s="1">
        <f t="shared" si="26"/>
        <v>682984.66228631686</v>
      </c>
      <c r="AK173" s="1">
        <f t="shared" si="27"/>
        <v>0</v>
      </c>
    </row>
    <row r="174" spans="1:37" x14ac:dyDescent="0.2">
      <c r="A174" s="3" t="s">
        <v>377</v>
      </c>
      <c r="B174" s="3" t="s">
        <v>374</v>
      </c>
      <c r="C174" s="3">
        <v>15</v>
      </c>
      <c r="D174" s="3" t="s">
        <v>370</v>
      </c>
      <c r="E174" s="3" t="s">
        <v>371</v>
      </c>
      <c r="F174" s="3">
        <v>20</v>
      </c>
      <c r="G174" s="3" t="s">
        <v>146</v>
      </c>
      <c r="H174" s="4">
        <v>0</v>
      </c>
      <c r="I174" s="4">
        <v>0</v>
      </c>
      <c r="J174" s="4">
        <v>0</v>
      </c>
      <c r="K174" s="4">
        <v>512820.06199999998</v>
      </c>
      <c r="L174" s="4">
        <v>512820.06199999998</v>
      </c>
      <c r="M174" s="4">
        <v>0</v>
      </c>
      <c r="N174" s="4">
        <v>18200000</v>
      </c>
      <c r="O174" s="4">
        <v>1150000000</v>
      </c>
      <c r="P174" s="4">
        <v>0</v>
      </c>
      <c r="Q174" s="4">
        <v>0</v>
      </c>
      <c r="R174" s="4">
        <v>0</v>
      </c>
      <c r="S174" s="4">
        <v>448529.41100000002</v>
      </c>
      <c r="T174" s="4">
        <v>0</v>
      </c>
      <c r="U174" s="34">
        <v>39000000</v>
      </c>
      <c r="V174" s="175">
        <v>144000000</v>
      </c>
      <c r="Y174" s="1">
        <f t="shared" si="15"/>
        <v>0</v>
      </c>
      <c r="Z174" s="1">
        <f t="shared" si="16"/>
        <v>0</v>
      </c>
      <c r="AA174" s="1">
        <f t="shared" si="17"/>
        <v>0</v>
      </c>
      <c r="AB174" s="1">
        <f t="shared" si="18"/>
        <v>219561.09255619539</v>
      </c>
      <c r="AC174" s="1">
        <f t="shared" si="19"/>
        <v>219561.09255619539</v>
      </c>
      <c r="AD174" s="1">
        <f t="shared" si="20"/>
        <v>0</v>
      </c>
      <c r="AE174" s="1">
        <f t="shared" si="21"/>
        <v>7792230.024968789</v>
      </c>
      <c r="AF174" s="1">
        <f t="shared" si="22"/>
        <v>492366182.89637953</v>
      </c>
      <c r="AG174" s="1">
        <f t="shared" si="23"/>
        <v>0</v>
      </c>
      <c r="AH174" s="1">
        <f t="shared" si="24"/>
        <v>0</v>
      </c>
      <c r="AI174" s="1">
        <f t="shared" si="25"/>
        <v>0</v>
      </c>
      <c r="AJ174" s="1">
        <f t="shared" si="26"/>
        <v>192035.40348767949</v>
      </c>
      <c r="AK174" s="1">
        <f t="shared" si="27"/>
        <v>0</v>
      </c>
    </row>
    <row r="175" spans="1:37" x14ac:dyDescent="0.2">
      <c r="A175" s="3" t="s">
        <v>377</v>
      </c>
      <c r="B175" s="3" t="s">
        <v>374</v>
      </c>
      <c r="C175" s="3">
        <v>15</v>
      </c>
      <c r="D175" s="3" t="s">
        <v>370</v>
      </c>
      <c r="E175" s="3" t="s">
        <v>373</v>
      </c>
      <c r="F175" s="3">
        <v>20</v>
      </c>
      <c r="G175" s="3" t="s">
        <v>147</v>
      </c>
      <c r="H175" s="4">
        <v>0</v>
      </c>
      <c r="I175" s="4">
        <v>0</v>
      </c>
      <c r="J175" s="4">
        <v>0</v>
      </c>
      <c r="K175" s="4">
        <v>198389.83199999999</v>
      </c>
      <c r="L175" s="4">
        <v>198389.83199999999</v>
      </c>
      <c r="M175" s="4">
        <v>0</v>
      </c>
      <c r="N175" s="4">
        <v>9836495.9700000007</v>
      </c>
      <c r="O175" s="4">
        <v>647000000</v>
      </c>
      <c r="P175" s="4">
        <v>0</v>
      </c>
      <c r="Q175" s="4">
        <v>0</v>
      </c>
      <c r="R175" s="4">
        <v>0</v>
      </c>
      <c r="S175" s="4">
        <v>341270.636</v>
      </c>
      <c r="T175" s="4">
        <v>0</v>
      </c>
      <c r="U175" s="106">
        <v>8891563.6400000006</v>
      </c>
      <c r="V175" s="10">
        <v>35500000</v>
      </c>
      <c r="Y175" s="1">
        <f>(H175/$V175)*(AVERAGE($V$88:$V$176))</f>
        <v>0</v>
      </c>
      <c r="Z175" s="1">
        <f t="shared" si="16"/>
        <v>0</v>
      </c>
      <c r="AA175" s="1">
        <f t="shared" si="17"/>
        <v>0</v>
      </c>
      <c r="AB175" s="1">
        <f t="shared" si="18"/>
        <v>344543.39204532362</v>
      </c>
      <c r="AC175" s="1">
        <f t="shared" si="19"/>
        <v>344543.39204532362</v>
      </c>
      <c r="AD175" s="1">
        <f t="shared" si="20"/>
        <v>0</v>
      </c>
      <c r="AE175" s="1">
        <f t="shared" si="21"/>
        <v>17083031.187525559</v>
      </c>
      <c r="AF175" s="1">
        <f t="shared" si="22"/>
        <v>1123644152.5557842</v>
      </c>
      <c r="AG175" s="1">
        <f t="shared" si="23"/>
        <v>0</v>
      </c>
      <c r="AH175" s="1">
        <f t="shared" si="24"/>
        <v>0</v>
      </c>
      <c r="AI175" s="1">
        <f t="shared" si="25"/>
        <v>0</v>
      </c>
      <c r="AJ175" s="1">
        <f t="shared" si="26"/>
        <v>592684.31928963447</v>
      </c>
      <c r="AK175" s="1">
        <f t="shared" si="27"/>
        <v>0</v>
      </c>
    </row>
    <row r="176" spans="1:37" x14ac:dyDescent="0.2">
      <c r="A176" s="3" t="s">
        <v>377</v>
      </c>
      <c r="B176" s="3" t="s">
        <v>374</v>
      </c>
      <c r="C176" s="3">
        <v>15</v>
      </c>
      <c r="D176" s="3" t="s">
        <v>370</v>
      </c>
      <c r="E176" s="3" t="s">
        <v>372</v>
      </c>
      <c r="F176" s="3">
        <v>20</v>
      </c>
      <c r="G176" s="3" t="s">
        <v>148</v>
      </c>
      <c r="H176" s="4">
        <v>0</v>
      </c>
      <c r="I176" s="4">
        <v>0</v>
      </c>
      <c r="J176" s="4">
        <v>0</v>
      </c>
      <c r="K176" s="4">
        <v>162000.38800000001</v>
      </c>
      <c r="L176" s="4">
        <v>146354.88699999999</v>
      </c>
      <c r="M176" s="4">
        <v>82652.355299999996</v>
      </c>
      <c r="N176" s="4">
        <v>10100000</v>
      </c>
      <c r="O176" s="4">
        <v>706000000</v>
      </c>
      <c r="P176" s="4">
        <v>0</v>
      </c>
      <c r="Q176" s="4">
        <v>0</v>
      </c>
      <c r="R176" s="4">
        <v>10542.0157</v>
      </c>
      <c r="S176" s="4">
        <v>297998.73100000003</v>
      </c>
      <c r="T176" s="4">
        <v>82652.355299999996</v>
      </c>
      <c r="U176" s="106">
        <v>9031917.0899999999</v>
      </c>
      <c r="V176" s="176">
        <v>30800000</v>
      </c>
      <c r="Y176" s="1">
        <f t="shared" si="15"/>
        <v>0</v>
      </c>
      <c r="Z176" s="1">
        <f t="shared" si="16"/>
        <v>0</v>
      </c>
      <c r="AA176" s="1">
        <f t="shared" si="17"/>
        <v>0</v>
      </c>
      <c r="AB176" s="1">
        <f t="shared" si="18"/>
        <v>324278.53822953452</v>
      </c>
      <c r="AC176" s="1">
        <f t="shared" si="19"/>
        <v>292960.71080464759</v>
      </c>
      <c r="AD176" s="1">
        <f t="shared" si="20"/>
        <v>165446.42447345323</v>
      </c>
      <c r="AE176" s="1">
        <f t="shared" si="21"/>
        <v>20217317.233328473</v>
      </c>
      <c r="AF176" s="1">
        <f t="shared" si="22"/>
        <v>1413210491.7554357</v>
      </c>
      <c r="AG176" s="1">
        <f t="shared" si="23"/>
        <v>0</v>
      </c>
      <c r="AH176" s="1">
        <f t="shared" si="24"/>
        <v>0</v>
      </c>
      <c r="AI176" s="1">
        <f t="shared" si="25"/>
        <v>21102.106503527652</v>
      </c>
      <c r="AJ176" s="1">
        <f t="shared" si="26"/>
        <v>596508.40393626888</v>
      </c>
      <c r="AK176" s="1">
        <f t="shared" si="27"/>
        <v>165446.42447345323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8C6C-102B-7A48-8430-9052CA25AD51}">
  <dimension ref="A1:S173"/>
  <sheetViews>
    <sheetView topLeftCell="C1" workbookViewId="0">
      <selection activeCell="E24" sqref="E24:E29"/>
    </sheetView>
  </sheetViews>
  <sheetFormatPr baseColWidth="10" defaultRowHeight="16" x14ac:dyDescent="0.2"/>
  <cols>
    <col min="4" max="4" width="33.6640625" bestFit="1" customWidth="1"/>
  </cols>
  <sheetData>
    <row r="1" spans="1:19" x14ac:dyDescent="0.2">
      <c r="A1" t="s">
        <v>381</v>
      </c>
      <c r="B1" t="s">
        <v>382</v>
      </c>
      <c r="C1" t="s">
        <v>444</v>
      </c>
      <c r="D1" t="s">
        <v>0</v>
      </c>
      <c r="E1" t="s">
        <v>462</v>
      </c>
      <c r="F1" t="s">
        <v>463</v>
      </c>
      <c r="G1" t="s">
        <v>176</v>
      </c>
      <c r="H1" t="s">
        <v>177</v>
      </c>
      <c r="I1" t="s">
        <v>179</v>
      </c>
      <c r="J1" t="s">
        <v>182</v>
      </c>
      <c r="K1" t="s">
        <v>184</v>
      </c>
      <c r="L1" t="s">
        <v>185</v>
      </c>
      <c r="M1" t="s">
        <v>186</v>
      </c>
      <c r="N1" t="s">
        <v>187</v>
      </c>
      <c r="O1" t="s">
        <v>178</v>
      </c>
      <c r="P1" t="s">
        <v>181</v>
      </c>
      <c r="Q1" t="s">
        <v>183</v>
      </c>
      <c r="R1" t="s">
        <v>189</v>
      </c>
      <c r="S1" t="s">
        <v>191</v>
      </c>
    </row>
    <row r="2" spans="1:19" x14ac:dyDescent="0.2">
      <c r="A2" t="s">
        <v>370</v>
      </c>
      <c r="B2" t="s">
        <v>371</v>
      </c>
      <c r="C2">
        <v>4</v>
      </c>
      <c r="D2" t="s">
        <v>23</v>
      </c>
      <c r="G2">
        <v>91001.662797806901</v>
      </c>
      <c r="H2">
        <v>19972.0540233051</v>
      </c>
      <c r="I2">
        <v>1193663.4834978399</v>
      </c>
      <c r="J2">
        <v>11312862.620838299</v>
      </c>
      <c r="K2">
        <v>0</v>
      </c>
      <c r="L2">
        <v>64930841.716669701</v>
      </c>
      <c r="M2">
        <v>17960766.540410601</v>
      </c>
      <c r="N2">
        <v>7260551.0106613999</v>
      </c>
      <c r="O2">
        <v>0</v>
      </c>
      <c r="P2">
        <v>274327.23726704199</v>
      </c>
      <c r="Q2">
        <v>1032648431.80531</v>
      </c>
      <c r="R2">
        <v>47207282.199835002</v>
      </c>
      <c r="S2">
        <v>158175919.820059</v>
      </c>
    </row>
    <row r="3" spans="1:19" x14ac:dyDescent="0.2">
      <c r="A3" t="s">
        <v>370</v>
      </c>
      <c r="B3" t="s">
        <v>373</v>
      </c>
      <c r="C3">
        <v>4</v>
      </c>
      <c r="D3" t="s">
        <v>24</v>
      </c>
      <c r="G3">
        <v>91804.901037907897</v>
      </c>
      <c r="H3">
        <v>0</v>
      </c>
      <c r="I3">
        <v>582527.54885966901</v>
      </c>
      <c r="J3">
        <v>6843872.2049704697</v>
      </c>
      <c r="K3">
        <v>0</v>
      </c>
      <c r="L3">
        <v>42369674.130480103</v>
      </c>
      <c r="M3">
        <v>12828325.176472001</v>
      </c>
      <c r="N3">
        <v>4174735.4003452901</v>
      </c>
      <c r="O3">
        <v>0</v>
      </c>
      <c r="P3">
        <v>489815.08687711001</v>
      </c>
      <c r="Q3">
        <v>659834254.17877603</v>
      </c>
      <c r="R3">
        <v>11681801.6460831</v>
      </c>
      <c r="S3">
        <v>39956352.163896203</v>
      </c>
    </row>
    <row r="4" spans="1:19" x14ac:dyDescent="0.2">
      <c r="A4" t="s">
        <v>370</v>
      </c>
      <c r="B4" t="s">
        <v>372</v>
      </c>
      <c r="C4">
        <v>4</v>
      </c>
      <c r="D4" t="s">
        <v>25</v>
      </c>
      <c r="G4">
        <v>90094.028514266698</v>
      </c>
      <c r="H4">
        <v>0</v>
      </c>
      <c r="I4">
        <v>482619.74045572098</v>
      </c>
      <c r="J4">
        <v>6375602.9689010698</v>
      </c>
      <c r="K4">
        <v>0</v>
      </c>
      <c r="L4">
        <v>39461852.344708502</v>
      </c>
      <c r="M4">
        <v>11003544.3964522</v>
      </c>
      <c r="N4">
        <v>3322091.8029821101</v>
      </c>
      <c r="O4">
        <v>0</v>
      </c>
      <c r="P4">
        <v>372183.10406366503</v>
      </c>
      <c r="Q4">
        <v>664585092.610286</v>
      </c>
      <c r="R4">
        <v>10340833.6004606</v>
      </c>
      <c r="S4">
        <v>35671022.421671599</v>
      </c>
    </row>
    <row r="5" spans="1:19" x14ac:dyDescent="0.2">
      <c r="A5" t="s">
        <v>370</v>
      </c>
      <c r="B5" t="s">
        <v>371</v>
      </c>
      <c r="C5">
        <v>4</v>
      </c>
      <c r="D5" t="s">
        <v>35</v>
      </c>
      <c r="E5" t="s">
        <v>465</v>
      </c>
      <c r="G5">
        <v>106166.47277960699</v>
      </c>
      <c r="H5">
        <v>0</v>
      </c>
      <c r="I5">
        <v>793452.64789976098</v>
      </c>
      <c r="J5">
        <v>11834954.0314177</v>
      </c>
      <c r="K5">
        <v>0</v>
      </c>
      <c r="L5">
        <v>68833262.320921704</v>
      </c>
      <c r="M5">
        <v>11731312.1060551</v>
      </c>
      <c r="N5">
        <v>5491255.7755965302</v>
      </c>
      <c r="O5">
        <v>0</v>
      </c>
      <c r="P5">
        <v>213849.62502515601</v>
      </c>
      <c r="Q5">
        <v>1131188914.4723001</v>
      </c>
      <c r="R5">
        <v>49267515.902451299</v>
      </c>
      <c r="S5">
        <v>161787839.09878501</v>
      </c>
    </row>
    <row r="6" spans="1:19" x14ac:dyDescent="0.2">
      <c r="A6" t="s">
        <v>370</v>
      </c>
      <c r="B6" t="s">
        <v>373</v>
      </c>
      <c r="C6">
        <v>4</v>
      </c>
      <c r="D6" t="s">
        <v>36</v>
      </c>
      <c r="G6">
        <v>42764.246770546197</v>
      </c>
      <c r="H6">
        <v>0</v>
      </c>
      <c r="I6">
        <v>330913.42631654802</v>
      </c>
      <c r="J6">
        <v>5848758.6209260197</v>
      </c>
      <c r="K6">
        <v>0</v>
      </c>
      <c r="L6">
        <v>38217622.764577404</v>
      </c>
      <c r="M6">
        <v>6914603.2536793603</v>
      </c>
      <c r="N6">
        <v>2664677.0111849899</v>
      </c>
      <c r="O6">
        <v>0</v>
      </c>
      <c r="P6">
        <v>0</v>
      </c>
      <c r="Q6">
        <v>629169097.01905406</v>
      </c>
      <c r="R6">
        <v>9312967.2448651996</v>
      </c>
      <c r="S6">
        <v>33237691.281440198</v>
      </c>
    </row>
    <row r="7" spans="1:19" x14ac:dyDescent="0.2">
      <c r="A7" t="s">
        <v>370</v>
      </c>
      <c r="B7" t="s">
        <v>372</v>
      </c>
      <c r="C7">
        <v>4</v>
      </c>
      <c r="D7" t="s">
        <v>37</v>
      </c>
      <c r="G7">
        <v>67448.224975639503</v>
      </c>
      <c r="H7">
        <v>0</v>
      </c>
      <c r="I7">
        <v>309397.05305486202</v>
      </c>
      <c r="J7">
        <v>6562886.20244449</v>
      </c>
      <c r="K7">
        <v>0</v>
      </c>
      <c r="L7">
        <v>41765789.054816201</v>
      </c>
      <c r="M7">
        <v>7561130.1748633701</v>
      </c>
      <c r="N7">
        <v>2548287.85906243</v>
      </c>
      <c r="O7">
        <v>8925.3823381773109</v>
      </c>
      <c r="P7">
        <v>339360.26610409998</v>
      </c>
      <c r="Q7">
        <v>666776641.80432403</v>
      </c>
      <c r="R7">
        <v>10718921.7702119</v>
      </c>
      <c r="S7">
        <v>33982080.159372799</v>
      </c>
    </row>
    <row r="8" spans="1:19" x14ac:dyDescent="0.2">
      <c r="A8" t="s">
        <v>370</v>
      </c>
      <c r="B8" t="s">
        <v>371</v>
      </c>
      <c r="C8">
        <v>4</v>
      </c>
      <c r="D8" t="s">
        <v>1</v>
      </c>
      <c r="G8">
        <v>84984.813153684794</v>
      </c>
      <c r="H8">
        <v>0</v>
      </c>
      <c r="I8">
        <v>791348.32101665798</v>
      </c>
      <c r="J8">
        <v>6389416.4456986804</v>
      </c>
      <c r="K8">
        <v>0</v>
      </c>
      <c r="L8">
        <v>56076279.806064598</v>
      </c>
      <c r="M8">
        <v>9509283.4813544098</v>
      </c>
      <c r="N8">
        <v>3912638.1639273101</v>
      </c>
      <c r="O8">
        <v>0</v>
      </c>
      <c r="P8">
        <v>0</v>
      </c>
      <c r="Q8">
        <v>592801665.98492301</v>
      </c>
      <c r="R8">
        <v>28719750.477884602</v>
      </c>
      <c r="S8">
        <v>93173849.695461497</v>
      </c>
    </row>
    <row r="9" spans="1:19" x14ac:dyDescent="0.2">
      <c r="A9" t="s">
        <v>370</v>
      </c>
      <c r="B9" t="s">
        <v>372</v>
      </c>
      <c r="C9">
        <v>4</v>
      </c>
      <c r="D9" t="s">
        <v>2</v>
      </c>
      <c r="G9">
        <v>77841.496419412404</v>
      </c>
      <c r="H9">
        <v>0</v>
      </c>
      <c r="I9">
        <v>414965.08045424998</v>
      </c>
      <c r="J9">
        <v>4518450.65736653</v>
      </c>
      <c r="K9">
        <v>0</v>
      </c>
      <c r="L9">
        <v>44450928.184437402</v>
      </c>
      <c r="M9">
        <v>7964942.7634026697</v>
      </c>
      <c r="N9">
        <v>2672701.4695751602</v>
      </c>
      <c r="O9">
        <v>0</v>
      </c>
      <c r="P9">
        <v>0</v>
      </c>
      <c r="Q9">
        <v>463259150.58092898</v>
      </c>
      <c r="R9">
        <v>8807070.9217047095</v>
      </c>
      <c r="S9">
        <v>27053356.700973101</v>
      </c>
    </row>
    <row r="10" spans="1:19" x14ac:dyDescent="0.2">
      <c r="A10" t="s">
        <v>370</v>
      </c>
      <c r="B10" t="s">
        <v>371</v>
      </c>
      <c r="C10">
        <v>4</v>
      </c>
      <c r="D10" t="s">
        <v>3</v>
      </c>
      <c r="G10">
        <v>92234.988955601802</v>
      </c>
      <c r="H10">
        <v>0</v>
      </c>
      <c r="I10">
        <v>909422.14423965197</v>
      </c>
      <c r="J10">
        <v>16864676.374117602</v>
      </c>
      <c r="K10">
        <v>0</v>
      </c>
      <c r="L10">
        <v>93992151.284863994</v>
      </c>
      <c r="M10">
        <v>17207462.034577802</v>
      </c>
      <c r="N10">
        <v>6686263.8888043296</v>
      </c>
      <c r="O10">
        <v>0</v>
      </c>
      <c r="P10">
        <v>0</v>
      </c>
      <c r="Q10">
        <v>864612109.07468402</v>
      </c>
      <c r="R10">
        <v>21397705.310861502</v>
      </c>
      <c r="S10">
        <v>68218820.343869999</v>
      </c>
    </row>
    <row r="11" spans="1:19" x14ac:dyDescent="0.2">
      <c r="A11" t="s">
        <v>370</v>
      </c>
      <c r="B11" t="s">
        <v>372</v>
      </c>
      <c r="C11">
        <v>4</v>
      </c>
      <c r="D11" t="s">
        <v>4</v>
      </c>
      <c r="G11">
        <v>143440.50268678699</v>
      </c>
      <c r="H11">
        <v>0</v>
      </c>
      <c r="I11">
        <v>734465.09950931906</v>
      </c>
      <c r="J11">
        <v>14247324.982044401</v>
      </c>
      <c r="K11">
        <v>0</v>
      </c>
      <c r="L11">
        <v>78874814.482675001</v>
      </c>
      <c r="M11">
        <v>14249256.3220255</v>
      </c>
      <c r="N11">
        <v>5585303.2259135004</v>
      </c>
      <c r="O11">
        <v>0</v>
      </c>
      <c r="P11">
        <v>616498.33266585297</v>
      </c>
      <c r="Q11">
        <v>713012170.071383</v>
      </c>
      <c r="R11">
        <v>10269783.743333699</v>
      </c>
      <c r="S11">
        <v>40799938.232944898</v>
      </c>
    </row>
    <row r="12" spans="1:19" x14ac:dyDescent="0.2">
      <c r="A12" t="s">
        <v>370</v>
      </c>
      <c r="B12" t="s">
        <v>371</v>
      </c>
      <c r="C12">
        <v>4</v>
      </c>
      <c r="D12" t="s">
        <v>14</v>
      </c>
      <c r="E12" s="181" t="s">
        <v>464</v>
      </c>
      <c r="G12">
        <v>267214.06607844599</v>
      </c>
      <c r="H12">
        <v>20252.389495095598</v>
      </c>
      <c r="I12">
        <v>1925436.93004274</v>
      </c>
      <c r="J12">
        <v>15025333.9459302</v>
      </c>
      <c r="K12">
        <v>0</v>
      </c>
      <c r="L12">
        <v>199039396.40636599</v>
      </c>
      <c r="M12">
        <v>50190758.361028597</v>
      </c>
      <c r="N12">
        <v>8308499.9338371297</v>
      </c>
      <c r="O12">
        <v>0</v>
      </c>
      <c r="P12">
        <v>322192.12917702901</v>
      </c>
      <c r="Q12">
        <v>1080326278.17593</v>
      </c>
      <c r="R12">
        <v>55433598.615345597</v>
      </c>
      <c r="S12">
        <v>232131858.262725</v>
      </c>
    </row>
    <row r="13" spans="1:19" x14ac:dyDescent="0.2">
      <c r="A13" t="s">
        <v>370</v>
      </c>
      <c r="B13" t="s">
        <v>373</v>
      </c>
      <c r="C13">
        <v>4</v>
      </c>
      <c r="D13" t="s">
        <v>15</v>
      </c>
      <c r="G13">
        <v>226466.91534753999</v>
      </c>
      <c r="H13">
        <v>0</v>
      </c>
      <c r="I13">
        <v>794000.321301135</v>
      </c>
      <c r="J13">
        <v>8273679.0604777699</v>
      </c>
      <c r="K13">
        <v>0</v>
      </c>
      <c r="L13">
        <v>118751066.02134199</v>
      </c>
      <c r="M13">
        <v>34188459.696392603</v>
      </c>
      <c r="N13">
        <v>4641266.7204619898</v>
      </c>
      <c r="O13">
        <v>0</v>
      </c>
      <c r="P13">
        <v>417269.169054489</v>
      </c>
      <c r="Q13">
        <v>738586139.35524797</v>
      </c>
      <c r="R13">
        <v>11032015.6210838</v>
      </c>
      <c r="S13">
        <v>47876502.066574097</v>
      </c>
    </row>
    <row r="14" spans="1:19" x14ac:dyDescent="0.2">
      <c r="A14" t="s">
        <v>370</v>
      </c>
      <c r="B14" t="s">
        <v>372</v>
      </c>
      <c r="C14">
        <v>4</v>
      </c>
      <c r="D14" t="s">
        <v>16</v>
      </c>
      <c r="G14">
        <v>202827.116879993</v>
      </c>
      <c r="H14">
        <v>0</v>
      </c>
      <c r="I14">
        <v>882053.18062713498</v>
      </c>
      <c r="J14">
        <v>7796095.9026892101</v>
      </c>
      <c r="K14">
        <v>0</v>
      </c>
      <c r="L14">
        <v>137267284.237147</v>
      </c>
      <c r="M14">
        <v>34995075.380638704</v>
      </c>
      <c r="N14">
        <v>4238885.5965745896</v>
      </c>
      <c r="O14">
        <v>0</v>
      </c>
      <c r="P14">
        <v>395739.63348574197</v>
      </c>
      <c r="Q14">
        <v>747481296.814098</v>
      </c>
      <c r="R14">
        <v>11350398.9378569</v>
      </c>
      <c r="S14">
        <v>43626626.036142103</v>
      </c>
    </row>
    <row r="15" spans="1:19" x14ac:dyDescent="0.2">
      <c r="A15" t="s">
        <v>370</v>
      </c>
      <c r="B15" t="s">
        <v>371</v>
      </c>
      <c r="C15">
        <v>12</v>
      </c>
      <c r="D15" t="s">
        <v>29</v>
      </c>
      <c r="G15">
        <v>259030.296369538</v>
      </c>
      <c r="H15">
        <v>0</v>
      </c>
      <c r="I15">
        <v>821162.41647926206</v>
      </c>
      <c r="J15">
        <v>8987357.2906136699</v>
      </c>
      <c r="K15">
        <v>0</v>
      </c>
      <c r="L15">
        <v>110915706.251825</v>
      </c>
      <c r="M15">
        <v>32359744.060549799</v>
      </c>
      <c r="N15">
        <v>5354632.42171642</v>
      </c>
      <c r="O15">
        <v>0</v>
      </c>
      <c r="P15">
        <v>206144.63037445501</v>
      </c>
      <c r="Q15">
        <v>810456223.623155</v>
      </c>
      <c r="R15">
        <v>17290383.428126</v>
      </c>
      <c r="S15">
        <v>60983064.1136076</v>
      </c>
    </row>
    <row r="16" spans="1:19" x14ac:dyDescent="0.2">
      <c r="A16" t="s">
        <v>370</v>
      </c>
      <c r="B16" t="s">
        <v>373</v>
      </c>
      <c r="C16">
        <v>12</v>
      </c>
      <c r="D16" t="s">
        <v>30</v>
      </c>
      <c r="G16">
        <v>139881.049050225</v>
      </c>
      <c r="H16">
        <v>12370.382237472701</v>
      </c>
      <c r="I16">
        <v>795352.55369857105</v>
      </c>
      <c r="J16">
        <v>7872574.78000955</v>
      </c>
      <c r="K16">
        <v>0</v>
      </c>
      <c r="L16">
        <v>108601117.40073501</v>
      </c>
      <c r="M16">
        <v>30437057.968881901</v>
      </c>
      <c r="N16">
        <v>5104404.6790935704</v>
      </c>
      <c r="O16">
        <v>0</v>
      </c>
      <c r="P16">
        <v>661569.27459457598</v>
      </c>
      <c r="Q16">
        <v>698498253.45409095</v>
      </c>
      <c r="R16">
        <v>11724444.806717901</v>
      </c>
      <c r="S16">
        <v>43763318.007835597</v>
      </c>
    </row>
    <row r="17" spans="1:19" x14ac:dyDescent="0.2">
      <c r="A17" t="s">
        <v>370</v>
      </c>
      <c r="B17" t="s">
        <v>372</v>
      </c>
      <c r="C17">
        <v>12</v>
      </c>
      <c r="D17" t="s">
        <v>31</v>
      </c>
      <c r="G17">
        <v>251320.93308356</v>
      </c>
      <c r="H17">
        <v>0</v>
      </c>
      <c r="I17">
        <v>691890.29321682302</v>
      </c>
      <c r="J17">
        <v>7131243.1255938904</v>
      </c>
      <c r="K17">
        <v>0</v>
      </c>
      <c r="L17">
        <v>106050792.343642</v>
      </c>
      <c r="M17">
        <v>28002022.221648298</v>
      </c>
      <c r="N17">
        <v>4115492.9709362998</v>
      </c>
      <c r="O17">
        <v>0</v>
      </c>
      <c r="P17">
        <v>803874.250142809</v>
      </c>
      <c r="Q17">
        <v>606195602.09699297</v>
      </c>
      <c r="R17">
        <v>11076877.826335501</v>
      </c>
      <c r="S17">
        <v>39033937.7026641</v>
      </c>
    </row>
    <row r="18" spans="1:19" x14ac:dyDescent="0.2">
      <c r="A18" t="s">
        <v>370</v>
      </c>
      <c r="B18" t="s">
        <v>371</v>
      </c>
      <c r="C18">
        <v>12</v>
      </c>
      <c r="D18" t="s">
        <v>38</v>
      </c>
      <c r="E18" t="s">
        <v>464</v>
      </c>
      <c r="G18">
        <v>380199.271284046</v>
      </c>
      <c r="H18">
        <v>0</v>
      </c>
      <c r="I18">
        <v>2764700.44397703</v>
      </c>
      <c r="J18">
        <v>16287511.3064138</v>
      </c>
      <c r="K18">
        <v>0</v>
      </c>
      <c r="L18">
        <v>169248692.80554101</v>
      </c>
      <c r="M18">
        <v>35792105.504512496</v>
      </c>
      <c r="N18">
        <v>9164277.6991854794</v>
      </c>
      <c r="O18">
        <v>0</v>
      </c>
      <c r="P18">
        <v>942132.02959359798</v>
      </c>
      <c r="Q18">
        <v>1393449524.1881299</v>
      </c>
      <c r="R18">
        <v>68306507.090720803</v>
      </c>
      <c r="S18">
        <v>311553951.90688097</v>
      </c>
    </row>
    <row r="19" spans="1:19" x14ac:dyDescent="0.2">
      <c r="A19" t="s">
        <v>370</v>
      </c>
      <c r="B19" t="s">
        <v>373</v>
      </c>
      <c r="C19">
        <v>12</v>
      </c>
      <c r="D19" t="s">
        <v>39</v>
      </c>
      <c r="G19">
        <v>384914.25675081898</v>
      </c>
      <c r="H19">
        <v>0</v>
      </c>
      <c r="I19">
        <v>1769284.59687016</v>
      </c>
      <c r="J19">
        <v>14286787.829622701</v>
      </c>
      <c r="K19">
        <v>0</v>
      </c>
      <c r="L19">
        <v>135597541.763796</v>
      </c>
      <c r="M19">
        <v>32667508.480055299</v>
      </c>
      <c r="N19">
        <v>7367219.6294188602</v>
      </c>
      <c r="O19">
        <v>12340.9275449941</v>
      </c>
      <c r="P19">
        <v>1033744.99664204</v>
      </c>
      <c r="Q19">
        <v>1109990881.58412</v>
      </c>
      <c r="R19">
        <v>13705190.611329099</v>
      </c>
      <c r="S19">
        <v>80877942.033714294</v>
      </c>
    </row>
    <row r="20" spans="1:19" x14ac:dyDescent="0.2">
      <c r="A20" t="s">
        <v>370</v>
      </c>
      <c r="B20" t="s">
        <v>372</v>
      </c>
      <c r="C20">
        <v>12</v>
      </c>
      <c r="D20" t="s">
        <v>40</v>
      </c>
      <c r="G20">
        <v>415894.92875934602</v>
      </c>
      <c r="H20">
        <v>6318.4732762207104</v>
      </c>
      <c r="I20">
        <v>2022402.3954763799</v>
      </c>
      <c r="J20">
        <v>13905785.2336591</v>
      </c>
      <c r="K20">
        <v>0</v>
      </c>
      <c r="L20">
        <v>152290464.941605</v>
      </c>
      <c r="M20">
        <v>35261649.95369</v>
      </c>
      <c r="N20">
        <v>6703876.49163209</v>
      </c>
      <c r="O20">
        <v>13285.8433472781</v>
      </c>
      <c r="P20">
        <v>1309460.8410271599</v>
      </c>
      <c r="Q20">
        <v>902678405.29196298</v>
      </c>
      <c r="R20">
        <v>13788525.8230319</v>
      </c>
      <c r="S20">
        <v>60072973.4504636</v>
      </c>
    </row>
    <row r="21" spans="1:19" x14ac:dyDescent="0.2">
      <c r="A21" t="s">
        <v>370</v>
      </c>
      <c r="B21" t="s">
        <v>371</v>
      </c>
      <c r="C21">
        <v>12</v>
      </c>
      <c r="D21" t="s">
        <v>5</v>
      </c>
      <c r="G21">
        <v>431781.58448636002</v>
      </c>
      <c r="H21">
        <v>17205.820369745899</v>
      </c>
      <c r="I21">
        <v>1861909.6949260901</v>
      </c>
      <c r="J21">
        <v>19421479.980456401</v>
      </c>
      <c r="K21">
        <v>0</v>
      </c>
      <c r="L21">
        <v>253700363.52463099</v>
      </c>
      <c r="M21">
        <v>75981885.691830501</v>
      </c>
      <c r="N21">
        <v>10037522.927501701</v>
      </c>
      <c r="O21">
        <v>0</v>
      </c>
      <c r="P21">
        <v>384863.24165834702</v>
      </c>
      <c r="Q21">
        <v>1194315137.7487099</v>
      </c>
      <c r="R21">
        <v>56546141.741917498</v>
      </c>
      <c r="S21">
        <v>206784519.569922</v>
      </c>
    </row>
    <row r="22" spans="1:19" x14ac:dyDescent="0.2">
      <c r="A22" t="s">
        <v>370</v>
      </c>
      <c r="B22" t="s">
        <v>373</v>
      </c>
      <c r="C22">
        <v>12</v>
      </c>
      <c r="D22" t="s">
        <v>6</v>
      </c>
      <c r="G22">
        <v>361031.97513557901</v>
      </c>
      <c r="H22">
        <v>11635.804383205401</v>
      </c>
      <c r="I22">
        <v>777807.47071311902</v>
      </c>
      <c r="J22">
        <v>10932243.386871399</v>
      </c>
      <c r="K22">
        <v>0</v>
      </c>
      <c r="L22">
        <v>151068115.070952</v>
      </c>
      <c r="M22">
        <v>50212969.310659401</v>
      </c>
      <c r="N22">
        <v>4498819.5273825303</v>
      </c>
      <c r="O22">
        <v>0</v>
      </c>
      <c r="P22">
        <v>172859.580306444</v>
      </c>
      <c r="Q22">
        <v>728882469.16774094</v>
      </c>
      <c r="R22">
        <v>12673985.334163301</v>
      </c>
      <c r="S22">
        <v>41695546.477921002</v>
      </c>
    </row>
    <row r="23" spans="1:19" x14ac:dyDescent="0.2">
      <c r="A23" t="s">
        <v>370</v>
      </c>
      <c r="B23" t="s">
        <v>372</v>
      </c>
      <c r="C23">
        <v>12</v>
      </c>
      <c r="D23" t="s">
        <v>7</v>
      </c>
      <c r="G23">
        <v>284371.983034882</v>
      </c>
      <c r="H23">
        <v>0</v>
      </c>
      <c r="I23">
        <v>598248.97209384397</v>
      </c>
      <c r="J23">
        <v>9604199.7405010592</v>
      </c>
      <c r="K23">
        <v>0</v>
      </c>
      <c r="L23">
        <v>155763312.95892501</v>
      </c>
      <c r="M23">
        <v>46433349.640810803</v>
      </c>
      <c r="N23">
        <v>4315289.0026457803</v>
      </c>
      <c r="O23">
        <v>9188.7640203544197</v>
      </c>
      <c r="P23">
        <v>187169.28087375499</v>
      </c>
      <c r="Q23">
        <v>582719426.30313694</v>
      </c>
      <c r="R23">
        <v>10010400.6256565</v>
      </c>
      <c r="S23">
        <v>34514197.029359497</v>
      </c>
    </row>
    <row r="24" spans="1:19" x14ac:dyDescent="0.2">
      <c r="A24" t="s">
        <v>370</v>
      </c>
      <c r="B24" t="s">
        <v>371</v>
      </c>
      <c r="C24">
        <v>12</v>
      </c>
      <c r="D24" t="s">
        <v>8</v>
      </c>
      <c r="E24" s="181" t="s">
        <v>464</v>
      </c>
      <c r="G24">
        <v>50079.954636721399</v>
      </c>
      <c r="H24">
        <v>13433.719131445099</v>
      </c>
      <c r="I24">
        <v>1151279.77945927</v>
      </c>
      <c r="J24">
        <v>12377248.9104909</v>
      </c>
      <c r="K24">
        <v>0</v>
      </c>
      <c r="L24">
        <v>50540740.377833404</v>
      </c>
      <c r="M24">
        <v>11996200.0951047</v>
      </c>
      <c r="N24">
        <v>5418543.6639751596</v>
      </c>
      <c r="O24">
        <v>0</v>
      </c>
      <c r="P24">
        <v>0</v>
      </c>
      <c r="Q24">
        <v>1378355519.1811099</v>
      </c>
      <c r="R24">
        <v>46727601.393777601</v>
      </c>
      <c r="S24">
        <v>162391336.162139</v>
      </c>
    </row>
    <row r="25" spans="1:19" x14ac:dyDescent="0.2">
      <c r="A25" t="s">
        <v>370</v>
      </c>
      <c r="B25" t="s">
        <v>373</v>
      </c>
      <c r="C25">
        <v>12</v>
      </c>
      <c r="D25" t="s">
        <v>9</v>
      </c>
      <c r="E25" s="181" t="s">
        <v>464</v>
      </c>
      <c r="G25">
        <v>12211.700671582001</v>
      </c>
      <c r="H25">
        <v>0</v>
      </c>
      <c r="I25">
        <v>462491.51574569597</v>
      </c>
      <c r="J25">
        <v>6454386.2754416801</v>
      </c>
      <c r="K25">
        <v>0</v>
      </c>
      <c r="L25">
        <v>30236008.759683002</v>
      </c>
      <c r="M25">
        <v>7484992.9754713103</v>
      </c>
      <c r="N25">
        <v>3049798.5661627501</v>
      </c>
      <c r="O25">
        <v>0</v>
      </c>
      <c r="P25">
        <v>0</v>
      </c>
      <c r="Q25">
        <v>798667602.01693797</v>
      </c>
      <c r="R25">
        <v>10781905.0603706</v>
      </c>
      <c r="S25">
        <v>38333972.251759999</v>
      </c>
    </row>
    <row r="26" spans="1:19" x14ac:dyDescent="0.2">
      <c r="A26" t="s">
        <v>370</v>
      </c>
      <c r="B26" t="s">
        <v>372</v>
      </c>
      <c r="C26">
        <v>12</v>
      </c>
      <c r="D26" t="s">
        <v>10</v>
      </c>
      <c r="E26" s="181" t="s">
        <v>464</v>
      </c>
      <c r="G26">
        <v>45527.128022875702</v>
      </c>
      <c r="H26">
        <v>0</v>
      </c>
      <c r="I26">
        <v>387571.796503335</v>
      </c>
      <c r="J26">
        <v>5633333.1312634004</v>
      </c>
      <c r="K26">
        <v>0</v>
      </c>
      <c r="L26">
        <v>30937847.5653456</v>
      </c>
      <c r="M26">
        <v>6646808.3176318603</v>
      </c>
      <c r="N26">
        <v>2229684.7780860998</v>
      </c>
      <c r="O26">
        <v>0</v>
      </c>
      <c r="P26">
        <v>70580.777048902106</v>
      </c>
      <c r="Q26">
        <v>725106644.85895097</v>
      </c>
      <c r="R26">
        <v>8339331.9544751802</v>
      </c>
      <c r="S26">
        <v>28193484.280413002</v>
      </c>
    </row>
    <row r="27" spans="1:19" x14ac:dyDescent="0.2">
      <c r="A27" t="s">
        <v>370</v>
      </c>
      <c r="B27" t="s">
        <v>371</v>
      </c>
      <c r="C27">
        <v>12</v>
      </c>
      <c r="D27" t="s">
        <v>11</v>
      </c>
      <c r="E27" s="181" t="s">
        <v>464</v>
      </c>
      <c r="G27">
        <v>1673870.3161291999</v>
      </c>
      <c r="H27">
        <v>0</v>
      </c>
      <c r="I27">
        <v>5476961.3595331004</v>
      </c>
      <c r="J27">
        <v>11294218.885507399</v>
      </c>
      <c r="K27">
        <v>0</v>
      </c>
      <c r="L27">
        <v>528784005.48187</v>
      </c>
      <c r="M27">
        <v>346778687.01567</v>
      </c>
      <c r="N27">
        <v>16674080.861732701</v>
      </c>
      <c r="O27">
        <v>0</v>
      </c>
      <c r="P27">
        <v>128986.326693268</v>
      </c>
      <c r="Q27">
        <v>937874162.70345104</v>
      </c>
      <c r="R27">
        <v>44684451.708415098</v>
      </c>
      <c r="S27">
        <v>167085392.48781499</v>
      </c>
    </row>
    <row r="28" spans="1:19" x14ac:dyDescent="0.2">
      <c r="A28" t="s">
        <v>370</v>
      </c>
      <c r="B28" t="s">
        <v>373</v>
      </c>
      <c r="C28">
        <v>12</v>
      </c>
      <c r="D28" t="s">
        <v>12</v>
      </c>
      <c r="E28" s="181" t="s">
        <v>464</v>
      </c>
      <c r="G28">
        <v>1143181.18954228</v>
      </c>
      <c r="H28">
        <v>0</v>
      </c>
      <c r="I28">
        <v>2928601.02021277</v>
      </c>
      <c r="J28">
        <v>8091937.3614175003</v>
      </c>
      <c r="K28">
        <v>0</v>
      </c>
      <c r="L28">
        <v>404932168.79379499</v>
      </c>
      <c r="M28">
        <v>279995994.86305302</v>
      </c>
      <c r="N28">
        <v>11760635.0605652</v>
      </c>
      <c r="O28">
        <v>0</v>
      </c>
      <c r="P28">
        <v>245752.785582668</v>
      </c>
      <c r="Q28">
        <v>604549126.02580798</v>
      </c>
      <c r="R28">
        <v>13829628.175155999</v>
      </c>
      <c r="S28">
        <v>54126694.255521998</v>
      </c>
    </row>
    <row r="29" spans="1:19" x14ac:dyDescent="0.2">
      <c r="A29" t="s">
        <v>370</v>
      </c>
      <c r="B29" t="s">
        <v>372</v>
      </c>
      <c r="C29">
        <v>12</v>
      </c>
      <c r="D29" t="s">
        <v>13</v>
      </c>
      <c r="E29" s="181" t="s">
        <v>464</v>
      </c>
      <c r="G29">
        <v>1562690.92581785</v>
      </c>
      <c r="H29">
        <v>0</v>
      </c>
      <c r="I29">
        <v>2867800.6333995601</v>
      </c>
      <c r="J29">
        <v>8733039.3392231502</v>
      </c>
      <c r="K29">
        <v>0</v>
      </c>
      <c r="L29">
        <v>453886735.11800402</v>
      </c>
      <c r="M29">
        <v>294648996.98371297</v>
      </c>
      <c r="N29">
        <v>11496860.906702301</v>
      </c>
      <c r="O29">
        <v>0</v>
      </c>
      <c r="P29">
        <v>637700.81453156401</v>
      </c>
      <c r="Q29">
        <v>720507373.65119803</v>
      </c>
      <c r="R29">
        <v>13635792.942742201</v>
      </c>
      <c r="S29">
        <v>53269320.382206902</v>
      </c>
    </row>
    <row r="30" spans="1:19" x14ac:dyDescent="0.2">
      <c r="A30" t="s">
        <v>370</v>
      </c>
      <c r="B30" t="s">
        <v>371</v>
      </c>
      <c r="C30">
        <v>20</v>
      </c>
      <c r="D30" t="s">
        <v>17</v>
      </c>
      <c r="E30" s="181" t="s">
        <v>465</v>
      </c>
      <c r="G30">
        <v>583103.51939210598</v>
      </c>
      <c r="H30">
        <v>14870.2102796251</v>
      </c>
      <c r="I30">
        <v>5287252.3912312798</v>
      </c>
      <c r="J30">
        <v>20931632.659935798</v>
      </c>
      <c r="K30">
        <v>0</v>
      </c>
      <c r="L30">
        <v>248583288.293883</v>
      </c>
      <c r="M30">
        <v>54738806.614714801</v>
      </c>
      <c r="N30">
        <v>10988853.9375493</v>
      </c>
      <c r="O30">
        <v>0</v>
      </c>
      <c r="P30">
        <v>208661.54215452701</v>
      </c>
      <c r="Q30">
        <v>660588777.77127898</v>
      </c>
      <c r="R30">
        <v>54814645.089781702</v>
      </c>
      <c r="S30">
        <v>196669505.14128399</v>
      </c>
    </row>
    <row r="31" spans="1:19" x14ac:dyDescent="0.2">
      <c r="A31" t="s">
        <v>370</v>
      </c>
      <c r="B31" t="s">
        <v>373</v>
      </c>
      <c r="C31">
        <v>20</v>
      </c>
      <c r="D31" t="s">
        <v>18</v>
      </c>
      <c r="G31">
        <v>366415.57740562101</v>
      </c>
      <c r="H31">
        <v>9978.46820479692</v>
      </c>
      <c r="I31">
        <v>2734966.9094550801</v>
      </c>
      <c r="J31">
        <v>11816058.5176514</v>
      </c>
      <c r="K31">
        <v>0</v>
      </c>
      <c r="L31">
        <v>150323244.40809199</v>
      </c>
      <c r="M31">
        <v>38206549.311951697</v>
      </c>
      <c r="N31">
        <v>5723714.0281098103</v>
      </c>
      <c r="O31">
        <v>0</v>
      </c>
      <c r="P31">
        <v>363160.161089645</v>
      </c>
      <c r="Q31">
        <v>470683700.33829802</v>
      </c>
      <c r="R31">
        <v>12569342.8909295</v>
      </c>
      <c r="S31">
        <v>46512155.886704199</v>
      </c>
    </row>
    <row r="32" spans="1:19" x14ac:dyDescent="0.2">
      <c r="A32" t="s">
        <v>370</v>
      </c>
      <c r="B32" t="s">
        <v>372</v>
      </c>
      <c r="C32">
        <v>20</v>
      </c>
      <c r="D32" t="s">
        <v>19</v>
      </c>
      <c r="G32">
        <v>421253.227274807</v>
      </c>
      <c r="H32">
        <v>0</v>
      </c>
      <c r="I32">
        <v>2237394.7973675099</v>
      </c>
      <c r="J32">
        <v>11034917.5166228</v>
      </c>
      <c r="K32">
        <v>0</v>
      </c>
      <c r="L32">
        <v>160074255.842035</v>
      </c>
      <c r="M32">
        <v>39180300.681491703</v>
      </c>
      <c r="N32">
        <v>5115923.2570510805</v>
      </c>
      <c r="O32">
        <v>7159.9165546860604</v>
      </c>
      <c r="P32">
        <v>347381.19930855202</v>
      </c>
      <c r="Q32">
        <v>387693998.64328098</v>
      </c>
      <c r="R32">
        <v>10887608.655539701</v>
      </c>
      <c r="S32">
        <v>38806759.647650898</v>
      </c>
    </row>
    <row r="33" spans="1:19" x14ac:dyDescent="0.2">
      <c r="A33" t="s">
        <v>370</v>
      </c>
      <c r="B33" t="s">
        <v>371</v>
      </c>
      <c r="C33">
        <v>20</v>
      </c>
      <c r="D33" t="s">
        <v>20</v>
      </c>
      <c r="G33">
        <v>345399.79684915999</v>
      </c>
      <c r="H33">
        <v>0</v>
      </c>
      <c r="I33">
        <v>1948096.36955405</v>
      </c>
      <c r="J33">
        <v>13590624.4566701</v>
      </c>
      <c r="K33">
        <v>0</v>
      </c>
      <c r="L33">
        <v>216194740.99191999</v>
      </c>
      <c r="M33">
        <v>99971228.783184901</v>
      </c>
      <c r="N33">
        <v>10044100.5568601</v>
      </c>
      <c r="O33">
        <v>0</v>
      </c>
      <c r="P33">
        <v>199327.061393432</v>
      </c>
      <c r="Q33">
        <v>801457228.45322096</v>
      </c>
      <c r="R33">
        <v>45389053.9352552</v>
      </c>
      <c r="S33">
        <v>156608668.99401301</v>
      </c>
    </row>
    <row r="34" spans="1:19" x14ac:dyDescent="0.2">
      <c r="A34" t="s">
        <v>370</v>
      </c>
      <c r="B34" t="s">
        <v>373</v>
      </c>
      <c r="C34">
        <v>20</v>
      </c>
      <c r="D34" t="s">
        <v>21</v>
      </c>
      <c r="G34">
        <v>221302.994961936</v>
      </c>
      <c r="H34">
        <v>0</v>
      </c>
      <c r="I34">
        <v>786150.87671703403</v>
      </c>
      <c r="J34">
        <v>7815725.4262991603</v>
      </c>
      <c r="K34">
        <v>0</v>
      </c>
      <c r="L34">
        <v>126216235.713102</v>
      </c>
      <c r="M34">
        <v>68567219.925431401</v>
      </c>
      <c r="N34">
        <v>5333540.1359068202</v>
      </c>
      <c r="O34">
        <v>0</v>
      </c>
      <c r="P34">
        <v>79614.231155859496</v>
      </c>
      <c r="Q34">
        <v>501380638.147695</v>
      </c>
      <c r="R34">
        <v>9559154.08070793</v>
      </c>
      <c r="S34">
        <v>33091888.459680598</v>
      </c>
    </row>
    <row r="35" spans="1:19" x14ac:dyDescent="0.2">
      <c r="A35" t="s">
        <v>370</v>
      </c>
      <c r="B35" t="s">
        <v>372</v>
      </c>
      <c r="C35">
        <v>20</v>
      </c>
      <c r="D35" t="s">
        <v>22</v>
      </c>
      <c r="G35">
        <v>267057.27147227502</v>
      </c>
      <c r="H35">
        <v>0</v>
      </c>
      <c r="I35">
        <v>877626.83050203801</v>
      </c>
      <c r="J35">
        <v>8295495.0189917497</v>
      </c>
      <c r="K35">
        <v>0</v>
      </c>
      <c r="L35">
        <v>149992730.29033801</v>
      </c>
      <c r="M35">
        <v>77686745.674054503</v>
      </c>
      <c r="N35">
        <v>6375288.1047682697</v>
      </c>
      <c r="O35">
        <v>0</v>
      </c>
      <c r="P35">
        <v>350154.04552242003</v>
      </c>
      <c r="Q35">
        <v>523494483.45833802</v>
      </c>
      <c r="R35">
        <v>10389750.7200187</v>
      </c>
      <c r="S35">
        <v>34956593.931320198</v>
      </c>
    </row>
    <row r="36" spans="1:19" x14ac:dyDescent="0.2">
      <c r="A36" t="s">
        <v>370</v>
      </c>
      <c r="B36" t="s">
        <v>371</v>
      </c>
      <c r="C36">
        <v>20</v>
      </c>
      <c r="D36" t="s">
        <v>26</v>
      </c>
      <c r="E36" s="181" t="s">
        <v>465</v>
      </c>
      <c r="G36">
        <v>143380.891381619</v>
      </c>
      <c r="H36">
        <v>12287.7669516679</v>
      </c>
      <c r="I36">
        <v>1513962.39770051</v>
      </c>
      <c r="J36">
        <v>12315973.127064699</v>
      </c>
      <c r="K36">
        <v>0</v>
      </c>
      <c r="L36">
        <v>137880768.27693501</v>
      </c>
      <c r="M36">
        <v>25324932.261932701</v>
      </c>
      <c r="N36">
        <v>5842469.8531194497</v>
      </c>
      <c r="O36">
        <v>0</v>
      </c>
      <c r="P36">
        <v>0</v>
      </c>
      <c r="Q36">
        <v>733137278.11360395</v>
      </c>
      <c r="R36">
        <v>51655881.348446399</v>
      </c>
      <c r="S36">
        <v>181380683.683276</v>
      </c>
    </row>
    <row r="37" spans="1:19" x14ac:dyDescent="0.2">
      <c r="A37" t="s">
        <v>370</v>
      </c>
      <c r="B37" t="s">
        <v>373</v>
      </c>
      <c r="C37">
        <v>20</v>
      </c>
      <c r="D37" t="s">
        <v>27</v>
      </c>
      <c r="E37" t="s">
        <v>465</v>
      </c>
      <c r="G37">
        <v>167097.68138401801</v>
      </c>
      <c r="H37">
        <v>0</v>
      </c>
      <c r="I37">
        <v>778598.27009905898</v>
      </c>
      <c r="J37">
        <v>7876819.4063593103</v>
      </c>
      <c r="K37">
        <v>0</v>
      </c>
      <c r="L37">
        <v>97804863.620159999</v>
      </c>
      <c r="M37">
        <v>19541996.973709799</v>
      </c>
      <c r="N37">
        <v>3295740.1154191499</v>
      </c>
      <c r="O37">
        <v>0</v>
      </c>
      <c r="P37">
        <v>293056.568690149</v>
      </c>
      <c r="Q37">
        <v>491526636.093234</v>
      </c>
      <c r="R37">
        <v>11783702.3722442</v>
      </c>
      <c r="S37">
        <v>44106595.324991703</v>
      </c>
    </row>
    <row r="38" spans="1:19" x14ac:dyDescent="0.2">
      <c r="A38" t="s">
        <v>370</v>
      </c>
      <c r="B38" t="s">
        <v>372</v>
      </c>
      <c r="C38">
        <v>20</v>
      </c>
      <c r="D38" t="s">
        <v>28</v>
      </c>
      <c r="E38" t="s">
        <v>465</v>
      </c>
      <c r="G38">
        <v>98247.1255311774</v>
      </c>
      <c r="H38">
        <v>0</v>
      </c>
      <c r="I38">
        <v>728954.31602277898</v>
      </c>
      <c r="J38">
        <v>8032081.4195754798</v>
      </c>
      <c r="K38">
        <v>0</v>
      </c>
      <c r="L38">
        <v>103834144.51241601</v>
      </c>
      <c r="M38">
        <v>19714487.371410899</v>
      </c>
      <c r="N38">
        <v>3359670.0676723602</v>
      </c>
      <c r="O38">
        <v>0</v>
      </c>
      <c r="P38">
        <v>405153.31944562797</v>
      </c>
      <c r="Q38">
        <v>531998798.42936599</v>
      </c>
      <c r="R38">
        <v>11313216.0357613</v>
      </c>
      <c r="S38">
        <v>46111665.770044401</v>
      </c>
    </row>
    <row r="39" spans="1:19" x14ac:dyDescent="0.2">
      <c r="A39" t="s">
        <v>370</v>
      </c>
      <c r="B39" t="s">
        <v>371</v>
      </c>
      <c r="C39">
        <v>20</v>
      </c>
      <c r="D39" t="s">
        <v>32</v>
      </c>
      <c r="G39">
        <v>177064.34653084099</v>
      </c>
      <c r="H39">
        <v>0</v>
      </c>
      <c r="I39">
        <v>2062154.65718329</v>
      </c>
      <c r="J39">
        <v>11111373.9388803</v>
      </c>
      <c r="K39">
        <v>0</v>
      </c>
      <c r="L39">
        <v>140087548.72557101</v>
      </c>
      <c r="M39">
        <v>51158877.882347897</v>
      </c>
      <c r="N39">
        <v>7911099.03978041</v>
      </c>
      <c r="O39">
        <v>0</v>
      </c>
      <c r="P39">
        <v>121770.718655148</v>
      </c>
      <c r="Q39">
        <v>707538742.21474695</v>
      </c>
      <c r="R39">
        <v>51005864.357189298</v>
      </c>
      <c r="S39">
        <v>176359854.58199301</v>
      </c>
    </row>
    <row r="40" spans="1:19" x14ac:dyDescent="0.2">
      <c r="A40" t="s">
        <v>370</v>
      </c>
      <c r="B40" t="s">
        <v>373</v>
      </c>
      <c r="C40">
        <v>20</v>
      </c>
      <c r="D40" t="s">
        <v>33</v>
      </c>
      <c r="G40">
        <v>152809.630613396</v>
      </c>
      <c r="H40">
        <v>0</v>
      </c>
      <c r="I40">
        <v>716716.77381968696</v>
      </c>
      <c r="J40">
        <v>5742969.6459361603</v>
      </c>
      <c r="K40">
        <v>0</v>
      </c>
      <c r="L40">
        <v>81987679.176822007</v>
      </c>
      <c r="M40">
        <v>31440808.444748599</v>
      </c>
      <c r="N40">
        <v>3734894.2316790698</v>
      </c>
      <c r="O40">
        <v>0</v>
      </c>
      <c r="P40">
        <v>230011.57158609299</v>
      </c>
      <c r="Q40">
        <v>459287507.32924002</v>
      </c>
      <c r="R40">
        <v>10356080.3630806</v>
      </c>
      <c r="S40">
        <v>34967777.396684997</v>
      </c>
    </row>
    <row r="41" spans="1:19" x14ac:dyDescent="0.2">
      <c r="A41" t="s">
        <v>370</v>
      </c>
      <c r="B41" t="s">
        <v>372</v>
      </c>
      <c r="C41">
        <v>20</v>
      </c>
      <c r="D41" t="s">
        <v>34</v>
      </c>
      <c r="G41">
        <v>81577.1471806021</v>
      </c>
      <c r="H41">
        <v>0</v>
      </c>
      <c r="I41">
        <v>784976.59435864305</v>
      </c>
      <c r="J41">
        <v>5591981.2894707602</v>
      </c>
      <c r="K41">
        <v>0</v>
      </c>
      <c r="L41">
        <v>88263846.687456399</v>
      </c>
      <c r="M41">
        <v>31537495.074308101</v>
      </c>
      <c r="N41">
        <v>4030979.6649587299</v>
      </c>
      <c r="O41">
        <v>0</v>
      </c>
      <c r="P41">
        <v>171837.32402976099</v>
      </c>
      <c r="Q41">
        <v>465831732.23688298</v>
      </c>
      <c r="R41">
        <v>10609423.344129</v>
      </c>
      <c r="S41">
        <v>35870577.868353099</v>
      </c>
    </row>
    <row r="42" spans="1:19" x14ac:dyDescent="0.2">
      <c r="A42" t="s">
        <v>370</v>
      </c>
      <c r="B42" t="s">
        <v>371</v>
      </c>
      <c r="C42">
        <v>4</v>
      </c>
      <c r="D42" t="s">
        <v>58</v>
      </c>
      <c r="G42">
        <v>183563.43404639099</v>
      </c>
      <c r="H42">
        <v>29308.496185546101</v>
      </c>
      <c r="I42">
        <v>2207727.85345671</v>
      </c>
      <c r="J42">
        <v>15227920.2679442</v>
      </c>
      <c r="K42">
        <v>0</v>
      </c>
      <c r="L42">
        <v>86800894.673849598</v>
      </c>
      <c r="M42">
        <v>16112011.9000855</v>
      </c>
      <c r="N42">
        <v>10251338.070640899</v>
      </c>
      <c r="O42">
        <v>0</v>
      </c>
      <c r="P42">
        <v>620331.17890664795</v>
      </c>
      <c r="Q42">
        <v>1070698031.8557301</v>
      </c>
      <c r="R42">
        <v>43040216.443195999</v>
      </c>
      <c r="S42">
        <v>189700686.09112799</v>
      </c>
    </row>
    <row r="43" spans="1:19" x14ac:dyDescent="0.2">
      <c r="A43" t="s">
        <v>370</v>
      </c>
      <c r="B43" t="s">
        <v>373</v>
      </c>
      <c r="C43">
        <v>4</v>
      </c>
      <c r="D43" t="s">
        <v>59</v>
      </c>
      <c r="G43">
        <v>81153.144431534995</v>
      </c>
      <c r="H43">
        <v>0</v>
      </c>
      <c r="I43">
        <v>1121408.5371288301</v>
      </c>
      <c r="J43">
        <v>10088558.358799599</v>
      </c>
      <c r="K43">
        <v>0</v>
      </c>
      <c r="L43">
        <v>58673510.779067799</v>
      </c>
      <c r="M43">
        <v>10882780.979666701</v>
      </c>
      <c r="N43">
        <v>6099875.2830435503</v>
      </c>
      <c r="O43">
        <v>0</v>
      </c>
      <c r="P43">
        <v>410414.13260155701</v>
      </c>
      <c r="Q43">
        <v>747728060.74072599</v>
      </c>
      <c r="R43">
        <v>12304926.010134</v>
      </c>
      <c r="S43">
        <v>51377637.646280602</v>
      </c>
    </row>
    <row r="44" spans="1:19" x14ac:dyDescent="0.2">
      <c r="A44" t="s">
        <v>370</v>
      </c>
      <c r="B44" t="s">
        <v>372</v>
      </c>
      <c r="C44">
        <v>4</v>
      </c>
      <c r="D44" t="s">
        <v>60</v>
      </c>
      <c r="G44">
        <v>138834.03884281201</v>
      </c>
      <c r="H44">
        <v>0</v>
      </c>
      <c r="I44">
        <v>1029971.60749448</v>
      </c>
      <c r="J44">
        <v>9859776.8551516999</v>
      </c>
      <c r="K44">
        <v>0</v>
      </c>
      <c r="L44">
        <v>63702128.3566925</v>
      </c>
      <c r="M44">
        <v>10933177.183831699</v>
      </c>
      <c r="N44">
        <v>5494994.5389572503</v>
      </c>
      <c r="O44">
        <v>0</v>
      </c>
      <c r="P44">
        <v>773219.334500378</v>
      </c>
      <c r="Q44">
        <v>732278402.79819906</v>
      </c>
      <c r="R44">
        <v>10270445.883308901</v>
      </c>
      <c r="S44">
        <v>53175573.686323702</v>
      </c>
    </row>
    <row r="45" spans="1:19" x14ac:dyDescent="0.2">
      <c r="A45" t="s">
        <v>370</v>
      </c>
      <c r="B45" t="s">
        <v>371</v>
      </c>
      <c r="C45">
        <v>4</v>
      </c>
      <c r="D45" t="s">
        <v>46</v>
      </c>
      <c r="E45" t="s">
        <v>464</v>
      </c>
      <c r="G45">
        <v>416781.81411513197</v>
      </c>
      <c r="H45">
        <v>0</v>
      </c>
      <c r="I45">
        <v>2044049.48387251</v>
      </c>
      <c r="J45">
        <v>12787407.344416101</v>
      </c>
      <c r="K45">
        <v>0</v>
      </c>
      <c r="L45">
        <v>174318018.10532299</v>
      </c>
      <c r="M45">
        <v>46172310.383039698</v>
      </c>
      <c r="N45">
        <v>7804650.42491295</v>
      </c>
      <c r="O45">
        <v>0</v>
      </c>
      <c r="P45">
        <v>0</v>
      </c>
      <c r="Q45">
        <v>1042772256.6664799</v>
      </c>
      <c r="R45">
        <v>17725827.2405992</v>
      </c>
      <c r="S45">
        <v>68792976.115716398</v>
      </c>
    </row>
    <row r="46" spans="1:19" x14ac:dyDescent="0.2">
      <c r="A46" t="s">
        <v>370</v>
      </c>
      <c r="B46" t="s">
        <v>373</v>
      </c>
      <c r="C46">
        <v>4</v>
      </c>
      <c r="D46" t="s">
        <v>47</v>
      </c>
      <c r="G46">
        <v>377855.193985702</v>
      </c>
      <c r="H46">
        <v>0</v>
      </c>
      <c r="I46">
        <v>1572969.5285763401</v>
      </c>
      <c r="J46">
        <v>12616222.689389</v>
      </c>
      <c r="K46">
        <v>0</v>
      </c>
      <c r="L46">
        <v>181301647.108594</v>
      </c>
      <c r="M46">
        <v>42074109.381935902</v>
      </c>
      <c r="N46">
        <v>6447096.3490991704</v>
      </c>
      <c r="O46">
        <v>0</v>
      </c>
      <c r="P46">
        <v>500679.84895687201</v>
      </c>
      <c r="Q46">
        <v>780175859.19148695</v>
      </c>
      <c r="R46">
        <v>11630765.5654449</v>
      </c>
      <c r="S46">
        <v>45788738.4414794</v>
      </c>
    </row>
    <row r="47" spans="1:19" x14ac:dyDescent="0.2">
      <c r="A47" t="s">
        <v>370</v>
      </c>
      <c r="B47" t="s">
        <v>372</v>
      </c>
      <c r="C47">
        <v>4</v>
      </c>
      <c r="D47" t="s">
        <v>48</v>
      </c>
      <c r="G47">
        <v>355123.74501136597</v>
      </c>
      <c r="H47">
        <v>0</v>
      </c>
      <c r="I47">
        <v>1401429.0954746499</v>
      </c>
      <c r="J47">
        <v>11071779.6327856</v>
      </c>
      <c r="K47">
        <v>0</v>
      </c>
      <c r="L47">
        <v>184275742.61214</v>
      </c>
      <c r="M47">
        <v>40285395.288843602</v>
      </c>
      <c r="N47">
        <v>7120642.2859027302</v>
      </c>
      <c r="O47">
        <v>0</v>
      </c>
      <c r="P47">
        <v>623950.88828038506</v>
      </c>
      <c r="Q47">
        <v>735493413.36861706</v>
      </c>
      <c r="R47">
        <v>11156068.2970904</v>
      </c>
      <c r="S47">
        <v>41671805.313896902</v>
      </c>
    </row>
    <row r="48" spans="1:19" x14ac:dyDescent="0.2">
      <c r="A48" t="s">
        <v>370</v>
      </c>
      <c r="B48" t="s">
        <v>371</v>
      </c>
      <c r="C48">
        <v>4</v>
      </c>
      <c r="D48" t="s">
        <v>52</v>
      </c>
      <c r="E48" t="s">
        <v>464</v>
      </c>
      <c r="G48">
        <v>131442.69917598</v>
      </c>
      <c r="H48">
        <v>21359.4359172308</v>
      </c>
      <c r="I48">
        <v>3744846.9251331501</v>
      </c>
      <c r="J48">
        <v>18013263.328686699</v>
      </c>
      <c r="K48">
        <v>0</v>
      </c>
      <c r="L48">
        <v>65249059.7447294</v>
      </c>
      <c r="M48">
        <v>12675178.0408924</v>
      </c>
      <c r="N48">
        <v>9506104.7136743199</v>
      </c>
      <c r="O48">
        <v>0</v>
      </c>
      <c r="P48">
        <v>212736.836735855</v>
      </c>
      <c r="Q48">
        <v>1010263766.86086</v>
      </c>
      <c r="R48">
        <v>53704283.491054498</v>
      </c>
      <c r="S48">
        <v>210206136.98267201</v>
      </c>
    </row>
    <row r="49" spans="1:19" x14ac:dyDescent="0.2">
      <c r="A49" t="s">
        <v>370</v>
      </c>
      <c r="B49" t="s">
        <v>373</v>
      </c>
      <c r="C49">
        <v>4</v>
      </c>
      <c r="D49" t="s">
        <v>53</v>
      </c>
      <c r="E49" t="s">
        <v>464</v>
      </c>
      <c r="G49">
        <v>46459.739637323903</v>
      </c>
      <c r="H49">
        <v>19898.341716797098</v>
      </c>
      <c r="I49">
        <v>1345569.0414599699</v>
      </c>
      <c r="J49">
        <v>8496834.0847413298</v>
      </c>
      <c r="K49">
        <v>0</v>
      </c>
      <c r="L49">
        <v>30241748.583153799</v>
      </c>
      <c r="M49">
        <v>6853001.6853937097</v>
      </c>
      <c r="N49">
        <v>4086070.0812707301</v>
      </c>
      <c r="O49">
        <v>0</v>
      </c>
      <c r="P49">
        <v>75847.133930383497</v>
      </c>
      <c r="Q49">
        <v>530164698.250112</v>
      </c>
      <c r="R49">
        <v>9823208.5565484799</v>
      </c>
      <c r="S49">
        <v>37760774.620156303</v>
      </c>
    </row>
    <row r="50" spans="1:19" x14ac:dyDescent="0.2">
      <c r="A50" t="s">
        <v>370</v>
      </c>
      <c r="B50" t="s">
        <v>372</v>
      </c>
      <c r="C50">
        <v>4</v>
      </c>
      <c r="D50" t="s">
        <v>54</v>
      </c>
      <c r="E50" t="s">
        <v>464</v>
      </c>
      <c r="G50">
        <v>119137.87417496</v>
      </c>
      <c r="H50">
        <v>0</v>
      </c>
      <c r="I50">
        <v>1259970.03010747</v>
      </c>
      <c r="J50">
        <v>8496369.5319591202</v>
      </c>
      <c r="K50">
        <v>0</v>
      </c>
      <c r="L50">
        <v>29838347.932887498</v>
      </c>
      <c r="M50">
        <v>6626257.6417481899</v>
      </c>
      <c r="N50">
        <v>4280670.0375107303</v>
      </c>
      <c r="O50">
        <v>0</v>
      </c>
      <c r="P50">
        <v>78098.223083432997</v>
      </c>
      <c r="Q50">
        <v>554969103.27672601</v>
      </c>
      <c r="R50">
        <v>9524160.5182235502</v>
      </c>
      <c r="S50">
        <v>37973490.913120903</v>
      </c>
    </row>
    <row r="51" spans="1:19" x14ac:dyDescent="0.2">
      <c r="A51" t="s">
        <v>370</v>
      </c>
      <c r="B51" t="s">
        <v>371</v>
      </c>
      <c r="C51">
        <v>4</v>
      </c>
      <c r="D51" t="s">
        <v>84</v>
      </c>
      <c r="G51">
        <v>329986.63666523999</v>
      </c>
      <c r="H51">
        <v>0</v>
      </c>
      <c r="I51">
        <v>3405401.08917375</v>
      </c>
      <c r="J51">
        <v>20652511.568487</v>
      </c>
      <c r="K51">
        <v>0</v>
      </c>
      <c r="L51">
        <v>179898396.05190399</v>
      </c>
      <c r="M51">
        <v>42631910.686267599</v>
      </c>
      <c r="N51">
        <v>13327616.4810596</v>
      </c>
      <c r="O51">
        <v>0</v>
      </c>
      <c r="P51">
        <v>576248.55117915105</v>
      </c>
      <c r="Q51">
        <v>1535528383.4276299</v>
      </c>
      <c r="R51">
        <v>60904562.2564779</v>
      </c>
      <c r="S51">
        <v>243530743.599635</v>
      </c>
    </row>
    <row r="52" spans="1:19" x14ac:dyDescent="0.2">
      <c r="A52" t="s">
        <v>370</v>
      </c>
      <c r="B52" t="s">
        <v>373</v>
      </c>
      <c r="C52">
        <v>4</v>
      </c>
      <c r="D52" t="s">
        <v>85</v>
      </c>
      <c r="G52">
        <v>142427.76880892599</v>
      </c>
      <c r="H52">
        <v>18504.996840820299</v>
      </c>
      <c r="I52">
        <v>1374031.4418844399</v>
      </c>
      <c r="J52">
        <v>10768045.522200299</v>
      </c>
      <c r="K52">
        <v>0</v>
      </c>
      <c r="L52">
        <v>97923562.812381297</v>
      </c>
      <c r="M52">
        <v>26826601.187761899</v>
      </c>
      <c r="N52">
        <v>5947120.0500011696</v>
      </c>
      <c r="O52">
        <v>0</v>
      </c>
      <c r="P52">
        <v>664777.99649601104</v>
      </c>
      <c r="Q52">
        <v>842008624.65242004</v>
      </c>
      <c r="R52">
        <v>12417239.7187977</v>
      </c>
      <c r="S52">
        <v>51583509.902312301</v>
      </c>
    </row>
    <row r="53" spans="1:19" x14ac:dyDescent="0.2">
      <c r="A53" t="s">
        <v>370</v>
      </c>
      <c r="B53" t="s">
        <v>372</v>
      </c>
      <c r="C53">
        <v>4</v>
      </c>
      <c r="D53" t="s">
        <v>86</v>
      </c>
      <c r="G53">
        <v>168358.180707263</v>
      </c>
      <c r="H53">
        <v>0</v>
      </c>
      <c r="I53">
        <v>1255030.16459361</v>
      </c>
      <c r="J53">
        <v>10121564.376215201</v>
      </c>
      <c r="K53">
        <v>0</v>
      </c>
      <c r="L53">
        <v>99963403.012847394</v>
      </c>
      <c r="M53">
        <v>25159304.6576076</v>
      </c>
      <c r="N53">
        <v>6540175.2506575799</v>
      </c>
      <c r="O53">
        <v>0</v>
      </c>
      <c r="P53">
        <v>695512.87264147098</v>
      </c>
      <c r="Q53">
        <v>806563127.239622</v>
      </c>
      <c r="R53">
        <v>11184557.208097</v>
      </c>
      <c r="S53">
        <v>47153179.363150798</v>
      </c>
    </row>
    <row r="54" spans="1:19" x14ac:dyDescent="0.2">
      <c r="A54" t="s">
        <v>370</v>
      </c>
      <c r="B54" t="s">
        <v>371</v>
      </c>
      <c r="C54">
        <v>12</v>
      </c>
      <c r="D54" t="s">
        <v>72</v>
      </c>
      <c r="G54">
        <v>242054.012182115</v>
      </c>
      <c r="H54">
        <v>36729.958075592702</v>
      </c>
      <c r="I54">
        <v>1937831.29065149</v>
      </c>
      <c r="J54">
        <v>10894859.1332877</v>
      </c>
      <c r="K54">
        <v>0</v>
      </c>
      <c r="L54">
        <v>183933057.995608</v>
      </c>
      <c r="M54">
        <v>35035453.1679767</v>
      </c>
      <c r="N54">
        <v>9226015.9316971097</v>
      </c>
      <c r="O54">
        <v>0</v>
      </c>
      <c r="P54">
        <v>736493.17128891102</v>
      </c>
      <c r="Q54">
        <v>1265520548.4741499</v>
      </c>
      <c r="R54">
        <v>45975385.264832497</v>
      </c>
      <c r="S54">
        <v>212358226.09803399</v>
      </c>
    </row>
    <row r="55" spans="1:19" x14ac:dyDescent="0.2">
      <c r="A55" t="s">
        <v>370</v>
      </c>
      <c r="B55" t="s">
        <v>373</v>
      </c>
      <c r="C55">
        <v>12</v>
      </c>
      <c r="D55" t="s">
        <v>73</v>
      </c>
      <c r="G55">
        <v>166146.77736939699</v>
      </c>
      <c r="H55">
        <v>30925.5652299834</v>
      </c>
      <c r="I55">
        <v>1025654.33456303</v>
      </c>
      <c r="J55">
        <v>7171071.3183064098</v>
      </c>
      <c r="K55">
        <v>0</v>
      </c>
      <c r="L55">
        <v>116577700.504568</v>
      </c>
      <c r="M55">
        <v>24691851.375492401</v>
      </c>
      <c r="N55">
        <v>5172214.2956831502</v>
      </c>
      <c r="O55">
        <v>0</v>
      </c>
      <c r="P55">
        <v>507468.97533701902</v>
      </c>
      <c r="Q55">
        <v>859740480.41881394</v>
      </c>
      <c r="R55">
        <v>13500714.1123276</v>
      </c>
      <c r="S55">
        <v>57735738.252857298</v>
      </c>
    </row>
    <row r="56" spans="1:19" x14ac:dyDescent="0.2">
      <c r="A56" t="s">
        <v>370</v>
      </c>
      <c r="B56" t="s">
        <v>372</v>
      </c>
      <c r="C56">
        <v>12</v>
      </c>
      <c r="D56" t="s">
        <v>74</v>
      </c>
      <c r="G56">
        <v>111837.17315267499</v>
      </c>
      <c r="H56">
        <v>0</v>
      </c>
      <c r="I56">
        <v>873070.98678930697</v>
      </c>
      <c r="J56">
        <v>6760922.9776990497</v>
      </c>
      <c r="K56">
        <v>0</v>
      </c>
      <c r="L56">
        <v>129350666.433755</v>
      </c>
      <c r="M56">
        <v>21806098.418882102</v>
      </c>
      <c r="N56">
        <v>4356024.1245104801</v>
      </c>
      <c r="O56">
        <v>0</v>
      </c>
      <c r="P56">
        <v>916576.38482999394</v>
      </c>
      <c r="Q56">
        <v>743381939.54894996</v>
      </c>
      <c r="R56">
        <v>11834708.5228198</v>
      </c>
      <c r="S56">
        <v>49954731.994620003</v>
      </c>
    </row>
    <row r="57" spans="1:19" x14ac:dyDescent="0.2">
      <c r="A57" t="s">
        <v>370</v>
      </c>
      <c r="B57" t="s">
        <v>371</v>
      </c>
      <c r="C57">
        <v>12</v>
      </c>
      <c r="D57" t="s">
        <v>78</v>
      </c>
      <c r="G57">
        <v>609895.35734093701</v>
      </c>
      <c r="H57">
        <v>0</v>
      </c>
      <c r="I57">
        <v>2420905.9050887302</v>
      </c>
      <c r="J57">
        <v>20816212.4692684</v>
      </c>
      <c r="K57">
        <v>0</v>
      </c>
      <c r="L57">
        <v>228621240.873079</v>
      </c>
      <c r="M57">
        <v>44649948.651074499</v>
      </c>
      <c r="N57">
        <v>11218677.749473199</v>
      </c>
      <c r="O57">
        <v>0</v>
      </c>
      <c r="P57">
        <v>1111407.88405336</v>
      </c>
      <c r="Q57">
        <v>1318016464.7556701</v>
      </c>
      <c r="R57">
        <v>59895860.615102097</v>
      </c>
      <c r="S57">
        <v>278842009.358585</v>
      </c>
    </row>
    <row r="58" spans="1:19" x14ac:dyDescent="0.2">
      <c r="A58" t="s">
        <v>370</v>
      </c>
      <c r="B58" t="s">
        <v>373</v>
      </c>
      <c r="C58">
        <v>12</v>
      </c>
      <c r="D58" t="s">
        <v>79</v>
      </c>
      <c r="G58">
        <v>345024.68611074099</v>
      </c>
      <c r="H58">
        <v>0</v>
      </c>
      <c r="I58">
        <v>1046243.8284090901</v>
      </c>
      <c r="J58">
        <v>12095177.800492</v>
      </c>
      <c r="K58">
        <v>0</v>
      </c>
      <c r="L58">
        <v>136046862.14439699</v>
      </c>
      <c r="M58">
        <v>27948087.887468498</v>
      </c>
      <c r="N58">
        <v>5599762.32907343</v>
      </c>
      <c r="O58">
        <v>0</v>
      </c>
      <c r="P58">
        <v>1007693.62954172</v>
      </c>
      <c r="Q58">
        <v>706517602.58648205</v>
      </c>
      <c r="R58">
        <v>11550763.337082</v>
      </c>
      <c r="S58">
        <v>62529735.831378698</v>
      </c>
    </row>
    <row r="59" spans="1:19" x14ac:dyDescent="0.2">
      <c r="A59" t="s">
        <v>370</v>
      </c>
      <c r="B59" t="s">
        <v>372</v>
      </c>
      <c r="C59">
        <v>12</v>
      </c>
      <c r="D59" t="s">
        <v>80</v>
      </c>
      <c r="G59">
        <v>278148.94012588297</v>
      </c>
      <c r="H59">
        <v>0</v>
      </c>
      <c r="I59">
        <v>953411.114043204</v>
      </c>
      <c r="J59">
        <v>11258042.264203001</v>
      </c>
      <c r="K59">
        <v>0</v>
      </c>
      <c r="L59">
        <v>151889611.927035</v>
      </c>
      <c r="M59">
        <v>28585705.571471099</v>
      </c>
      <c r="N59">
        <v>5861020.1110650599</v>
      </c>
      <c r="O59">
        <v>0</v>
      </c>
      <c r="P59">
        <v>1016972.81344289</v>
      </c>
      <c r="Q59">
        <v>672081598.09510601</v>
      </c>
      <c r="R59">
        <v>12025634.4325363</v>
      </c>
      <c r="S59">
        <v>51212702.765965097</v>
      </c>
    </row>
    <row r="60" spans="1:19" x14ac:dyDescent="0.2">
      <c r="A60" t="s">
        <v>370</v>
      </c>
      <c r="B60" t="s">
        <v>373</v>
      </c>
      <c r="C60">
        <v>12</v>
      </c>
      <c r="D60" t="s">
        <v>41</v>
      </c>
      <c r="G60">
        <v>341227.41441677097</v>
      </c>
      <c r="H60">
        <v>0</v>
      </c>
      <c r="I60">
        <v>1154863.3147676999</v>
      </c>
      <c r="J60">
        <v>10608276.856811101</v>
      </c>
      <c r="K60">
        <v>0</v>
      </c>
      <c r="L60">
        <v>144028025.021797</v>
      </c>
      <c r="M60">
        <v>34374791.502782203</v>
      </c>
      <c r="N60">
        <v>5913170.7909325296</v>
      </c>
      <c r="O60">
        <v>0</v>
      </c>
      <c r="P60">
        <v>935022.36991793697</v>
      </c>
      <c r="Q60">
        <v>541719778.87196302</v>
      </c>
      <c r="R60">
        <v>10366526.267126599</v>
      </c>
      <c r="S60">
        <v>53200542.498279102</v>
      </c>
    </row>
    <row r="61" spans="1:19" x14ac:dyDescent="0.2">
      <c r="A61" t="s">
        <v>370</v>
      </c>
      <c r="B61" t="s">
        <v>372</v>
      </c>
      <c r="C61">
        <v>12</v>
      </c>
      <c r="D61" t="s">
        <v>42</v>
      </c>
      <c r="G61">
        <v>178101.43164510099</v>
      </c>
      <c r="H61">
        <v>0</v>
      </c>
      <c r="I61">
        <v>1161882.11151801</v>
      </c>
      <c r="J61">
        <v>10254672.428734699</v>
      </c>
      <c r="K61">
        <v>0</v>
      </c>
      <c r="L61">
        <v>150214023.65299901</v>
      </c>
      <c r="M61">
        <v>34257447.062529601</v>
      </c>
      <c r="N61">
        <v>7106544.2253968399</v>
      </c>
      <c r="O61">
        <v>0</v>
      </c>
      <c r="P61">
        <v>884658.48640206701</v>
      </c>
      <c r="Q61">
        <v>470116499.33038503</v>
      </c>
      <c r="R61">
        <v>9684314.5578510892</v>
      </c>
      <c r="S61">
        <v>48079496.599775001</v>
      </c>
    </row>
    <row r="62" spans="1:19" x14ac:dyDescent="0.2">
      <c r="A62" t="s">
        <v>370</v>
      </c>
      <c r="B62" t="s">
        <v>371</v>
      </c>
      <c r="C62">
        <v>12</v>
      </c>
      <c r="D62" t="s">
        <v>49</v>
      </c>
      <c r="G62">
        <v>211541.411462355</v>
      </c>
      <c r="H62">
        <v>44336.092815750402</v>
      </c>
      <c r="I62">
        <v>2292615.7589450199</v>
      </c>
      <c r="J62">
        <v>18627763.266295001</v>
      </c>
      <c r="K62">
        <v>0</v>
      </c>
      <c r="L62">
        <v>177422807.434668</v>
      </c>
      <c r="M62">
        <v>34982969.581322201</v>
      </c>
      <c r="N62">
        <v>9899490.3284251001</v>
      </c>
      <c r="O62">
        <v>0</v>
      </c>
      <c r="P62">
        <v>535527.36982734001</v>
      </c>
      <c r="Q62">
        <v>1152379206.20632</v>
      </c>
      <c r="R62">
        <v>50603522.999506697</v>
      </c>
      <c r="S62">
        <v>240656906.40791401</v>
      </c>
    </row>
    <row r="63" spans="1:19" x14ac:dyDescent="0.2">
      <c r="A63" t="s">
        <v>370</v>
      </c>
      <c r="B63" t="s">
        <v>373</v>
      </c>
      <c r="C63">
        <v>12</v>
      </c>
      <c r="D63" t="s">
        <v>50</v>
      </c>
      <c r="G63">
        <v>85915.757684178898</v>
      </c>
      <c r="H63">
        <v>32930.820036029298</v>
      </c>
      <c r="I63">
        <v>1001368.10081075</v>
      </c>
      <c r="J63">
        <v>9560346.4997198991</v>
      </c>
      <c r="K63">
        <v>0</v>
      </c>
      <c r="L63">
        <v>98285886.818230793</v>
      </c>
      <c r="M63">
        <v>20548626.409766302</v>
      </c>
      <c r="N63">
        <v>4694061.2298703603</v>
      </c>
      <c r="O63">
        <v>0</v>
      </c>
      <c r="P63">
        <v>440834.91355617199</v>
      </c>
      <c r="Q63">
        <v>746359440.65064502</v>
      </c>
      <c r="R63">
        <v>11256933.4359263</v>
      </c>
      <c r="S63">
        <v>49852586.983830199</v>
      </c>
    </row>
    <row r="64" spans="1:19" x14ac:dyDescent="0.2">
      <c r="A64" t="s">
        <v>370</v>
      </c>
      <c r="B64" t="s">
        <v>372</v>
      </c>
      <c r="C64">
        <v>12</v>
      </c>
      <c r="D64" t="s">
        <v>51</v>
      </c>
      <c r="G64">
        <v>253335.94291757201</v>
      </c>
      <c r="H64">
        <v>0</v>
      </c>
      <c r="I64">
        <v>904403.13694925199</v>
      </c>
      <c r="J64">
        <v>8784325.5554659106</v>
      </c>
      <c r="K64">
        <v>0</v>
      </c>
      <c r="L64">
        <v>121803194.85328799</v>
      </c>
      <c r="M64">
        <v>21300236.378103301</v>
      </c>
      <c r="N64">
        <v>4627982.9246592103</v>
      </c>
      <c r="O64">
        <v>0</v>
      </c>
      <c r="P64">
        <v>872011.254506242</v>
      </c>
      <c r="Q64">
        <v>713145940.06349301</v>
      </c>
      <c r="R64">
        <v>10591978.230402401</v>
      </c>
      <c r="S64">
        <v>50248010.302090503</v>
      </c>
    </row>
    <row r="65" spans="1:19" x14ac:dyDescent="0.2">
      <c r="A65" t="s">
        <v>370</v>
      </c>
      <c r="B65" t="s">
        <v>371</v>
      </c>
      <c r="C65">
        <v>12</v>
      </c>
      <c r="D65" t="s">
        <v>55</v>
      </c>
      <c r="E65" t="s">
        <v>464</v>
      </c>
      <c r="G65">
        <v>260267.94855994199</v>
      </c>
      <c r="H65">
        <v>18385.628016737599</v>
      </c>
      <c r="I65">
        <v>2819360.6723078899</v>
      </c>
      <c r="J65">
        <v>16104536.4913445</v>
      </c>
      <c r="K65">
        <v>0</v>
      </c>
      <c r="L65">
        <v>135011055.72830299</v>
      </c>
      <c r="M65">
        <v>36751060.354210898</v>
      </c>
      <c r="N65">
        <v>8437543.73910705</v>
      </c>
      <c r="O65">
        <v>0</v>
      </c>
      <c r="P65">
        <v>0</v>
      </c>
      <c r="Q65">
        <v>1672965715.0624599</v>
      </c>
      <c r="R65">
        <v>42907597.1980699</v>
      </c>
      <c r="S65">
        <v>168654514.654791</v>
      </c>
    </row>
    <row r="66" spans="1:19" x14ac:dyDescent="0.2">
      <c r="A66" t="s">
        <v>370</v>
      </c>
      <c r="B66" t="s">
        <v>373</v>
      </c>
      <c r="C66">
        <v>12</v>
      </c>
      <c r="D66" t="s">
        <v>56</v>
      </c>
      <c r="G66">
        <v>97241.262609330501</v>
      </c>
      <c r="H66">
        <v>10870.956265189299</v>
      </c>
      <c r="I66">
        <v>1520932.6960070599</v>
      </c>
      <c r="J66">
        <v>10232700.570971601</v>
      </c>
      <c r="K66">
        <v>0</v>
      </c>
      <c r="L66">
        <v>82305732.626239896</v>
      </c>
      <c r="M66">
        <v>26085303.154584698</v>
      </c>
      <c r="N66">
        <v>4750506.3133201003</v>
      </c>
      <c r="O66">
        <v>0</v>
      </c>
      <c r="P66">
        <v>75626.526982498704</v>
      </c>
      <c r="Q66">
        <v>1019566090.88792</v>
      </c>
      <c r="R66">
        <v>11857436.3034737</v>
      </c>
      <c r="S66">
        <v>43044718.594142303</v>
      </c>
    </row>
    <row r="67" spans="1:19" x14ac:dyDescent="0.2">
      <c r="A67" t="s">
        <v>370</v>
      </c>
      <c r="B67" t="s">
        <v>372</v>
      </c>
      <c r="C67">
        <v>12</v>
      </c>
      <c r="D67" t="s">
        <v>57</v>
      </c>
      <c r="G67">
        <v>186685.509711616</v>
      </c>
      <c r="H67">
        <v>15709.040825472999</v>
      </c>
      <c r="I67">
        <v>1302189.5216630299</v>
      </c>
      <c r="J67">
        <v>10561403.8806838</v>
      </c>
      <c r="K67">
        <v>0</v>
      </c>
      <c r="L67">
        <v>92021189.410126597</v>
      </c>
      <c r="M67">
        <v>27720666.666476201</v>
      </c>
      <c r="N67">
        <v>4880156.7761933301</v>
      </c>
      <c r="O67">
        <v>0</v>
      </c>
      <c r="P67">
        <v>235064.36942624001</v>
      </c>
      <c r="Q67">
        <v>976546154.93570495</v>
      </c>
      <c r="R67">
        <v>11277308.8867875</v>
      </c>
      <c r="S67">
        <v>42126336.034953997</v>
      </c>
    </row>
    <row r="68" spans="1:19" x14ac:dyDescent="0.2">
      <c r="A68" t="s">
        <v>370</v>
      </c>
      <c r="B68" t="s">
        <v>371</v>
      </c>
      <c r="C68">
        <v>20</v>
      </c>
      <c r="D68" t="s">
        <v>61</v>
      </c>
      <c r="E68" s="181" t="s">
        <v>465</v>
      </c>
      <c r="G68">
        <v>0</v>
      </c>
      <c r="H68">
        <v>0</v>
      </c>
      <c r="I68">
        <v>671130.08080270397</v>
      </c>
      <c r="J68">
        <v>9832660.1411879305</v>
      </c>
      <c r="K68">
        <v>0</v>
      </c>
      <c r="L68">
        <v>15391976.7981323</v>
      </c>
      <c r="M68">
        <v>3183500.80118162</v>
      </c>
      <c r="N68">
        <v>4981446.9443421504</v>
      </c>
      <c r="O68">
        <v>0</v>
      </c>
      <c r="P68">
        <v>250909.747273582</v>
      </c>
      <c r="Q68">
        <v>753108092.46045399</v>
      </c>
      <c r="R68">
        <v>42553434.818753503</v>
      </c>
      <c r="S68">
        <v>187073567.923042</v>
      </c>
    </row>
    <row r="69" spans="1:19" x14ac:dyDescent="0.2">
      <c r="A69" t="s">
        <v>370</v>
      </c>
      <c r="B69" t="s">
        <v>373</v>
      </c>
      <c r="C69">
        <v>20</v>
      </c>
      <c r="D69" t="s">
        <v>62</v>
      </c>
      <c r="E69" s="181" t="s">
        <v>465</v>
      </c>
      <c r="G69">
        <v>21664.447540154699</v>
      </c>
      <c r="H69">
        <v>0</v>
      </c>
      <c r="I69">
        <v>304061.41950524598</v>
      </c>
      <c r="J69">
        <v>5605227.66915859</v>
      </c>
      <c r="K69">
        <v>0</v>
      </c>
      <c r="L69">
        <v>9542372.3692763597</v>
      </c>
      <c r="M69">
        <v>2167561.97557949</v>
      </c>
      <c r="N69">
        <v>2406716.4210778899</v>
      </c>
      <c r="O69">
        <v>0</v>
      </c>
      <c r="P69">
        <v>392939.969034612</v>
      </c>
      <c r="Q69">
        <v>470225597.64424998</v>
      </c>
      <c r="R69">
        <v>8202846.0471326904</v>
      </c>
      <c r="S69">
        <v>36310235.142352998</v>
      </c>
    </row>
    <row r="70" spans="1:19" x14ac:dyDescent="0.2">
      <c r="A70" t="s">
        <v>370</v>
      </c>
      <c r="B70" t="s">
        <v>372</v>
      </c>
      <c r="C70">
        <v>20</v>
      </c>
      <c r="D70" t="s">
        <v>63</v>
      </c>
      <c r="E70" s="181" t="s">
        <v>465</v>
      </c>
      <c r="G70">
        <v>14165.083974917099</v>
      </c>
      <c r="H70">
        <v>0</v>
      </c>
      <c r="I70">
        <v>268446.46201768902</v>
      </c>
      <c r="J70">
        <v>5933310.6160121402</v>
      </c>
      <c r="K70">
        <v>0</v>
      </c>
      <c r="L70">
        <v>10240469.3187069</v>
      </c>
      <c r="M70">
        <v>2125353.6820076802</v>
      </c>
      <c r="N70">
        <v>2540899.4590076199</v>
      </c>
      <c r="O70">
        <v>0</v>
      </c>
      <c r="P70">
        <v>543165.98138977995</v>
      </c>
      <c r="Q70">
        <v>467106218.82453603</v>
      </c>
      <c r="R70">
        <v>8164091.1759026097</v>
      </c>
      <c r="S70">
        <v>32205825.536278199</v>
      </c>
    </row>
    <row r="71" spans="1:19" x14ac:dyDescent="0.2">
      <c r="A71" t="s">
        <v>370</v>
      </c>
      <c r="B71" t="s">
        <v>371</v>
      </c>
      <c r="C71">
        <v>20</v>
      </c>
      <c r="D71" t="s">
        <v>64</v>
      </c>
      <c r="G71">
        <v>543585.21844392701</v>
      </c>
      <c r="H71">
        <v>34734.422932365997</v>
      </c>
      <c r="I71">
        <v>5810838.2898836099</v>
      </c>
      <c r="J71">
        <v>15269788.751716999</v>
      </c>
      <c r="K71">
        <v>0</v>
      </c>
      <c r="L71">
        <v>319368268.88893998</v>
      </c>
      <c r="M71">
        <v>83305134.952635705</v>
      </c>
      <c r="N71">
        <v>12266939.816319801</v>
      </c>
      <c r="O71">
        <v>0</v>
      </c>
      <c r="P71">
        <v>372962.15368125198</v>
      </c>
      <c r="Q71">
        <v>1072384964.11761</v>
      </c>
      <c r="R71">
        <v>48178274.757924199</v>
      </c>
      <c r="S71">
        <v>201698233.52580401</v>
      </c>
    </row>
    <row r="72" spans="1:19" x14ac:dyDescent="0.2">
      <c r="A72" t="s">
        <v>370</v>
      </c>
      <c r="B72" t="s">
        <v>372</v>
      </c>
      <c r="C72">
        <v>20</v>
      </c>
      <c r="D72" t="s">
        <v>65</v>
      </c>
      <c r="G72">
        <v>383510.41168242902</v>
      </c>
      <c r="H72">
        <v>0</v>
      </c>
      <c r="I72">
        <v>2731351.93923978</v>
      </c>
      <c r="J72">
        <v>11262252.264126901</v>
      </c>
      <c r="K72">
        <v>0</v>
      </c>
      <c r="L72">
        <v>239562825.145722</v>
      </c>
      <c r="M72">
        <v>59659677.662458897</v>
      </c>
      <c r="N72">
        <v>6632762.11612585</v>
      </c>
      <c r="O72">
        <v>0</v>
      </c>
      <c r="P72">
        <v>718238.82734975906</v>
      </c>
      <c r="Q72">
        <v>707137733.16129601</v>
      </c>
      <c r="R72">
        <v>12719795.235961</v>
      </c>
      <c r="S72">
        <v>51856133.886265099</v>
      </c>
    </row>
    <row r="73" spans="1:19" x14ac:dyDescent="0.2">
      <c r="A73" t="s">
        <v>370</v>
      </c>
      <c r="B73" t="s">
        <v>371</v>
      </c>
      <c r="C73">
        <v>20</v>
      </c>
      <c r="D73" t="s">
        <v>66</v>
      </c>
      <c r="G73">
        <v>385067.06492378301</v>
      </c>
      <c r="H73">
        <v>0</v>
      </c>
      <c r="I73">
        <v>1878885.5899838</v>
      </c>
      <c r="J73">
        <v>17199418.2914657</v>
      </c>
      <c r="K73">
        <v>0</v>
      </c>
      <c r="L73">
        <v>175186437.24838701</v>
      </c>
      <c r="M73">
        <v>24527620.330279902</v>
      </c>
      <c r="N73">
        <v>9367731.2975245006</v>
      </c>
      <c r="O73">
        <v>0</v>
      </c>
      <c r="P73">
        <v>973343.20267429401</v>
      </c>
      <c r="Q73">
        <v>709400854.17583096</v>
      </c>
      <c r="R73">
        <v>52746951.8219698</v>
      </c>
      <c r="S73">
        <v>246763884.472565</v>
      </c>
    </row>
    <row r="74" spans="1:19" x14ac:dyDescent="0.2">
      <c r="A74" t="s">
        <v>370</v>
      </c>
      <c r="B74" t="s">
        <v>373</v>
      </c>
      <c r="C74">
        <v>20</v>
      </c>
      <c r="D74" t="s">
        <v>67</v>
      </c>
      <c r="G74">
        <v>211094.39813005799</v>
      </c>
      <c r="H74">
        <v>26469.506288791799</v>
      </c>
      <c r="I74">
        <v>786279.44380596303</v>
      </c>
      <c r="J74">
        <v>9270345.1177780591</v>
      </c>
      <c r="K74">
        <v>0</v>
      </c>
      <c r="L74">
        <v>95865757.735888898</v>
      </c>
      <c r="M74">
        <v>14647204.1166311</v>
      </c>
      <c r="N74">
        <v>4292722.8405710403</v>
      </c>
      <c r="O74">
        <v>0</v>
      </c>
      <c r="P74">
        <v>633055.58620336303</v>
      </c>
      <c r="Q74">
        <v>496236403.45522201</v>
      </c>
      <c r="R74">
        <v>11070966.767844001</v>
      </c>
      <c r="S74">
        <v>54317822.408411302</v>
      </c>
    </row>
    <row r="75" spans="1:19" x14ac:dyDescent="0.2">
      <c r="A75" t="s">
        <v>370</v>
      </c>
      <c r="B75" t="s">
        <v>372</v>
      </c>
      <c r="C75">
        <v>20</v>
      </c>
      <c r="D75" t="s">
        <v>68</v>
      </c>
      <c r="G75">
        <v>194978.542956102</v>
      </c>
      <c r="H75">
        <v>0</v>
      </c>
      <c r="I75">
        <v>847893.46539074404</v>
      </c>
      <c r="J75">
        <v>9678532.2947065402</v>
      </c>
      <c r="K75">
        <v>0</v>
      </c>
      <c r="L75">
        <v>112483467.341776</v>
      </c>
      <c r="M75">
        <v>14544572.1709047</v>
      </c>
      <c r="N75">
        <v>4081883.5194663201</v>
      </c>
      <c r="O75">
        <v>0</v>
      </c>
      <c r="P75">
        <v>1069056.66285761</v>
      </c>
      <c r="Q75">
        <v>455347432.99192101</v>
      </c>
      <c r="R75">
        <v>12222436.652188599</v>
      </c>
      <c r="S75">
        <v>49855554.9283415</v>
      </c>
    </row>
    <row r="76" spans="1:19" x14ac:dyDescent="0.2">
      <c r="A76" t="s">
        <v>370</v>
      </c>
      <c r="B76" t="s">
        <v>371</v>
      </c>
      <c r="C76">
        <v>20</v>
      </c>
      <c r="D76" t="s">
        <v>75</v>
      </c>
      <c r="G76">
        <v>612946.22126266605</v>
      </c>
      <c r="H76">
        <v>66673.700252530994</v>
      </c>
      <c r="I76">
        <v>3782021.8868557801</v>
      </c>
      <c r="J76">
        <v>10709163.8117855</v>
      </c>
      <c r="K76">
        <v>0</v>
      </c>
      <c r="L76">
        <v>285456816.49542499</v>
      </c>
      <c r="M76">
        <v>53312016.1185854</v>
      </c>
      <c r="N76">
        <v>11789864.9796982</v>
      </c>
      <c r="O76">
        <v>0</v>
      </c>
      <c r="P76">
        <v>803079.96534491796</v>
      </c>
      <c r="Q76">
        <v>904910037.16324902</v>
      </c>
      <c r="R76">
        <v>50087509.887590803</v>
      </c>
      <c r="S76">
        <v>228783931.14542001</v>
      </c>
    </row>
    <row r="77" spans="1:19" x14ac:dyDescent="0.2">
      <c r="A77" t="s">
        <v>370</v>
      </c>
      <c r="B77" t="s">
        <v>373</v>
      </c>
      <c r="C77">
        <v>20</v>
      </c>
      <c r="D77" t="s">
        <v>76</v>
      </c>
      <c r="G77">
        <v>359981.23367584997</v>
      </c>
      <c r="H77">
        <v>23644.624687605199</v>
      </c>
      <c r="I77">
        <v>1834891.4386136499</v>
      </c>
      <c r="J77">
        <v>6242817.9800322996</v>
      </c>
      <c r="K77">
        <v>0</v>
      </c>
      <c r="L77">
        <v>185570539.09588799</v>
      </c>
      <c r="M77">
        <v>35977481.063981302</v>
      </c>
      <c r="N77">
        <v>6976179.3394590002</v>
      </c>
      <c r="O77">
        <v>0</v>
      </c>
      <c r="P77">
        <v>455618.12264132401</v>
      </c>
      <c r="Q77">
        <v>605688511.307392</v>
      </c>
      <c r="R77">
        <v>15548901.8185411</v>
      </c>
      <c r="S77">
        <v>61752515.664877199</v>
      </c>
    </row>
    <row r="78" spans="1:19" x14ac:dyDescent="0.2">
      <c r="A78" t="s">
        <v>370</v>
      </c>
      <c r="B78" t="s">
        <v>372</v>
      </c>
      <c r="C78">
        <v>20</v>
      </c>
      <c r="D78" t="s">
        <v>77</v>
      </c>
      <c r="G78">
        <v>351015.630122623</v>
      </c>
      <c r="H78">
        <v>15264.0187256805</v>
      </c>
      <c r="I78">
        <v>1498210.7868473399</v>
      </c>
      <c r="J78">
        <v>6401333.9049835596</v>
      </c>
      <c r="K78">
        <v>0</v>
      </c>
      <c r="L78">
        <v>211672491.81514299</v>
      </c>
      <c r="M78">
        <v>32997961.858791798</v>
      </c>
      <c r="N78">
        <v>6550429.5852933098</v>
      </c>
      <c r="O78">
        <v>0</v>
      </c>
      <c r="P78">
        <v>846390.56473908795</v>
      </c>
      <c r="Q78">
        <v>554721972.31476104</v>
      </c>
      <c r="R78">
        <v>14315872.666377399</v>
      </c>
      <c r="S78">
        <v>53602158.4222119</v>
      </c>
    </row>
    <row r="79" spans="1:19" x14ac:dyDescent="0.2">
      <c r="A79" t="s">
        <v>370</v>
      </c>
      <c r="B79" t="s">
        <v>371</v>
      </c>
      <c r="C79">
        <v>20</v>
      </c>
      <c r="D79" t="s">
        <v>43</v>
      </c>
      <c r="G79">
        <v>209959.13026362701</v>
      </c>
      <c r="H79">
        <v>31620.446925030199</v>
      </c>
      <c r="I79">
        <v>2015996.6369349901</v>
      </c>
      <c r="J79">
        <v>5088157.4984047702</v>
      </c>
      <c r="K79">
        <v>0</v>
      </c>
      <c r="L79">
        <v>123724900.733252</v>
      </c>
      <c r="M79">
        <v>24057642.282535601</v>
      </c>
      <c r="N79">
        <v>5428164.6433790103</v>
      </c>
      <c r="O79">
        <v>0</v>
      </c>
      <c r="P79">
        <v>320890.54135547398</v>
      </c>
      <c r="Q79">
        <v>614844589.50548601</v>
      </c>
      <c r="R79">
        <v>13750997.8191972</v>
      </c>
      <c r="S79">
        <v>61721558.681719199</v>
      </c>
    </row>
    <row r="80" spans="1:19" x14ac:dyDescent="0.2">
      <c r="A80" t="s">
        <v>370</v>
      </c>
      <c r="B80" t="s">
        <v>373</v>
      </c>
      <c r="C80">
        <v>20</v>
      </c>
      <c r="D80" t="s">
        <v>44</v>
      </c>
      <c r="G80">
        <v>169081.84541231699</v>
      </c>
      <c r="H80">
        <v>0</v>
      </c>
      <c r="I80">
        <v>2045229.9572580501</v>
      </c>
      <c r="J80">
        <v>5290693.9889403097</v>
      </c>
      <c r="K80">
        <v>0</v>
      </c>
      <c r="L80">
        <v>136102126.236258</v>
      </c>
      <c r="M80">
        <v>24418212.670812201</v>
      </c>
      <c r="N80">
        <v>5728018.8748601796</v>
      </c>
      <c r="O80">
        <v>0</v>
      </c>
      <c r="P80">
        <v>643876.40679843002</v>
      </c>
      <c r="Q80">
        <v>621032606.53387594</v>
      </c>
      <c r="R80">
        <v>12202045.068806101</v>
      </c>
      <c r="S80">
        <v>55463026.950932696</v>
      </c>
    </row>
    <row r="81" spans="1:19" x14ac:dyDescent="0.2">
      <c r="A81" t="s">
        <v>370</v>
      </c>
      <c r="B81" t="s">
        <v>372</v>
      </c>
      <c r="C81">
        <v>20</v>
      </c>
      <c r="D81" t="s">
        <v>45</v>
      </c>
      <c r="G81">
        <v>206654.90744570101</v>
      </c>
      <c r="H81">
        <v>11634.120648756099</v>
      </c>
      <c r="I81">
        <v>1605354.4912244901</v>
      </c>
      <c r="J81">
        <v>4458535.13540651</v>
      </c>
      <c r="K81">
        <v>0</v>
      </c>
      <c r="L81">
        <v>118173628.30075499</v>
      </c>
      <c r="M81">
        <v>22906400.255764499</v>
      </c>
      <c r="N81">
        <v>4690053.7797680004</v>
      </c>
      <c r="O81">
        <v>0</v>
      </c>
      <c r="P81">
        <v>556731.31887210999</v>
      </c>
      <c r="Q81">
        <v>484730511.11792499</v>
      </c>
      <c r="R81">
        <v>9609110.9358586296</v>
      </c>
      <c r="S81">
        <v>45893806.254852898</v>
      </c>
    </row>
    <row r="82" spans="1:19" x14ac:dyDescent="0.2">
      <c r="A82" t="s">
        <v>370</v>
      </c>
      <c r="B82" t="s">
        <v>371</v>
      </c>
      <c r="C82">
        <v>20</v>
      </c>
      <c r="D82" t="s">
        <v>81</v>
      </c>
      <c r="E82" t="s">
        <v>464</v>
      </c>
      <c r="G82">
        <v>117571.00729120801</v>
      </c>
      <c r="H82">
        <v>0</v>
      </c>
      <c r="I82">
        <v>456147.094754847</v>
      </c>
      <c r="J82">
        <v>5459545.5089242198</v>
      </c>
      <c r="K82">
        <v>0</v>
      </c>
      <c r="L82">
        <v>37686124.803571999</v>
      </c>
      <c r="M82">
        <v>8191693.6773812696</v>
      </c>
      <c r="N82">
        <v>2310568.1851361599</v>
      </c>
      <c r="O82">
        <v>0</v>
      </c>
      <c r="P82">
        <v>0</v>
      </c>
      <c r="Q82">
        <v>308515463.53314501</v>
      </c>
      <c r="R82">
        <v>11158296.637834501</v>
      </c>
      <c r="S82">
        <v>31509128.272649899</v>
      </c>
    </row>
    <row r="83" spans="1:19" x14ac:dyDescent="0.2">
      <c r="A83" t="s">
        <v>370</v>
      </c>
      <c r="B83" t="s">
        <v>373</v>
      </c>
      <c r="C83">
        <v>20</v>
      </c>
      <c r="D83" t="s">
        <v>82</v>
      </c>
      <c r="E83" t="s">
        <v>464</v>
      </c>
      <c r="G83">
        <v>115620.81197322599</v>
      </c>
      <c r="H83">
        <v>0</v>
      </c>
      <c r="I83">
        <v>313528.33573778899</v>
      </c>
      <c r="J83">
        <v>4546347.5468444899</v>
      </c>
      <c r="K83">
        <v>0</v>
      </c>
      <c r="L83">
        <v>36441360.3598658</v>
      </c>
      <c r="M83">
        <v>7504618.40127848</v>
      </c>
      <c r="N83">
        <v>2354301.7722591301</v>
      </c>
      <c r="O83">
        <v>0</v>
      </c>
      <c r="P83">
        <v>0</v>
      </c>
      <c r="Q83">
        <v>234479190.47784299</v>
      </c>
      <c r="R83">
        <v>6431710.21583803</v>
      </c>
      <c r="S83">
        <v>19791033.563377298</v>
      </c>
    </row>
    <row r="84" spans="1:19" x14ac:dyDescent="0.2">
      <c r="A84" t="s">
        <v>370</v>
      </c>
      <c r="B84" t="s">
        <v>372</v>
      </c>
      <c r="C84">
        <v>20</v>
      </c>
      <c r="D84" t="s">
        <v>83</v>
      </c>
      <c r="E84" t="s">
        <v>464</v>
      </c>
      <c r="G84">
        <v>34885.402496941402</v>
      </c>
      <c r="H84">
        <v>0</v>
      </c>
      <c r="I84">
        <v>369454.584380824</v>
      </c>
      <c r="J84">
        <v>4295152.0551203303</v>
      </c>
      <c r="K84">
        <v>0</v>
      </c>
      <c r="L84">
        <v>38556657.541808099</v>
      </c>
      <c r="M84">
        <v>7318543.49440106</v>
      </c>
      <c r="N84">
        <v>2163970.7052192902</v>
      </c>
      <c r="O84">
        <v>0</v>
      </c>
      <c r="P84">
        <v>0</v>
      </c>
      <c r="Q84">
        <v>226944519.814558</v>
      </c>
      <c r="R84">
        <v>6808328.5748653198</v>
      </c>
      <c r="S84">
        <v>21410662.7185384</v>
      </c>
    </row>
    <row r="85" spans="1:19" x14ac:dyDescent="0.2">
      <c r="A85" t="s">
        <v>370</v>
      </c>
      <c r="B85" t="s">
        <v>371</v>
      </c>
      <c r="C85">
        <v>4</v>
      </c>
      <c r="D85" t="s">
        <v>110</v>
      </c>
      <c r="G85">
        <v>0</v>
      </c>
      <c r="H85">
        <v>0</v>
      </c>
      <c r="I85">
        <v>320550.13450772798</v>
      </c>
      <c r="J85">
        <v>29611053.217026401</v>
      </c>
      <c r="K85">
        <v>0</v>
      </c>
      <c r="L85">
        <v>0</v>
      </c>
      <c r="M85">
        <v>0</v>
      </c>
      <c r="N85">
        <v>2112469.5673990599</v>
      </c>
      <c r="O85">
        <v>0</v>
      </c>
      <c r="P85">
        <v>0</v>
      </c>
      <c r="Q85">
        <v>1191558566.2764201</v>
      </c>
      <c r="R85">
        <v>46353161.940216899</v>
      </c>
      <c r="S85">
        <v>144609494.235387</v>
      </c>
    </row>
    <row r="86" spans="1:19" x14ac:dyDescent="0.2">
      <c r="A86" t="s">
        <v>370</v>
      </c>
      <c r="B86" t="s">
        <v>373</v>
      </c>
      <c r="C86">
        <v>4</v>
      </c>
      <c r="D86" t="s">
        <v>111</v>
      </c>
      <c r="G86">
        <v>0</v>
      </c>
      <c r="H86">
        <v>0</v>
      </c>
      <c r="I86">
        <v>89469.152397509504</v>
      </c>
      <c r="J86">
        <v>16590314.9713379</v>
      </c>
      <c r="K86">
        <v>0</v>
      </c>
      <c r="L86">
        <v>0</v>
      </c>
      <c r="M86">
        <v>0</v>
      </c>
      <c r="N86">
        <v>1093112.16214186</v>
      </c>
      <c r="O86">
        <v>0</v>
      </c>
      <c r="P86">
        <v>0</v>
      </c>
      <c r="Q86">
        <v>729250420.75252903</v>
      </c>
      <c r="R86">
        <v>8467908.3849817701</v>
      </c>
      <c r="S86">
        <v>28188218.0442959</v>
      </c>
    </row>
    <row r="87" spans="1:19" x14ac:dyDescent="0.2">
      <c r="A87" t="s">
        <v>370</v>
      </c>
      <c r="B87" t="s">
        <v>372</v>
      </c>
      <c r="C87">
        <v>4</v>
      </c>
      <c r="D87" t="s">
        <v>112</v>
      </c>
      <c r="G87">
        <v>0</v>
      </c>
      <c r="H87">
        <v>0</v>
      </c>
      <c r="I87">
        <v>107014.16382025099</v>
      </c>
      <c r="J87">
        <v>17359047.3312224</v>
      </c>
      <c r="K87">
        <v>0</v>
      </c>
      <c r="L87">
        <v>0</v>
      </c>
      <c r="M87">
        <v>13605.3060457506</v>
      </c>
      <c r="N87">
        <v>1097714.67335971</v>
      </c>
      <c r="O87">
        <v>0</v>
      </c>
      <c r="P87">
        <v>188198.59106296799</v>
      </c>
      <c r="Q87">
        <v>649435398.48398995</v>
      </c>
      <c r="R87">
        <v>9030346.5831246208</v>
      </c>
      <c r="S87">
        <v>27009416.779876601</v>
      </c>
    </row>
    <row r="88" spans="1:19" x14ac:dyDescent="0.2">
      <c r="A88" t="s">
        <v>370</v>
      </c>
      <c r="B88" t="s">
        <v>371</v>
      </c>
      <c r="C88">
        <v>4</v>
      </c>
      <c r="D88" t="s">
        <v>119</v>
      </c>
      <c r="G88">
        <v>0</v>
      </c>
      <c r="H88">
        <v>0</v>
      </c>
      <c r="I88">
        <v>517005.34547650901</v>
      </c>
      <c r="J88">
        <v>27964125.585941199</v>
      </c>
      <c r="K88">
        <v>0</v>
      </c>
      <c r="L88">
        <v>0</v>
      </c>
      <c r="M88">
        <v>282247.71152257099</v>
      </c>
      <c r="N88">
        <v>1491190.7416077</v>
      </c>
      <c r="O88">
        <v>0</v>
      </c>
      <c r="P88">
        <v>98736.805075777898</v>
      </c>
      <c r="Q88">
        <v>1189394484.2042899</v>
      </c>
      <c r="R88">
        <v>47597955.414337397</v>
      </c>
      <c r="S88">
        <v>163836317.94093499</v>
      </c>
    </row>
    <row r="89" spans="1:19" x14ac:dyDescent="0.2">
      <c r="A89" t="s">
        <v>370</v>
      </c>
      <c r="B89" t="s">
        <v>373</v>
      </c>
      <c r="C89">
        <v>4</v>
      </c>
      <c r="D89" t="s">
        <v>120</v>
      </c>
      <c r="G89">
        <v>0</v>
      </c>
      <c r="H89">
        <v>0</v>
      </c>
      <c r="I89">
        <v>179278.07431831901</v>
      </c>
      <c r="J89">
        <v>14773392.7571736</v>
      </c>
      <c r="K89">
        <v>0</v>
      </c>
      <c r="L89">
        <v>23887.193239781602</v>
      </c>
      <c r="M89">
        <v>180199.78529651399</v>
      </c>
      <c r="N89">
        <v>594415.35206688603</v>
      </c>
      <c r="O89">
        <v>0</v>
      </c>
      <c r="P89">
        <v>0</v>
      </c>
      <c r="Q89">
        <v>766229775.82600796</v>
      </c>
      <c r="R89">
        <v>9424602.8171504494</v>
      </c>
      <c r="S89">
        <v>35899775.938520603</v>
      </c>
    </row>
    <row r="90" spans="1:19" x14ac:dyDescent="0.2">
      <c r="A90" t="s">
        <v>370</v>
      </c>
      <c r="B90" t="s">
        <v>372</v>
      </c>
      <c r="C90">
        <v>4</v>
      </c>
      <c r="D90" t="s">
        <v>121</v>
      </c>
      <c r="G90">
        <v>0</v>
      </c>
      <c r="H90">
        <v>0</v>
      </c>
      <c r="I90">
        <v>155469.120615636</v>
      </c>
      <c r="J90">
        <v>12403637.635427</v>
      </c>
      <c r="K90">
        <v>0</v>
      </c>
      <c r="L90">
        <v>0</v>
      </c>
      <c r="M90">
        <v>134291.96920755901</v>
      </c>
      <c r="N90">
        <v>549164.193274335</v>
      </c>
      <c r="O90">
        <v>0</v>
      </c>
      <c r="P90">
        <v>78558.887752735594</v>
      </c>
      <c r="Q90">
        <v>644470731.47933197</v>
      </c>
      <c r="R90">
        <v>8060799.2707897304</v>
      </c>
      <c r="S90">
        <v>29368409.248597499</v>
      </c>
    </row>
    <row r="91" spans="1:19" x14ac:dyDescent="0.2">
      <c r="A91" t="s">
        <v>370</v>
      </c>
      <c r="B91" t="s">
        <v>371</v>
      </c>
      <c r="C91">
        <v>4</v>
      </c>
      <c r="D91" t="s">
        <v>125</v>
      </c>
      <c r="G91">
        <v>0</v>
      </c>
      <c r="H91">
        <v>0</v>
      </c>
      <c r="I91">
        <v>617709.24832774</v>
      </c>
      <c r="J91">
        <v>26966630.601154398</v>
      </c>
      <c r="K91">
        <v>14877.860005898699</v>
      </c>
      <c r="L91">
        <v>34366.677332814303</v>
      </c>
      <c r="M91">
        <v>139523.83052092601</v>
      </c>
      <c r="N91">
        <v>1646737.8069915101</v>
      </c>
      <c r="O91">
        <v>0</v>
      </c>
      <c r="P91">
        <v>0</v>
      </c>
      <c r="Q91">
        <v>988243846.79125297</v>
      </c>
      <c r="R91">
        <v>41900308.868998297</v>
      </c>
      <c r="S91">
        <v>159202546.91052401</v>
      </c>
    </row>
    <row r="92" spans="1:19" x14ac:dyDescent="0.2">
      <c r="A92" t="s">
        <v>370</v>
      </c>
      <c r="B92" t="s">
        <v>373</v>
      </c>
      <c r="C92">
        <v>4</v>
      </c>
      <c r="D92" t="s">
        <v>126</v>
      </c>
      <c r="G92">
        <v>0</v>
      </c>
      <c r="H92">
        <v>0</v>
      </c>
      <c r="I92">
        <v>285789.10657704301</v>
      </c>
      <c r="J92">
        <v>13885186.2032713</v>
      </c>
      <c r="K92">
        <v>0</v>
      </c>
      <c r="L92">
        <v>44728.073344780903</v>
      </c>
      <c r="M92">
        <v>73509.862556130203</v>
      </c>
      <c r="N92">
        <v>673666.99985098105</v>
      </c>
      <c r="O92">
        <v>0</v>
      </c>
      <c r="P92">
        <v>0</v>
      </c>
      <c r="Q92">
        <v>552237384.30326796</v>
      </c>
      <c r="R92">
        <v>8831579.5782404505</v>
      </c>
      <c r="S92">
        <v>31153416.160966899</v>
      </c>
    </row>
    <row r="93" spans="1:19" x14ac:dyDescent="0.2">
      <c r="A93" t="s">
        <v>370</v>
      </c>
      <c r="B93" t="s">
        <v>372</v>
      </c>
      <c r="C93">
        <v>4</v>
      </c>
      <c r="D93" t="s">
        <v>127</v>
      </c>
      <c r="G93">
        <v>0</v>
      </c>
      <c r="H93">
        <v>0</v>
      </c>
      <c r="I93">
        <v>243170.81961501</v>
      </c>
      <c r="J93">
        <v>13021654.4428569</v>
      </c>
      <c r="K93">
        <v>16203.8666162552</v>
      </c>
      <c r="L93">
        <v>13755.978639213899</v>
      </c>
      <c r="M93">
        <v>67292.649560191101</v>
      </c>
      <c r="N93">
        <v>850251.11343890603</v>
      </c>
      <c r="O93">
        <v>0</v>
      </c>
      <c r="P93">
        <v>152122.25766844</v>
      </c>
      <c r="Q93">
        <v>526527983.71886498</v>
      </c>
      <c r="R93">
        <v>8631974.60113509</v>
      </c>
      <c r="S93">
        <v>31755255.037803899</v>
      </c>
    </row>
    <row r="94" spans="1:19" x14ac:dyDescent="0.2">
      <c r="A94" t="s">
        <v>370</v>
      </c>
      <c r="B94" t="s">
        <v>371</v>
      </c>
      <c r="C94">
        <v>4</v>
      </c>
      <c r="D94" t="s">
        <v>128</v>
      </c>
      <c r="G94">
        <v>0</v>
      </c>
      <c r="H94">
        <v>0</v>
      </c>
      <c r="I94">
        <v>182244.703558715</v>
      </c>
      <c r="J94">
        <v>20854765.796983801</v>
      </c>
      <c r="K94">
        <v>0</v>
      </c>
      <c r="L94">
        <v>0</v>
      </c>
      <c r="M94">
        <v>0</v>
      </c>
      <c r="N94">
        <v>270879.30119021703</v>
      </c>
      <c r="O94">
        <v>0</v>
      </c>
      <c r="P94">
        <v>98425.507007802502</v>
      </c>
      <c r="Q94">
        <v>1451183285.45327</v>
      </c>
      <c r="R94">
        <v>40345879.100483701</v>
      </c>
      <c r="S94">
        <v>159701139.833574</v>
      </c>
    </row>
    <row r="95" spans="1:19" x14ac:dyDescent="0.2">
      <c r="A95" t="s">
        <v>370</v>
      </c>
      <c r="B95" t="s">
        <v>373</v>
      </c>
      <c r="C95">
        <v>4</v>
      </c>
      <c r="D95" t="s">
        <v>129</v>
      </c>
      <c r="E95" t="s">
        <v>465</v>
      </c>
      <c r="G95">
        <v>0</v>
      </c>
      <c r="H95">
        <v>0</v>
      </c>
      <c r="I95">
        <v>33538.831120184397</v>
      </c>
      <c r="J95">
        <v>10264451.9994365</v>
      </c>
      <c r="K95">
        <v>0</v>
      </c>
      <c r="L95">
        <v>0</v>
      </c>
      <c r="M95">
        <v>0</v>
      </c>
      <c r="N95">
        <v>129812.38943813799</v>
      </c>
      <c r="O95">
        <v>0</v>
      </c>
      <c r="P95">
        <v>85680.940564682998</v>
      </c>
      <c r="Q95">
        <v>769893093.214329</v>
      </c>
      <c r="R95">
        <v>8658414.94404063</v>
      </c>
      <c r="S95">
        <v>28477661.127043702</v>
      </c>
    </row>
    <row r="96" spans="1:19" x14ac:dyDescent="0.2">
      <c r="A96" t="s">
        <v>370</v>
      </c>
      <c r="B96" t="s">
        <v>372</v>
      </c>
      <c r="C96">
        <v>4</v>
      </c>
      <c r="D96" t="s">
        <v>130</v>
      </c>
      <c r="E96" t="s">
        <v>465</v>
      </c>
      <c r="G96">
        <v>0</v>
      </c>
      <c r="H96">
        <v>0</v>
      </c>
      <c r="I96">
        <v>48020.696164376597</v>
      </c>
      <c r="J96">
        <v>10650252.177458299</v>
      </c>
      <c r="K96">
        <v>0</v>
      </c>
      <c r="L96">
        <v>0</v>
      </c>
      <c r="M96">
        <v>0</v>
      </c>
      <c r="N96">
        <v>125011.678987714</v>
      </c>
      <c r="O96">
        <v>0</v>
      </c>
      <c r="P96">
        <v>0</v>
      </c>
      <c r="Q96">
        <v>712158535.51873899</v>
      </c>
      <c r="R96">
        <v>7157101.5658372799</v>
      </c>
      <c r="S96">
        <v>28144169.677693099</v>
      </c>
    </row>
    <row r="97" spans="1:19" x14ac:dyDescent="0.2">
      <c r="A97" t="s">
        <v>370</v>
      </c>
      <c r="B97" t="s">
        <v>371</v>
      </c>
      <c r="C97">
        <v>4</v>
      </c>
      <c r="D97" t="s">
        <v>99</v>
      </c>
      <c r="G97">
        <v>0</v>
      </c>
      <c r="H97">
        <v>0</v>
      </c>
      <c r="I97">
        <v>174144.35649015801</v>
      </c>
      <c r="J97">
        <v>15604247.1645122</v>
      </c>
      <c r="K97">
        <v>0</v>
      </c>
      <c r="L97">
        <v>0</v>
      </c>
      <c r="M97">
        <v>0</v>
      </c>
      <c r="N97">
        <v>795683.39198414399</v>
      </c>
      <c r="O97">
        <v>0</v>
      </c>
      <c r="P97">
        <v>0</v>
      </c>
      <c r="Q97">
        <v>999478608.451859</v>
      </c>
      <c r="R97">
        <v>15334926.5200909</v>
      </c>
      <c r="S97">
        <v>45890564.230349302</v>
      </c>
    </row>
    <row r="98" spans="1:19" x14ac:dyDescent="0.2">
      <c r="A98" t="s">
        <v>370</v>
      </c>
      <c r="B98" t="s">
        <v>373</v>
      </c>
      <c r="C98">
        <v>4</v>
      </c>
      <c r="D98" t="s">
        <v>100</v>
      </c>
      <c r="G98">
        <v>0</v>
      </c>
      <c r="H98">
        <v>0</v>
      </c>
      <c r="I98">
        <v>183576.12495650401</v>
      </c>
      <c r="J98">
        <v>14713811.4903148</v>
      </c>
      <c r="K98">
        <v>0</v>
      </c>
      <c r="L98">
        <v>0</v>
      </c>
      <c r="M98">
        <v>0</v>
      </c>
      <c r="N98">
        <v>559446.69271267799</v>
      </c>
      <c r="O98">
        <v>0</v>
      </c>
      <c r="P98">
        <v>0</v>
      </c>
      <c r="Q98">
        <v>789560566.52874196</v>
      </c>
      <c r="R98">
        <v>9747657.6831691898</v>
      </c>
      <c r="S98">
        <v>28201770.8849429</v>
      </c>
    </row>
    <row r="99" spans="1:19" x14ac:dyDescent="0.2">
      <c r="A99" t="s">
        <v>370</v>
      </c>
      <c r="B99" t="s">
        <v>372</v>
      </c>
      <c r="C99">
        <v>4</v>
      </c>
      <c r="D99" t="s">
        <v>101</v>
      </c>
      <c r="G99">
        <v>0</v>
      </c>
      <c r="H99">
        <v>0</v>
      </c>
      <c r="I99">
        <v>164929.22326225101</v>
      </c>
      <c r="J99">
        <v>12938736.007120101</v>
      </c>
      <c r="K99">
        <v>0</v>
      </c>
      <c r="L99">
        <v>0</v>
      </c>
      <c r="M99">
        <v>0</v>
      </c>
      <c r="N99">
        <v>520800.19694235601</v>
      </c>
      <c r="O99">
        <v>0</v>
      </c>
      <c r="P99">
        <v>0</v>
      </c>
      <c r="Q99">
        <v>721085228.31770098</v>
      </c>
      <c r="R99">
        <v>8972307.2288868409</v>
      </c>
      <c r="S99">
        <v>23076050.406853899</v>
      </c>
    </row>
    <row r="100" spans="1:19" x14ac:dyDescent="0.2">
      <c r="A100" t="s">
        <v>370</v>
      </c>
      <c r="B100" t="s">
        <v>371</v>
      </c>
      <c r="C100">
        <v>12</v>
      </c>
      <c r="D100" t="s">
        <v>105</v>
      </c>
      <c r="G100">
        <v>0</v>
      </c>
      <c r="H100">
        <v>0</v>
      </c>
      <c r="I100">
        <v>91871.901452601698</v>
      </c>
      <c r="J100">
        <v>5045301.0673335399</v>
      </c>
      <c r="K100">
        <v>0</v>
      </c>
      <c r="L100">
        <v>43580.567177129597</v>
      </c>
      <c r="M100">
        <v>141005.75747693499</v>
      </c>
      <c r="N100">
        <v>109802.380305864</v>
      </c>
      <c r="O100">
        <v>0</v>
      </c>
      <c r="P100">
        <v>227856.716877428</v>
      </c>
      <c r="Q100">
        <v>996705327.90320599</v>
      </c>
      <c r="R100">
        <v>35144071.311014302</v>
      </c>
      <c r="S100">
        <v>132127053.90211201</v>
      </c>
    </row>
    <row r="101" spans="1:19" x14ac:dyDescent="0.2">
      <c r="A101" t="s">
        <v>370</v>
      </c>
      <c r="B101" t="s">
        <v>373</v>
      </c>
      <c r="C101">
        <v>12</v>
      </c>
      <c r="D101" t="s">
        <v>106</v>
      </c>
      <c r="E101" t="s">
        <v>465</v>
      </c>
      <c r="G101">
        <v>0</v>
      </c>
      <c r="H101">
        <v>0</v>
      </c>
      <c r="I101">
        <v>44291.944860457101</v>
      </c>
      <c r="J101">
        <v>2951948.54472967</v>
      </c>
      <c r="K101">
        <v>0</v>
      </c>
      <c r="L101">
        <v>0</v>
      </c>
      <c r="M101">
        <v>111220.39036483099</v>
      </c>
      <c r="N101">
        <v>70226.072501451505</v>
      </c>
      <c r="O101">
        <v>0</v>
      </c>
      <c r="P101">
        <v>268762.486799762</v>
      </c>
      <c r="Q101">
        <v>603815147.55350006</v>
      </c>
      <c r="R101">
        <v>6085654.6153808702</v>
      </c>
      <c r="S101">
        <v>24372766.730303101</v>
      </c>
    </row>
    <row r="102" spans="1:19" x14ac:dyDescent="0.2">
      <c r="A102" t="s">
        <v>370</v>
      </c>
      <c r="B102" t="s">
        <v>372</v>
      </c>
      <c r="C102">
        <v>12</v>
      </c>
      <c r="D102" t="s">
        <v>107</v>
      </c>
      <c r="E102" s="181" t="s">
        <v>465</v>
      </c>
      <c r="G102">
        <v>0</v>
      </c>
      <c r="H102">
        <v>0</v>
      </c>
      <c r="I102">
        <v>40104.943605061402</v>
      </c>
      <c r="J102">
        <v>2908398.14736277</v>
      </c>
      <c r="K102">
        <v>0</v>
      </c>
      <c r="L102">
        <v>0</v>
      </c>
      <c r="M102">
        <v>62278.7129129924</v>
      </c>
      <c r="N102">
        <v>39217.2963293348</v>
      </c>
      <c r="O102">
        <v>0</v>
      </c>
      <c r="P102">
        <v>92139.125102813807</v>
      </c>
      <c r="Q102">
        <v>684905285.26229405</v>
      </c>
      <c r="R102">
        <v>6275598.7950609596</v>
      </c>
      <c r="S102">
        <v>27784486.5899924</v>
      </c>
    </row>
    <row r="103" spans="1:19" x14ac:dyDescent="0.2">
      <c r="A103" t="s">
        <v>370</v>
      </c>
      <c r="B103" t="s">
        <v>371</v>
      </c>
      <c r="C103">
        <v>12</v>
      </c>
      <c r="D103" t="s">
        <v>108</v>
      </c>
      <c r="G103">
        <v>0</v>
      </c>
      <c r="H103">
        <v>0</v>
      </c>
      <c r="I103">
        <v>327167.64029653202</v>
      </c>
      <c r="J103">
        <v>20547266.065723401</v>
      </c>
      <c r="K103">
        <v>15609.6824974807</v>
      </c>
      <c r="L103">
        <v>134406.49614927801</v>
      </c>
      <c r="M103">
        <v>515798.03598764801</v>
      </c>
      <c r="N103">
        <v>2403653.5980870598</v>
      </c>
      <c r="O103">
        <v>0</v>
      </c>
      <c r="P103">
        <v>0</v>
      </c>
      <c r="Q103">
        <v>824352924.40070605</v>
      </c>
      <c r="R103">
        <v>17178707.1769742</v>
      </c>
      <c r="S103">
        <v>57761440.894700699</v>
      </c>
    </row>
    <row r="104" spans="1:19" x14ac:dyDescent="0.2">
      <c r="A104" t="s">
        <v>370</v>
      </c>
      <c r="B104" t="s">
        <v>372</v>
      </c>
      <c r="C104">
        <v>12</v>
      </c>
      <c r="D104" t="s">
        <v>109</v>
      </c>
      <c r="G104">
        <v>0</v>
      </c>
      <c r="H104">
        <v>0</v>
      </c>
      <c r="I104">
        <v>184154.98900001499</v>
      </c>
      <c r="J104">
        <v>15791284.399746099</v>
      </c>
      <c r="K104">
        <v>0</v>
      </c>
      <c r="L104">
        <v>62811.235406083499</v>
      </c>
      <c r="M104">
        <v>421448.080138347</v>
      </c>
      <c r="N104">
        <v>2080309.77814052</v>
      </c>
      <c r="O104">
        <v>0</v>
      </c>
      <c r="P104">
        <v>0</v>
      </c>
      <c r="Q104">
        <v>583750975.30928397</v>
      </c>
      <c r="R104">
        <v>7838827.2512663295</v>
      </c>
      <c r="S104">
        <v>26767383.923623301</v>
      </c>
    </row>
    <row r="105" spans="1:19" x14ac:dyDescent="0.2">
      <c r="A105" t="s">
        <v>370</v>
      </c>
      <c r="B105" t="s">
        <v>371</v>
      </c>
      <c r="C105">
        <v>12</v>
      </c>
      <c r="D105" t="s">
        <v>113</v>
      </c>
      <c r="G105">
        <v>0</v>
      </c>
      <c r="H105">
        <v>0</v>
      </c>
      <c r="I105">
        <v>228942.292489093</v>
      </c>
      <c r="J105">
        <v>22460995.882467698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435867.08515710098</v>
      </c>
      <c r="Q105">
        <v>1738008150.06249</v>
      </c>
      <c r="R105">
        <v>51068574.627455004</v>
      </c>
      <c r="S105">
        <v>209639049.684367</v>
      </c>
    </row>
    <row r="106" spans="1:19" x14ac:dyDescent="0.2">
      <c r="A106" t="s">
        <v>370</v>
      </c>
      <c r="B106" t="s">
        <v>373</v>
      </c>
      <c r="C106">
        <v>12</v>
      </c>
      <c r="D106" t="s">
        <v>114</v>
      </c>
      <c r="G106">
        <v>0</v>
      </c>
      <c r="H106">
        <v>0</v>
      </c>
      <c r="I106">
        <v>106769.71074871</v>
      </c>
      <c r="J106">
        <v>11141228.5770588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430949.18232163001</v>
      </c>
      <c r="Q106">
        <v>963942057.69304597</v>
      </c>
      <c r="R106">
        <v>8373488.2338647498</v>
      </c>
      <c r="S106">
        <v>37807095.651734799</v>
      </c>
    </row>
    <row r="107" spans="1:19" x14ac:dyDescent="0.2">
      <c r="A107" t="s">
        <v>370</v>
      </c>
      <c r="B107" t="s">
        <v>372</v>
      </c>
      <c r="C107">
        <v>12</v>
      </c>
      <c r="D107" t="s">
        <v>115</v>
      </c>
      <c r="G107">
        <v>0</v>
      </c>
      <c r="H107">
        <v>0</v>
      </c>
      <c r="I107">
        <v>58786.655890165901</v>
      </c>
      <c r="J107">
        <v>11022155.4181893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704684.43821882596</v>
      </c>
      <c r="Q107">
        <v>899920688.07898998</v>
      </c>
      <c r="R107">
        <v>9015905.3870656695</v>
      </c>
      <c r="S107">
        <v>34300660.400566503</v>
      </c>
    </row>
    <row r="108" spans="1:19" x14ac:dyDescent="0.2">
      <c r="A108" t="s">
        <v>370</v>
      </c>
      <c r="B108" t="s">
        <v>371</v>
      </c>
      <c r="C108">
        <v>12</v>
      </c>
      <c r="D108" t="s">
        <v>116</v>
      </c>
      <c r="G108">
        <v>0</v>
      </c>
      <c r="H108">
        <v>0</v>
      </c>
      <c r="I108">
        <v>996818.081656283</v>
      </c>
      <c r="J108">
        <v>26439318.120603301</v>
      </c>
      <c r="K108">
        <v>0</v>
      </c>
      <c r="L108">
        <v>0</v>
      </c>
      <c r="M108">
        <v>0</v>
      </c>
      <c r="N108">
        <v>169379.21815303</v>
      </c>
      <c r="O108">
        <v>0</v>
      </c>
      <c r="P108">
        <v>0</v>
      </c>
      <c r="Q108">
        <v>2021076876.98524</v>
      </c>
      <c r="R108">
        <v>41999459.206378698</v>
      </c>
      <c r="S108">
        <v>131543539.626027</v>
      </c>
    </row>
    <row r="109" spans="1:19" x14ac:dyDescent="0.2">
      <c r="A109" t="s">
        <v>370</v>
      </c>
      <c r="B109" t="s">
        <v>373</v>
      </c>
      <c r="C109">
        <v>12</v>
      </c>
      <c r="D109" t="s">
        <v>117</v>
      </c>
      <c r="G109">
        <v>0</v>
      </c>
      <c r="H109">
        <v>0</v>
      </c>
      <c r="I109">
        <v>441475.43685909302</v>
      </c>
      <c r="J109">
        <v>13659340.898369299</v>
      </c>
      <c r="K109">
        <v>0</v>
      </c>
      <c r="L109">
        <v>0</v>
      </c>
      <c r="M109">
        <v>0</v>
      </c>
      <c r="N109">
        <v>50712.419514963003</v>
      </c>
      <c r="O109">
        <v>0</v>
      </c>
      <c r="P109">
        <v>0</v>
      </c>
      <c r="Q109">
        <v>976648778.08696604</v>
      </c>
      <c r="R109">
        <v>8943630.8793392796</v>
      </c>
      <c r="S109">
        <v>27999265.234827802</v>
      </c>
    </row>
    <row r="110" spans="1:19" x14ac:dyDescent="0.2">
      <c r="A110" t="s">
        <v>370</v>
      </c>
      <c r="B110" t="s">
        <v>372</v>
      </c>
      <c r="C110">
        <v>12</v>
      </c>
      <c r="D110" t="s">
        <v>118</v>
      </c>
      <c r="G110">
        <v>0</v>
      </c>
      <c r="H110">
        <v>0</v>
      </c>
      <c r="I110">
        <v>478773.66389004298</v>
      </c>
      <c r="J110">
        <v>13522790.311376501</v>
      </c>
      <c r="K110">
        <v>0</v>
      </c>
      <c r="L110">
        <v>12242.7484171298</v>
      </c>
      <c r="M110">
        <v>0</v>
      </c>
      <c r="N110">
        <v>72355.412934983993</v>
      </c>
      <c r="O110">
        <v>0</v>
      </c>
      <c r="P110">
        <v>162025.14582937799</v>
      </c>
      <c r="Q110">
        <v>1017481773.27626</v>
      </c>
      <c r="R110">
        <v>9591110.6245485209</v>
      </c>
      <c r="S110">
        <v>29103380.829759002</v>
      </c>
    </row>
    <row r="111" spans="1:19" x14ac:dyDescent="0.2">
      <c r="A111" t="s">
        <v>370</v>
      </c>
      <c r="B111" t="s">
        <v>371</v>
      </c>
      <c r="C111">
        <v>12</v>
      </c>
      <c r="D111" t="s">
        <v>122</v>
      </c>
      <c r="E111" s="181" t="s">
        <v>466</v>
      </c>
      <c r="G111">
        <v>19277.261836436599</v>
      </c>
      <c r="H111">
        <v>0</v>
      </c>
      <c r="I111">
        <v>541440.61507285701</v>
      </c>
      <c r="J111">
        <v>33700370.819539301</v>
      </c>
      <c r="K111">
        <v>78680.494985273093</v>
      </c>
      <c r="L111">
        <v>27358.2024206071</v>
      </c>
      <c r="M111">
        <v>5119617.1000505704</v>
      </c>
      <c r="N111">
        <v>4738314.3584987298</v>
      </c>
      <c r="O111">
        <v>0</v>
      </c>
      <c r="P111">
        <v>0</v>
      </c>
      <c r="Q111">
        <v>1533468487.7837999</v>
      </c>
      <c r="R111">
        <v>45669044.768377401</v>
      </c>
      <c r="S111">
        <v>155955455.28621799</v>
      </c>
    </row>
    <row r="112" spans="1:19" x14ac:dyDescent="0.2">
      <c r="A112" t="s">
        <v>370</v>
      </c>
      <c r="B112" t="s">
        <v>373</v>
      </c>
      <c r="C112">
        <v>12</v>
      </c>
      <c r="D112" t="s">
        <v>123</v>
      </c>
      <c r="G112">
        <v>19800.158431640499</v>
      </c>
      <c r="H112">
        <v>0</v>
      </c>
      <c r="I112">
        <v>236116.695372054</v>
      </c>
      <c r="J112">
        <v>16878358.1696085</v>
      </c>
      <c r="K112">
        <v>42663.286795502601</v>
      </c>
      <c r="L112">
        <v>53279.976276736401</v>
      </c>
      <c r="M112">
        <v>2938404.2019803599</v>
      </c>
      <c r="N112">
        <v>2118559.2043499402</v>
      </c>
      <c r="O112">
        <v>0</v>
      </c>
      <c r="P112">
        <v>0</v>
      </c>
      <c r="Q112">
        <v>784977860.32430899</v>
      </c>
      <c r="R112">
        <v>8619145.6165635493</v>
      </c>
      <c r="S112">
        <v>27306835.766031001</v>
      </c>
    </row>
    <row r="113" spans="1:19" x14ac:dyDescent="0.2">
      <c r="A113" t="s">
        <v>370</v>
      </c>
      <c r="B113" t="s">
        <v>372</v>
      </c>
      <c r="C113">
        <v>12</v>
      </c>
      <c r="D113" t="s">
        <v>124</v>
      </c>
      <c r="G113">
        <v>0</v>
      </c>
      <c r="H113">
        <v>0</v>
      </c>
      <c r="I113">
        <v>238865.44559083</v>
      </c>
      <c r="J113">
        <v>16639165.0963408</v>
      </c>
      <c r="K113">
        <v>53142.6101888966</v>
      </c>
      <c r="L113">
        <v>0</v>
      </c>
      <c r="M113">
        <v>2854373.6485983999</v>
      </c>
      <c r="N113">
        <v>2050977.7452970999</v>
      </c>
      <c r="O113">
        <v>0</v>
      </c>
      <c r="P113">
        <v>0</v>
      </c>
      <c r="Q113">
        <v>729081495.68975699</v>
      </c>
      <c r="R113">
        <v>8284830.8424532497</v>
      </c>
      <c r="S113">
        <v>24471556.182025101</v>
      </c>
    </row>
    <row r="114" spans="1:19" x14ac:dyDescent="0.2">
      <c r="A114" t="s">
        <v>370</v>
      </c>
      <c r="B114" t="s">
        <v>371</v>
      </c>
      <c r="C114">
        <v>20</v>
      </c>
      <c r="D114" t="s">
        <v>87</v>
      </c>
      <c r="G114">
        <v>0</v>
      </c>
      <c r="H114">
        <v>0</v>
      </c>
      <c r="I114">
        <v>113217.95818471799</v>
      </c>
      <c r="J114">
        <v>7465647.0162958801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100729.276792262</v>
      </c>
      <c r="Q114">
        <v>1373227715.38185</v>
      </c>
      <c r="R114">
        <v>38069444.839777596</v>
      </c>
      <c r="S114">
        <v>133174286.321932</v>
      </c>
    </row>
    <row r="115" spans="1:19" x14ac:dyDescent="0.2">
      <c r="A115" t="s">
        <v>370</v>
      </c>
      <c r="B115" t="s">
        <v>373</v>
      </c>
      <c r="C115">
        <v>20</v>
      </c>
      <c r="D115" t="s">
        <v>88</v>
      </c>
      <c r="G115">
        <v>0</v>
      </c>
      <c r="H115">
        <v>0</v>
      </c>
      <c r="I115">
        <v>17734.964606314599</v>
      </c>
      <c r="J115">
        <v>4280077.9098499296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63506.383543477699</v>
      </c>
      <c r="Q115">
        <v>835193786.05639899</v>
      </c>
      <c r="R115">
        <v>7610354.7909805104</v>
      </c>
      <c r="S115">
        <v>29542249.3974768</v>
      </c>
    </row>
    <row r="116" spans="1:19" x14ac:dyDescent="0.2">
      <c r="A116" t="s">
        <v>370</v>
      </c>
      <c r="B116" t="s">
        <v>372</v>
      </c>
      <c r="C116">
        <v>20</v>
      </c>
      <c r="D116" t="s">
        <v>89</v>
      </c>
      <c r="E116" t="s">
        <v>466</v>
      </c>
      <c r="G116">
        <v>0</v>
      </c>
      <c r="H116">
        <v>0</v>
      </c>
      <c r="I116">
        <v>0</v>
      </c>
      <c r="J116">
        <v>4235610.60196211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233066.73069164</v>
      </c>
      <c r="Q116">
        <v>814084393.13509202</v>
      </c>
      <c r="R116">
        <v>8114315.1021708502</v>
      </c>
      <c r="S116">
        <v>27223318.461389601</v>
      </c>
    </row>
    <row r="117" spans="1:19" x14ac:dyDescent="0.2">
      <c r="A117" t="s">
        <v>370</v>
      </c>
      <c r="B117" t="s">
        <v>371</v>
      </c>
      <c r="C117">
        <v>20</v>
      </c>
      <c r="D117" t="s">
        <v>90</v>
      </c>
      <c r="G117">
        <v>0</v>
      </c>
      <c r="H117">
        <v>0</v>
      </c>
      <c r="I117">
        <v>0</v>
      </c>
      <c r="J117">
        <v>1710323.6361305199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942680.04640030302</v>
      </c>
      <c r="Q117">
        <v>1362449826.7913001</v>
      </c>
      <c r="R117">
        <v>33504411.348852701</v>
      </c>
      <c r="S117">
        <v>159772029.48304099</v>
      </c>
    </row>
    <row r="118" spans="1:19" x14ac:dyDescent="0.2">
      <c r="A118" t="s">
        <v>370</v>
      </c>
      <c r="B118" t="s">
        <v>373</v>
      </c>
      <c r="C118">
        <v>20</v>
      </c>
      <c r="D118" t="s">
        <v>91</v>
      </c>
      <c r="G118">
        <v>0</v>
      </c>
      <c r="H118">
        <v>0</v>
      </c>
      <c r="I118">
        <v>0</v>
      </c>
      <c r="J118">
        <v>1141534.5353099599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772736.06894391496</v>
      </c>
      <c r="Q118">
        <v>784295223.38281906</v>
      </c>
      <c r="R118">
        <v>6477949.4447148498</v>
      </c>
      <c r="S118">
        <v>34161707.458414003</v>
      </c>
    </row>
    <row r="119" spans="1:19" x14ac:dyDescent="0.2">
      <c r="A119" t="s">
        <v>370</v>
      </c>
      <c r="B119" t="s">
        <v>372</v>
      </c>
      <c r="C119">
        <v>20</v>
      </c>
      <c r="D119" t="s">
        <v>92</v>
      </c>
      <c r="G119">
        <v>0</v>
      </c>
      <c r="H119">
        <v>0</v>
      </c>
      <c r="I119">
        <v>0</v>
      </c>
      <c r="J119">
        <v>1120336.0786281701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1265057.0925998299</v>
      </c>
      <c r="Q119">
        <v>894523334.359653</v>
      </c>
      <c r="R119">
        <v>7782983.5992444698</v>
      </c>
      <c r="S119">
        <v>33943312.254771397</v>
      </c>
    </row>
    <row r="120" spans="1:19" x14ac:dyDescent="0.2">
      <c r="A120" t="s">
        <v>370</v>
      </c>
      <c r="B120" t="s">
        <v>371</v>
      </c>
      <c r="C120">
        <v>20</v>
      </c>
      <c r="D120" t="s">
        <v>93</v>
      </c>
      <c r="G120">
        <v>0</v>
      </c>
      <c r="H120">
        <v>0</v>
      </c>
      <c r="I120">
        <v>135067.79040537999</v>
      </c>
      <c r="J120">
        <v>19641113.8253428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1165812883.0668499</v>
      </c>
      <c r="R120">
        <v>30516822.399544999</v>
      </c>
      <c r="S120">
        <v>86736801.903460607</v>
      </c>
    </row>
    <row r="121" spans="1:19" x14ac:dyDescent="0.2">
      <c r="A121" t="s">
        <v>370</v>
      </c>
      <c r="B121" t="s">
        <v>373</v>
      </c>
      <c r="C121">
        <v>20</v>
      </c>
      <c r="D121" t="s">
        <v>94</v>
      </c>
      <c r="G121">
        <v>0</v>
      </c>
      <c r="H121">
        <v>0</v>
      </c>
      <c r="I121">
        <v>77220.292337691702</v>
      </c>
      <c r="J121">
        <v>12192883.784891101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846348092.74751604</v>
      </c>
      <c r="R121">
        <v>8100678.7258566003</v>
      </c>
      <c r="S121">
        <v>21353687.042779699</v>
      </c>
    </row>
    <row r="122" spans="1:19" x14ac:dyDescent="0.2">
      <c r="A122" t="s">
        <v>370</v>
      </c>
      <c r="B122" t="s">
        <v>372</v>
      </c>
      <c r="C122">
        <v>20</v>
      </c>
      <c r="D122" t="s">
        <v>95</v>
      </c>
      <c r="G122">
        <v>0</v>
      </c>
      <c r="H122">
        <v>0</v>
      </c>
      <c r="I122">
        <v>51691.235405273197</v>
      </c>
      <c r="J122">
        <v>11135961.853407901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741006489.14890206</v>
      </c>
      <c r="R122">
        <v>6979958.7326916102</v>
      </c>
      <c r="S122">
        <v>17943946.998645902</v>
      </c>
    </row>
    <row r="123" spans="1:19" x14ac:dyDescent="0.2">
      <c r="A123" t="s">
        <v>370</v>
      </c>
      <c r="B123" t="s">
        <v>371</v>
      </c>
      <c r="C123">
        <v>20</v>
      </c>
      <c r="D123" t="s">
        <v>96</v>
      </c>
      <c r="G123">
        <v>0</v>
      </c>
      <c r="H123">
        <v>0</v>
      </c>
      <c r="I123">
        <v>81784.696955814405</v>
      </c>
      <c r="J123">
        <v>9862959.74355058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1175049677.9542501</v>
      </c>
      <c r="R123">
        <v>30390840.307373099</v>
      </c>
      <c r="S123">
        <v>113134623.891351</v>
      </c>
    </row>
    <row r="124" spans="1:19" x14ac:dyDescent="0.2">
      <c r="A124" t="s">
        <v>370</v>
      </c>
      <c r="B124" t="s">
        <v>373</v>
      </c>
      <c r="C124">
        <v>20</v>
      </c>
      <c r="D124" t="s">
        <v>97</v>
      </c>
      <c r="E124" t="s">
        <v>464</v>
      </c>
      <c r="G124">
        <v>0</v>
      </c>
      <c r="H124">
        <v>0</v>
      </c>
      <c r="I124">
        <v>0</v>
      </c>
      <c r="J124">
        <v>6094189.6656246996</v>
      </c>
      <c r="K124">
        <v>0</v>
      </c>
      <c r="L124">
        <v>0</v>
      </c>
      <c r="M124">
        <v>0</v>
      </c>
      <c r="N124">
        <v>19996.105460448802</v>
      </c>
      <c r="O124">
        <v>0</v>
      </c>
      <c r="P124">
        <v>0</v>
      </c>
      <c r="Q124">
        <v>776367975.58426094</v>
      </c>
      <c r="R124">
        <v>9938746.26990005</v>
      </c>
      <c r="S124">
        <v>32876352.6497394</v>
      </c>
    </row>
    <row r="125" spans="1:19" x14ac:dyDescent="0.2">
      <c r="A125" t="s">
        <v>370</v>
      </c>
      <c r="B125" t="s">
        <v>372</v>
      </c>
      <c r="C125">
        <v>20</v>
      </c>
      <c r="D125" t="s">
        <v>98</v>
      </c>
      <c r="G125">
        <v>0</v>
      </c>
      <c r="H125">
        <v>0</v>
      </c>
      <c r="I125">
        <v>41867.4883489692</v>
      </c>
      <c r="J125">
        <v>6232983.8584471904</v>
      </c>
      <c r="K125">
        <v>0</v>
      </c>
      <c r="L125">
        <v>0</v>
      </c>
      <c r="M125">
        <v>0</v>
      </c>
      <c r="N125">
        <v>31120.739234472101</v>
      </c>
      <c r="O125">
        <v>0</v>
      </c>
      <c r="P125">
        <v>0</v>
      </c>
      <c r="Q125">
        <v>820492220.41459799</v>
      </c>
      <c r="R125">
        <v>10612592.7503781</v>
      </c>
      <c r="S125">
        <v>32209475.442210499</v>
      </c>
    </row>
    <row r="126" spans="1:19" x14ac:dyDescent="0.2">
      <c r="A126" t="s">
        <v>370</v>
      </c>
      <c r="B126" t="s">
        <v>371</v>
      </c>
      <c r="C126">
        <v>20</v>
      </c>
      <c r="D126" t="s">
        <v>102</v>
      </c>
      <c r="G126">
        <v>0</v>
      </c>
      <c r="H126">
        <v>0</v>
      </c>
      <c r="I126">
        <v>151743.742603733</v>
      </c>
      <c r="J126">
        <v>20357299.508096799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1309699877.7757199</v>
      </c>
      <c r="R126">
        <v>38828445.018580198</v>
      </c>
      <c r="S126">
        <v>128921023.356493</v>
      </c>
    </row>
    <row r="127" spans="1:19" x14ac:dyDescent="0.2">
      <c r="A127" t="s">
        <v>370</v>
      </c>
      <c r="B127" t="s">
        <v>373</v>
      </c>
      <c r="C127">
        <v>20</v>
      </c>
      <c r="D127" t="s">
        <v>103</v>
      </c>
      <c r="G127">
        <v>0</v>
      </c>
      <c r="H127">
        <v>0</v>
      </c>
      <c r="I127">
        <v>61552.5785104077</v>
      </c>
      <c r="J127">
        <v>11145178.2775052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753996462.74040902</v>
      </c>
      <c r="R127">
        <v>8078302.1028304296</v>
      </c>
      <c r="S127">
        <v>25893206.918854699</v>
      </c>
    </row>
    <row r="128" spans="1:19" x14ac:dyDescent="0.2">
      <c r="A128" t="s">
        <v>370</v>
      </c>
      <c r="B128" t="s">
        <v>372</v>
      </c>
      <c r="C128">
        <v>20</v>
      </c>
      <c r="D128" t="s">
        <v>104</v>
      </c>
      <c r="G128">
        <v>0</v>
      </c>
      <c r="H128">
        <v>0</v>
      </c>
      <c r="I128">
        <v>56781.617602922299</v>
      </c>
      <c r="J128">
        <v>11859788.151629999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887951008.664487</v>
      </c>
      <c r="R128">
        <v>8937693.5903922692</v>
      </c>
      <c r="S128">
        <v>28030794.403080702</v>
      </c>
    </row>
    <row r="129" spans="1:19" x14ac:dyDescent="0.2">
      <c r="A129" t="s">
        <v>370</v>
      </c>
      <c r="B129" t="s">
        <v>371</v>
      </c>
      <c r="C129">
        <v>4</v>
      </c>
      <c r="D129" t="s">
        <v>152</v>
      </c>
      <c r="G129">
        <v>0</v>
      </c>
      <c r="H129">
        <v>0</v>
      </c>
      <c r="I129">
        <v>44440.044356853301</v>
      </c>
      <c r="J129">
        <v>13191892.830333199</v>
      </c>
      <c r="K129">
        <v>0</v>
      </c>
      <c r="L129">
        <v>129328.662123039</v>
      </c>
      <c r="M129">
        <v>42015.246694691799</v>
      </c>
      <c r="N129">
        <v>2996042.6933433102</v>
      </c>
      <c r="O129">
        <v>0</v>
      </c>
      <c r="P129">
        <v>0</v>
      </c>
      <c r="Q129">
        <v>751777620.26234102</v>
      </c>
      <c r="R129">
        <v>12793298.918178501</v>
      </c>
      <c r="S129">
        <v>45421046.357420303</v>
      </c>
    </row>
    <row r="130" spans="1:19" x14ac:dyDescent="0.2">
      <c r="A130" t="s">
        <v>370</v>
      </c>
      <c r="B130" t="s">
        <v>373</v>
      </c>
      <c r="C130">
        <v>4</v>
      </c>
      <c r="D130" t="s">
        <v>153</v>
      </c>
      <c r="G130">
        <v>0</v>
      </c>
      <c r="H130">
        <v>0</v>
      </c>
      <c r="I130">
        <v>51489.428411465997</v>
      </c>
      <c r="J130">
        <v>14171947.5830153</v>
      </c>
      <c r="K130">
        <v>0</v>
      </c>
      <c r="L130">
        <v>104667.423380698</v>
      </c>
      <c r="M130">
        <v>43189.479585046603</v>
      </c>
      <c r="N130">
        <v>3021072.2518771598</v>
      </c>
      <c r="O130">
        <v>0</v>
      </c>
      <c r="P130">
        <v>567985.36789945804</v>
      </c>
      <c r="Q130">
        <v>681597980.92506194</v>
      </c>
      <c r="R130">
        <v>8801274.2492244095</v>
      </c>
      <c r="S130">
        <v>38208895.272750698</v>
      </c>
    </row>
    <row r="131" spans="1:19" x14ac:dyDescent="0.2">
      <c r="A131" t="s">
        <v>370</v>
      </c>
      <c r="B131" t="s">
        <v>372</v>
      </c>
      <c r="C131">
        <v>4</v>
      </c>
      <c r="D131" t="s">
        <v>154</v>
      </c>
      <c r="G131">
        <v>0</v>
      </c>
      <c r="H131">
        <v>0</v>
      </c>
      <c r="I131">
        <v>68165.778974074303</v>
      </c>
      <c r="J131">
        <v>13515786.116494</v>
      </c>
      <c r="K131">
        <v>0</v>
      </c>
      <c r="L131">
        <v>72263.556301283796</v>
      </c>
      <c r="M131">
        <v>62271.345905379101</v>
      </c>
      <c r="N131">
        <v>2398218.0605306998</v>
      </c>
      <c r="O131">
        <v>0</v>
      </c>
      <c r="P131">
        <v>259347.13425374599</v>
      </c>
      <c r="Q131">
        <v>580298577.32513499</v>
      </c>
      <c r="R131">
        <v>9532749.31204555</v>
      </c>
      <c r="S131">
        <v>33407663.089848001</v>
      </c>
    </row>
    <row r="132" spans="1:19" x14ac:dyDescent="0.2">
      <c r="A132" t="s">
        <v>370</v>
      </c>
      <c r="B132" t="s">
        <v>371</v>
      </c>
      <c r="C132">
        <v>4</v>
      </c>
      <c r="D132" t="s">
        <v>167</v>
      </c>
      <c r="G132">
        <v>0</v>
      </c>
      <c r="H132">
        <v>0</v>
      </c>
      <c r="I132">
        <v>113944.99834951101</v>
      </c>
      <c r="J132">
        <v>19160561.810715299</v>
      </c>
      <c r="K132">
        <v>0</v>
      </c>
      <c r="L132">
        <v>0</v>
      </c>
      <c r="M132">
        <v>0</v>
      </c>
      <c r="N132">
        <v>671274.66617258196</v>
      </c>
      <c r="O132">
        <v>0</v>
      </c>
      <c r="P132">
        <v>747707.53344656003</v>
      </c>
      <c r="Q132">
        <v>1049031773.16826</v>
      </c>
      <c r="R132">
        <v>12959510.077337001</v>
      </c>
      <c r="S132">
        <v>55927986.120825402</v>
      </c>
    </row>
    <row r="133" spans="1:19" x14ac:dyDescent="0.2">
      <c r="A133" t="s">
        <v>370</v>
      </c>
      <c r="B133" t="s">
        <v>373</v>
      </c>
      <c r="C133">
        <v>4</v>
      </c>
      <c r="D133" t="s">
        <v>168</v>
      </c>
      <c r="G133">
        <v>0</v>
      </c>
      <c r="H133">
        <v>0</v>
      </c>
      <c r="I133">
        <v>101493.13910249399</v>
      </c>
      <c r="J133">
        <v>19195119.036724601</v>
      </c>
      <c r="K133">
        <v>0</v>
      </c>
      <c r="L133">
        <v>0</v>
      </c>
      <c r="M133">
        <v>0</v>
      </c>
      <c r="N133">
        <v>648347.04746673396</v>
      </c>
      <c r="O133">
        <v>0</v>
      </c>
      <c r="P133">
        <v>987817.25089898997</v>
      </c>
      <c r="Q133">
        <v>1003783688.0112</v>
      </c>
      <c r="R133">
        <v>10954480.8782764</v>
      </c>
      <c r="S133">
        <v>40987686.166359499</v>
      </c>
    </row>
    <row r="134" spans="1:19" x14ac:dyDescent="0.2">
      <c r="A134" t="s">
        <v>370</v>
      </c>
      <c r="B134" t="s">
        <v>372</v>
      </c>
      <c r="C134">
        <v>4</v>
      </c>
      <c r="D134" t="s">
        <v>169</v>
      </c>
      <c r="G134">
        <v>0</v>
      </c>
      <c r="H134">
        <v>0</v>
      </c>
      <c r="I134">
        <v>59637.697486176701</v>
      </c>
      <c r="J134">
        <v>16595441.382504901</v>
      </c>
      <c r="K134">
        <v>0</v>
      </c>
      <c r="L134">
        <v>0</v>
      </c>
      <c r="M134">
        <v>0</v>
      </c>
      <c r="N134">
        <v>602593.65567421902</v>
      </c>
      <c r="O134">
        <v>0</v>
      </c>
      <c r="P134">
        <v>677856.38240532205</v>
      </c>
      <c r="Q134">
        <v>750294698.29077101</v>
      </c>
      <c r="R134">
        <v>8487762.6606848203</v>
      </c>
      <c r="S134">
        <v>41063541.5279698</v>
      </c>
    </row>
    <row r="135" spans="1:19" x14ac:dyDescent="0.2">
      <c r="A135" t="s">
        <v>370</v>
      </c>
      <c r="B135" t="s">
        <v>371</v>
      </c>
      <c r="C135">
        <v>4</v>
      </c>
      <c r="D135" t="s">
        <v>134</v>
      </c>
      <c r="G135">
        <v>0</v>
      </c>
      <c r="H135">
        <v>0</v>
      </c>
      <c r="I135">
        <v>61694.920388003899</v>
      </c>
      <c r="J135">
        <v>7217412.5789633598</v>
      </c>
      <c r="K135">
        <v>0</v>
      </c>
      <c r="L135">
        <v>0</v>
      </c>
      <c r="M135">
        <v>0</v>
      </c>
      <c r="N135">
        <v>781213.65095768403</v>
      </c>
      <c r="O135">
        <v>0</v>
      </c>
      <c r="P135">
        <v>0</v>
      </c>
      <c r="Q135">
        <v>862097574.59680104</v>
      </c>
      <c r="R135">
        <v>13341726.921069499</v>
      </c>
      <c r="S135">
        <v>53477668.384612098</v>
      </c>
    </row>
    <row r="136" spans="1:19" x14ac:dyDescent="0.2">
      <c r="A136" t="s">
        <v>370</v>
      </c>
      <c r="B136" t="s">
        <v>373</v>
      </c>
      <c r="C136">
        <v>4</v>
      </c>
      <c r="D136" t="s">
        <v>135</v>
      </c>
      <c r="G136">
        <v>0</v>
      </c>
      <c r="H136">
        <v>0</v>
      </c>
      <c r="I136">
        <v>27081.040613308502</v>
      </c>
      <c r="J136">
        <v>6398697.1401338903</v>
      </c>
      <c r="K136">
        <v>0</v>
      </c>
      <c r="L136">
        <v>0</v>
      </c>
      <c r="M136">
        <v>0</v>
      </c>
      <c r="N136">
        <v>608800.11442256195</v>
      </c>
      <c r="O136">
        <v>0</v>
      </c>
      <c r="P136">
        <v>708012.06147680001</v>
      </c>
      <c r="Q136">
        <v>707670822.60032499</v>
      </c>
      <c r="R136">
        <v>10474673.206376901</v>
      </c>
      <c r="S136">
        <v>37942323.276346497</v>
      </c>
    </row>
    <row r="137" spans="1:19" x14ac:dyDescent="0.2">
      <c r="A137" t="s">
        <v>370</v>
      </c>
      <c r="B137" t="s">
        <v>372</v>
      </c>
      <c r="C137">
        <v>4</v>
      </c>
      <c r="D137" t="s">
        <v>136</v>
      </c>
      <c r="G137">
        <v>0</v>
      </c>
      <c r="H137">
        <v>0</v>
      </c>
      <c r="I137">
        <v>42324.985886012502</v>
      </c>
      <c r="J137">
        <v>5690978.7680291403</v>
      </c>
      <c r="K137">
        <v>0</v>
      </c>
      <c r="L137">
        <v>0</v>
      </c>
      <c r="M137">
        <v>0</v>
      </c>
      <c r="N137">
        <v>602249.20951573795</v>
      </c>
      <c r="O137">
        <v>0</v>
      </c>
      <c r="P137">
        <v>550935.83434171404</v>
      </c>
      <c r="Q137">
        <v>693843846.08329594</v>
      </c>
      <c r="R137">
        <v>9922628.7987878807</v>
      </c>
      <c r="S137">
        <v>34886524.340833299</v>
      </c>
    </row>
    <row r="138" spans="1:19" x14ac:dyDescent="0.2">
      <c r="A138" t="s">
        <v>370</v>
      </c>
      <c r="B138" t="s">
        <v>371</v>
      </c>
      <c r="C138">
        <v>4</v>
      </c>
      <c r="D138" t="s">
        <v>140</v>
      </c>
      <c r="G138">
        <v>0</v>
      </c>
      <c r="H138">
        <v>0</v>
      </c>
      <c r="I138">
        <v>70086.366555837507</v>
      </c>
      <c r="J138">
        <v>8362347.4489412298</v>
      </c>
      <c r="K138">
        <v>0</v>
      </c>
      <c r="L138">
        <v>0</v>
      </c>
      <c r="M138">
        <v>0</v>
      </c>
      <c r="N138">
        <v>1076173.0041447501</v>
      </c>
      <c r="O138">
        <v>0</v>
      </c>
      <c r="P138">
        <v>101994.00957702599</v>
      </c>
      <c r="Q138">
        <v>940395633.30443501</v>
      </c>
      <c r="R138">
        <v>13477796.683195701</v>
      </c>
      <c r="S138">
        <v>43490220.788906299</v>
      </c>
    </row>
    <row r="139" spans="1:19" x14ac:dyDescent="0.2">
      <c r="A139" t="s">
        <v>370</v>
      </c>
      <c r="B139" t="s">
        <v>373</v>
      </c>
      <c r="C139">
        <v>4</v>
      </c>
      <c r="D139" t="s">
        <v>141</v>
      </c>
      <c r="G139">
        <v>0</v>
      </c>
      <c r="H139">
        <v>0</v>
      </c>
      <c r="I139">
        <v>53283.620459312398</v>
      </c>
      <c r="J139">
        <v>7364500.0276909098</v>
      </c>
      <c r="K139">
        <v>0</v>
      </c>
      <c r="L139">
        <v>16905.517181413899</v>
      </c>
      <c r="M139">
        <v>0</v>
      </c>
      <c r="N139">
        <v>804709.494705986</v>
      </c>
      <c r="O139">
        <v>0</v>
      </c>
      <c r="P139">
        <v>334450.93461117102</v>
      </c>
      <c r="Q139">
        <v>779833594.17184198</v>
      </c>
      <c r="R139">
        <v>9992502.6635360401</v>
      </c>
      <c r="S139">
        <v>35335131.695917003</v>
      </c>
    </row>
    <row r="140" spans="1:19" x14ac:dyDescent="0.2">
      <c r="A140" t="s">
        <v>370</v>
      </c>
      <c r="B140" t="s">
        <v>372</v>
      </c>
      <c r="C140">
        <v>4</v>
      </c>
      <c r="D140" t="s">
        <v>142</v>
      </c>
      <c r="G140">
        <v>0</v>
      </c>
      <c r="H140">
        <v>0</v>
      </c>
      <c r="I140">
        <v>45349.726076197701</v>
      </c>
      <c r="J140">
        <v>6614194.1907331804</v>
      </c>
      <c r="K140">
        <v>0</v>
      </c>
      <c r="L140">
        <v>0</v>
      </c>
      <c r="M140">
        <v>0</v>
      </c>
      <c r="N140">
        <v>708003.33900599903</v>
      </c>
      <c r="O140">
        <v>0</v>
      </c>
      <c r="P140">
        <v>340246.13483097299</v>
      </c>
      <c r="Q140">
        <v>724073695.97591102</v>
      </c>
      <c r="R140">
        <v>8618045.3925487101</v>
      </c>
      <c r="S140">
        <v>29102753.986817401</v>
      </c>
    </row>
    <row r="141" spans="1:19" x14ac:dyDescent="0.2">
      <c r="A141" t="s">
        <v>370</v>
      </c>
      <c r="B141" t="s">
        <v>371</v>
      </c>
      <c r="C141">
        <v>4</v>
      </c>
      <c r="D141" t="s">
        <v>143</v>
      </c>
      <c r="G141">
        <v>0</v>
      </c>
      <c r="H141">
        <v>0</v>
      </c>
      <c r="I141">
        <v>32239.399921435601</v>
      </c>
      <c r="J141">
        <v>12701468.604405399</v>
      </c>
      <c r="K141">
        <v>0</v>
      </c>
      <c r="L141">
        <v>0</v>
      </c>
      <c r="M141">
        <v>0</v>
      </c>
      <c r="N141">
        <v>922382.88324444799</v>
      </c>
      <c r="O141">
        <v>0</v>
      </c>
      <c r="P141">
        <v>0</v>
      </c>
      <c r="Q141">
        <v>888461115.93142295</v>
      </c>
      <c r="R141">
        <v>11224952.664094299</v>
      </c>
      <c r="S141">
        <v>38504661.033960901</v>
      </c>
    </row>
    <row r="142" spans="1:19" x14ac:dyDescent="0.2">
      <c r="A142" t="s">
        <v>370</v>
      </c>
      <c r="B142" t="s">
        <v>373</v>
      </c>
      <c r="C142">
        <v>4</v>
      </c>
      <c r="D142" t="s">
        <v>144</v>
      </c>
      <c r="G142">
        <v>0</v>
      </c>
      <c r="H142">
        <v>0</v>
      </c>
      <c r="I142">
        <v>57730.295543015302</v>
      </c>
      <c r="J142">
        <v>14283764.5451278</v>
      </c>
      <c r="K142">
        <v>0</v>
      </c>
      <c r="L142">
        <v>0</v>
      </c>
      <c r="M142">
        <v>0</v>
      </c>
      <c r="N142">
        <v>871187.88349264394</v>
      </c>
      <c r="O142">
        <v>0</v>
      </c>
      <c r="P142">
        <v>490384.836645704</v>
      </c>
      <c r="Q142">
        <v>820434029.68138003</v>
      </c>
      <c r="R142">
        <v>8721429.4729785901</v>
      </c>
      <c r="S142">
        <v>34315837.3409288</v>
      </c>
    </row>
    <row r="143" spans="1:19" x14ac:dyDescent="0.2">
      <c r="A143" t="s">
        <v>370</v>
      </c>
      <c r="B143" t="s">
        <v>372</v>
      </c>
      <c r="C143">
        <v>4</v>
      </c>
      <c r="D143" t="s">
        <v>145</v>
      </c>
      <c r="E143" t="s">
        <v>464</v>
      </c>
      <c r="G143">
        <v>10223.657956195901</v>
      </c>
      <c r="H143">
        <v>0</v>
      </c>
      <c r="I143">
        <v>65800.081778472493</v>
      </c>
      <c r="J143">
        <v>15071298.4524597</v>
      </c>
      <c r="K143">
        <v>0</v>
      </c>
      <c r="L143">
        <v>48068.030144788499</v>
      </c>
      <c r="M143">
        <v>0</v>
      </c>
      <c r="N143">
        <v>1081318.5701192101</v>
      </c>
      <c r="O143">
        <v>0</v>
      </c>
      <c r="P143">
        <v>501491.06876425602</v>
      </c>
      <c r="Q143">
        <v>741198822.93304503</v>
      </c>
      <c r="R143">
        <v>8079943.25139069</v>
      </c>
      <c r="S143">
        <v>35342154.109656803</v>
      </c>
    </row>
    <row r="144" spans="1:19" x14ac:dyDescent="0.2">
      <c r="A144" t="s">
        <v>370</v>
      </c>
      <c r="B144" t="s">
        <v>371</v>
      </c>
      <c r="C144">
        <v>12</v>
      </c>
      <c r="D144" t="s">
        <v>149</v>
      </c>
      <c r="G144">
        <v>0</v>
      </c>
      <c r="H144">
        <v>0</v>
      </c>
      <c r="I144">
        <v>545136.58449157595</v>
      </c>
      <c r="J144">
        <v>28647015.880807299</v>
      </c>
      <c r="K144">
        <v>0</v>
      </c>
      <c r="L144">
        <v>126898.85002487199</v>
      </c>
      <c r="M144">
        <v>3080956.5253003002</v>
      </c>
      <c r="N144">
        <v>4039201.2356458399</v>
      </c>
      <c r="O144">
        <v>0</v>
      </c>
      <c r="P144">
        <v>0</v>
      </c>
      <c r="Q144">
        <v>1139184923.77121</v>
      </c>
      <c r="R144">
        <v>43958562.747800201</v>
      </c>
      <c r="S144">
        <v>139388970.78240299</v>
      </c>
    </row>
    <row r="145" spans="1:19" x14ac:dyDescent="0.2">
      <c r="A145" t="s">
        <v>370</v>
      </c>
      <c r="B145" t="s">
        <v>373</v>
      </c>
      <c r="C145">
        <v>12</v>
      </c>
      <c r="D145" t="s">
        <v>150</v>
      </c>
      <c r="G145">
        <v>0</v>
      </c>
      <c r="H145">
        <v>0</v>
      </c>
      <c r="I145">
        <v>182343.11087646199</v>
      </c>
      <c r="J145">
        <v>15683506.327565501</v>
      </c>
      <c r="K145">
        <v>27827.241842826199</v>
      </c>
      <c r="L145">
        <v>25649.3822955701</v>
      </c>
      <c r="M145">
        <v>1818711.4049773901</v>
      </c>
      <c r="N145">
        <v>1640221.33470157</v>
      </c>
      <c r="O145">
        <v>0</v>
      </c>
      <c r="P145">
        <v>0</v>
      </c>
      <c r="Q145">
        <v>827664507.10435998</v>
      </c>
      <c r="R145">
        <v>8283226.07273224</v>
      </c>
      <c r="S145">
        <v>26300623.083546501</v>
      </c>
    </row>
    <row r="146" spans="1:19" x14ac:dyDescent="0.2">
      <c r="A146" t="s">
        <v>370</v>
      </c>
      <c r="B146" t="s">
        <v>372</v>
      </c>
      <c r="C146">
        <v>12</v>
      </c>
      <c r="D146" t="s">
        <v>151</v>
      </c>
      <c r="G146">
        <v>0</v>
      </c>
      <c r="H146">
        <v>0</v>
      </c>
      <c r="I146">
        <v>167200.75255284301</v>
      </c>
      <c r="J146">
        <v>15584691.1855324</v>
      </c>
      <c r="K146">
        <v>32463.1543634029</v>
      </c>
      <c r="L146">
        <v>23981.012392788201</v>
      </c>
      <c r="M146">
        <v>1906769.4882995801</v>
      </c>
      <c r="N146">
        <v>1690239.0401038399</v>
      </c>
      <c r="O146">
        <v>0</v>
      </c>
      <c r="P146">
        <v>0</v>
      </c>
      <c r="Q146">
        <v>647970180.69280696</v>
      </c>
      <c r="R146">
        <v>9231490.9542033505</v>
      </c>
      <c r="S146">
        <v>26066428.0977575</v>
      </c>
    </row>
    <row r="147" spans="1:19" x14ac:dyDescent="0.2">
      <c r="A147" t="s">
        <v>370</v>
      </c>
      <c r="B147" t="s">
        <v>371</v>
      </c>
      <c r="C147">
        <v>12</v>
      </c>
      <c r="D147" t="s">
        <v>155</v>
      </c>
      <c r="G147">
        <v>0</v>
      </c>
      <c r="H147">
        <v>0</v>
      </c>
      <c r="I147">
        <v>125312.825708548</v>
      </c>
      <c r="J147">
        <v>4267939.7301972704</v>
      </c>
      <c r="K147">
        <v>0</v>
      </c>
      <c r="L147">
        <v>0</v>
      </c>
      <c r="M147">
        <v>0</v>
      </c>
      <c r="N147">
        <v>25021.533314787801</v>
      </c>
      <c r="O147">
        <v>0</v>
      </c>
      <c r="P147">
        <v>0</v>
      </c>
      <c r="Q147">
        <v>1220614545.29792</v>
      </c>
      <c r="R147">
        <v>33569641.455295503</v>
      </c>
      <c r="S147">
        <v>146502544.44699499</v>
      </c>
    </row>
    <row r="148" spans="1:19" x14ac:dyDescent="0.2">
      <c r="A148" t="s">
        <v>370</v>
      </c>
      <c r="B148" t="s">
        <v>373</v>
      </c>
      <c r="C148">
        <v>12</v>
      </c>
      <c r="D148" t="s">
        <v>156</v>
      </c>
      <c r="G148">
        <v>0</v>
      </c>
      <c r="H148">
        <v>0</v>
      </c>
      <c r="I148">
        <v>34886.295612650501</v>
      </c>
      <c r="J148">
        <v>2888513.75287101</v>
      </c>
      <c r="K148">
        <v>0</v>
      </c>
      <c r="L148">
        <v>54817.730755307501</v>
      </c>
      <c r="M148">
        <v>12893.028607124799</v>
      </c>
      <c r="N148">
        <v>0</v>
      </c>
      <c r="O148">
        <v>0</v>
      </c>
      <c r="P148">
        <v>81857.927024763398</v>
      </c>
      <c r="Q148">
        <v>867503334.93421495</v>
      </c>
      <c r="R148">
        <v>9801899.1154687703</v>
      </c>
      <c r="S148">
        <v>36892352.326130301</v>
      </c>
    </row>
    <row r="149" spans="1:19" x14ac:dyDescent="0.2">
      <c r="A149" t="s">
        <v>370</v>
      </c>
      <c r="B149" t="s">
        <v>372</v>
      </c>
      <c r="C149">
        <v>12</v>
      </c>
      <c r="D149" t="s">
        <v>157</v>
      </c>
      <c r="G149">
        <v>0</v>
      </c>
      <c r="H149">
        <v>0</v>
      </c>
      <c r="I149">
        <v>44756.752636572797</v>
      </c>
      <c r="J149">
        <v>3130073.7237370298</v>
      </c>
      <c r="K149">
        <v>0</v>
      </c>
      <c r="L149">
        <v>64568.313860626899</v>
      </c>
      <c r="M149">
        <v>33547.090268906002</v>
      </c>
      <c r="N149">
        <v>52303.921882169299</v>
      </c>
      <c r="O149">
        <v>0</v>
      </c>
      <c r="P149">
        <v>143390.32214484501</v>
      </c>
      <c r="Q149">
        <v>766093876.08806205</v>
      </c>
      <c r="R149">
        <v>8235928.1357531501</v>
      </c>
      <c r="S149">
        <v>37228392.083900601</v>
      </c>
    </row>
    <row r="150" spans="1:19" x14ac:dyDescent="0.2">
      <c r="A150" t="s">
        <v>370</v>
      </c>
      <c r="B150" t="s">
        <v>371</v>
      </c>
      <c r="C150">
        <v>12</v>
      </c>
      <c r="D150" t="s">
        <v>158</v>
      </c>
      <c r="G150">
        <v>0</v>
      </c>
      <c r="H150">
        <v>0</v>
      </c>
      <c r="I150">
        <v>61119.270904594399</v>
      </c>
      <c r="J150">
        <v>12178357.603019901</v>
      </c>
      <c r="K150">
        <v>0</v>
      </c>
      <c r="L150">
        <v>0</v>
      </c>
      <c r="M150">
        <v>49288.459410354597</v>
      </c>
      <c r="N150">
        <v>762370.02046670101</v>
      </c>
      <c r="O150">
        <v>0</v>
      </c>
      <c r="P150">
        <v>0</v>
      </c>
      <c r="Q150">
        <v>1256729373.9270899</v>
      </c>
      <c r="R150">
        <v>13188315.3690388</v>
      </c>
      <c r="S150">
        <v>46674431.535738803</v>
      </c>
    </row>
    <row r="151" spans="1:19" x14ac:dyDescent="0.2">
      <c r="A151" t="s">
        <v>370</v>
      </c>
      <c r="B151" t="s">
        <v>373</v>
      </c>
      <c r="C151">
        <v>12</v>
      </c>
      <c r="D151" t="s">
        <v>159</v>
      </c>
      <c r="G151">
        <v>0</v>
      </c>
      <c r="H151">
        <v>0</v>
      </c>
      <c r="I151">
        <v>56105.004186773003</v>
      </c>
      <c r="J151">
        <v>9009749.2495000493</v>
      </c>
      <c r="K151">
        <v>0</v>
      </c>
      <c r="L151">
        <v>0</v>
      </c>
      <c r="M151">
        <v>67671.267009541902</v>
      </c>
      <c r="N151">
        <v>739760.49601234996</v>
      </c>
      <c r="O151">
        <v>0</v>
      </c>
      <c r="P151">
        <v>70530.469279803598</v>
      </c>
      <c r="Q151">
        <v>939989919.77826798</v>
      </c>
      <c r="R151">
        <v>9070781.6260996908</v>
      </c>
      <c r="S151">
        <v>29776034.8876867</v>
      </c>
    </row>
    <row r="152" spans="1:19" x14ac:dyDescent="0.2">
      <c r="A152" t="s">
        <v>370</v>
      </c>
      <c r="B152" t="s">
        <v>372</v>
      </c>
      <c r="C152">
        <v>12</v>
      </c>
      <c r="D152" t="s">
        <v>160</v>
      </c>
      <c r="G152">
        <v>0</v>
      </c>
      <c r="H152">
        <v>0</v>
      </c>
      <c r="I152">
        <v>45816.719463761598</v>
      </c>
      <c r="J152">
        <v>8919833.0064090509</v>
      </c>
      <c r="K152">
        <v>0</v>
      </c>
      <c r="L152">
        <v>0</v>
      </c>
      <c r="M152">
        <v>68137.023903465801</v>
      </c>
      <c r="N152">
        <v>628362.75383030996</v>
      </c>
      <c r="O152">
        <v>0</v>
      </c>
      <c r="P152">
        <v>0</v>
      </c>
      <c r="Q152">
        <v>774134578.85334897</v>
      </c>
      <c r="R152">
        <v>8415268.8531513195</v>
      </c>
      <c r="S152">
        <v>28249628.562579598</v>
      </c>
    </row>
    <row r="153" spans="1:19" x14ac:dyDescent="0.2">
      <c r="A153" t="s">
        <v>370</v>
      </c>
      <c r="B153" t="s">
        <v>371</v>
      </c>
      <c r="C153">
        <v>12</v>
      </c>
      <c r="D153" t="s">
        <v>161</v>
      </c>
      <c r="E153" t="s">
        <v>464</v>
      </c>
      <c r="G153">
        <v>0</v>
      </c>
      <c r="H153">
        <v>0</v>
      </c>
      <c r="I153">
        <v>332743.18774789001</v>
      </c>
      <c r="J153">
        <v>38056675.745163597</v>
      </c>
      <c r="K153">
        <v>15468.225272579401</v>
      </c>
      <c r="L153">
        <v>94976.936260416798</v>
      </c>
      <c r="M153">
        <v>732974.35358455998</v>
      </c>
      <c r="N153">
        <v>4354707.5542230597</v>
      </c>
      <c r="O153">
        <v>0</v>
      </c>
      <c r="P153">
        <v>630547.71978328796</v>
      </c>
      <c r="Q153">
        <v>2250344535.52034</v>
      </c>
      <c r="R153">
        <v>55538458.905319698</v>
      </c>
      <c r="S153">
        <v>230053557.974235</v>
      </c>
    </row>
    <row r="154" spans="1:19" x14ac:dyDescent="0.2">
      <c r="A154" t="s">
        <v>370</v>
      </c>
      <c r="B154" t="s">
        <v>373</v>
      </c>
      <c r="C154">
        <v>12</v>
      </c>
      <c r="D154" t="s">
        <v>162</v>
      </c>
      <c r="G154">
        <v>0</v>
      </c>
      <c r="H154">
        <v>0</v>
      </c>
      <c r="I154">
        <v>139239.67135142701</v>
      </c>
      <c r="J154">
        <v>20733458.779339399</v>
      </c>
      <c r="K154">
        <v>0</v>
      </c>
      <c r="L154">
        <v>27561.001615548801</v>
      </c>
      <c r="M154">
        <v>365425.648048773</v>
      </c>
      <c r="N154">
        <v>2037689.98623661</v>
      </c>
      <c r="O154">
        <v>0</v>
      </c>
      <c r="P154">
        <v>583993.37879741995</v>
      </c>
      <c r="Q154">
        <v>1252482740.60287</v>
      </c>
      <c r="R154">
        <v>11059823.6892289</v>
      </c>
      <c r="S154">
        <v>53717228.948736899</v>
      </c>
    </row>
    <row r="155" spans="1:19" x14ac:dyDescent="0.2">
      <c r="A155" t="s">
        <v>370</v>
      </c>
      <c r="B155" t="s">
        <v>372</v>
      </c>
      <c r="C155">
        <v>12</v>
      </c>
      <c r="D155" t="s">
        <v>163</v>
      </c>
      <c r="G155">
        <v>0</v>
      </c>
      <c r="H155">
        <v>0</v>
      </c>
      <c r="I155">
        <v>125459.63465160799</v>
      </c>
      <c r="J155">
        <v>20152944.6479057</v>
      </c>
      <c r="K155">
        <v>22894.960728779399</v>
      </c>
      <c r="L155">
        <v>72435.963194674303</v>
      </c>
      <c r="M155">
        <v>349229.006630547</v>
      </c>
      <c r="N155">
        <v>2114025.71864944</v>
      </c>
      <c r="O155">
        <v>0</v>
      </c>
      <c r="P155">
        <v>644804.74963781203</v>
      </c>
      <c r="Q155">
        <v>1040607239.95408</v>
      </c>
      <c r="R155">
        <v>9660625.2538430206</v>
      </c>
      <c r="S155">
        <v>45144449.332769103</v>
      </c>
    </row>
    <row r="156" spans="1:19" x14ac:dyDescent="0.2">
      <c r="A156" t="s">
        <v>370</v>
      </c>
      <c r="B156" t="s">
        <v>371</v>
      </c>
      <c r="C156">
        <v>12</v>
      </c>
      <c r="D156" t="s">
        <v>164</v>
      </c>
      <c r="E156" t="s">
        <v>464</v>
      </c>
      <c r="G156">
        <v>241461.89864025699</v>
      </c>
      <c r="H156">
        <v>0</v>
      </c>
      <c r="I156">
        <v>793760.43709753396</v>
      </c>
      <c r="J156">
        <v>29041015.731232099</v>
      </c>
      <c r="K156">
        <v>185224.31784468601</v>
      </c>
      <c r="L156">
        <v>1797599.1566177099</v>
      </c>
      <c r="M156">
        <v>62480132.572199501</v>
      </c>
      <c r="N156">
        <v>4340241.04799987</v>
      </c>
      <c r="O156">
        <v>0</v>
      </c>
      <c r="P156">
        <v>0</v>
      </c>
      <c r="Q156">
        <v>1075847117.5035501</v>
      </c>
      <c r="R156">
        <v>39742768.941417903</v>
      </c>
      <c r="S156">
        <v>116020097.10560399</v>
      </c>
    </row>
    <row r="157" spans="1:19" x14ac:dyDescent="0.2">
      <c r="A157" t="s">
        <v>370</v>
      </c>
      <c r="B157" t="s">
        <v>373</v>
      </c>
      <c r="C157">
        <v>12</v>
      </c>
      <c r="D157" t="s">
        <v>165</v>
      </c>
      <c r="E157" t="s">
        <v>464</v>
      </c>
      <c r="G157">
        <v>216465.080686895</v>
      </c>
      <c r="H157">
        <v>11634.9407179391</v>
      </c>
      <c r="I157">
        <v>380246.16334420402</v>
      </c>
      <c r="J157">
        <v>18429046.938117798</v>
      </c>
      <c r="K157">
        <v>155132.60983344601</v>
      </c>
      <c r="L157">
        <v>1324818.94545638</v>
      </c>
      <c r="M157">
        <v>48882782.4293295</v>
      </c>
      <c r="N157">
        <v>2919956.8241721299</v>
      </c>
      <c r="O157">
        <v>0</v>
      </c>
      <c r="P157">
        <v>0</v>
      </c>
      <c r="Q157">
        <v>659139997.908095</v>
      </c>
      <c r="R157">
        <v>9825280.42695974</v>
      </c>
      <c r="S157">
        <v>30271732.482402001</v>
      </c>
    </row>
    <row r="158" spans="1:19" x14ac:dyDescent="0.2">
      <c r="A158" t="s">
        <v>370</v>
      </c>
      <c r="B158" t="s">
        <v>372</v>
      </c>
      <c r="C158">
        <v>12</v>
      </c>
      <c r="D158" t="s">
        <v>166</v>
      </c>
      <c r="E158" t="s">
        <v>464</v>
      </c>
      <c r="G158">
        <v>168530.97353567599</v>
      </c>
      <c r="H158">
        <v>0</v>
      </c>
      <c r="I158">
        <v>523665.49997185898</v>
      </c>
      <c r="J158">
        <v>16975843.7716561</v>
      </c>
      <c r="K158">
        <v>149456.15398609801</v>
      </c>
      <c r="L158">
        <v>1427646.0801377001</v>
      </c>
      <c r="M158">
        <v>42699967.542293899</v>
      </c>
      <c r="N158">
        <v>2310856.04895915</v>
      </c>
      <c r="O158">
        <v>0</v>
      </c>
      <c r="P158">
        <v>0</v>
      </c>
      <c r="Q158">
        <v>621007168.31962097</v>
      </c>
      <c r="R158">
        <v>7957987.4198099403</v>
      </c>
      <c r="S158">
        <v>24015841.671397898</v>
      </c>
    </row>
    <row r="159" spans="1:19" x14ac:dyDescent="0.2">
      <c r="A159" t="s">
        <v>370</v>
      </c>
      <c r="B159" t="s">
        <v>371</v>
      </c>
      <c r="C159">
        <v>20</v>
      </c>
      <c r="D159" t="s">
        <v>170</v>
      </c>
      <c r="G159">
        <v>0</v>
      </c>
      <c r="H159">
        <v>0</v>
      </c>
      <c r="I159">
        <v>34338.036792469298</v>
      </c>
      <c r="J159">
        <v>3868203.4327584002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184805.100396558</v>
      </c>
      <c r="Q159">
        <v>1234065212.6883199</v>
      </c>
      <c r="R159">
        <v>30086257.4598547</v>
      </c>
      <c r="S159">
        <v>131811531.817533</v>
      </c>
    </row>
    <row r="160" spans="1:19" x14ac:dyDescent="0.2">
      <c r="A160" t="s">
        <v>370</v>
      </c>
      <c r="B160" t="s">
        <v>373</v>
      </c>
      <c r="C160">
        <v>20</v>
      </c>
      <c r="D160" t="s">
        <v>171</v>
      </c>
      <c r="E160" t="s">
        <v>465</v>
      </c>
      <c r="G160">
        <v>0</v>
      </c>
      <c r="H160">
        <v>0</v>
      </c>
      <c r="I160">
        <v>0</v>
      </c>
      <c r="J160">
        <v>2105143.5119382599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88620.658377180007</v>
      </c>
      <c r="Q160">
        <v>678045817.11785495</v>
      </c>
      <c r="R160">
        <v>6227944.6173335304</v>
      </c>
      <c r="S160">
        <v>30078400.610202499</v>
      </c>
    </row>
    <row r="161" spans="1:19" x14ac:dyDescent="0.2">
      <c r="A161" t="s">
        <v>370</v>
      </c>
      <c r="B161" t="s">
        <v>372</v>
      </c>
      <c r="C161">
        <v>20</v>
      </c>
      <c r="D161" t="s">
        <v>172</v>
      </c>
      <c r="G161">
        <v>0</v>
      </c>
      <c r="H161">
        <v>0</v>
      </c>
      <c r="I161">
        <v>28862.7422211374</v>
      </c>
      <c r="J161">
        <v>2250273.1205482101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160873.4837864</v>
      </c>
      <c r="Q161">
        <v>842743682.25642097</v>
      </c>
      <c r="R161">
        <v>6316764.0980095696</v>
      </c>
      <c r="S161">
        <v>32623194.198189601</v>
      </c>
    </row>
    <row r="162" spans="1:19" x14ac:dyDescent="0.2">
      <c r="A162" t="s">
        <v>370</v>
      </c>
      <c r="B162" t="s">
        <v>371</v>
      </c>
      <c r="C162">
        <v>20</v>
      </c>
      <c r="D162" t="s">
        <v>173</v>
      </c>
      <c r="G162">
        <v>0</v>
      </c>
      <c r="H162">
        <v>0</v>
      </c>
      <c r="I162">
        <v>316048.006650422</v>
      </c>
      <c r="J162">
        <v>10941684.094894201</v>
      </c>
      <c r="K162">
        <v>0</v>
      </c>
      <c r="L162">
        <v>0</v>
      </c>
      <c r="M162">
        <v>147739.98765134299</v>
      </c>
      <c r="N162">
        <v>1722702.20973857</v>
      </c>
      <c r="O162">
        <v>0</v>
      </c>
      <c r="P162">
        <v>0</v>
      </c>
      <c r="Q162">
        <v>603755752.53304505</v>
      </c>
      <c r="R162">
        <v>39204891.061525002</v>
      </c>
      <c r="S162">
        <v>143667332.01295799</v>
      </c>
    </row>
    <row r="163" spans="1:19" x14ac:dyDescent="0.2">
      <c r="A163" t="s">
        <v>370</v>
      </c>
      <c r="B163" t="s">
        <v>373</v>
      </c>
      <c r="C163">
        <v>20</v>
      </c>
      <c r="D163" t="s">
        <v>174</v>
      </c>
      <c r="G163">
        <v>0</v>
      </c>
      <c r="H163">
        <v>0</v>
      </c>
      <c r="I163">
        <v>107436.864247406</v>
      </c>
      <c r="J163">
        <v>6094870.00240687</v>
      </c>
      <c r="K163">
        <v>0</v>
      </c>
      <c r="L163">
        <v>0</v>
      </c>
      <c r="M163">
        <v>83391.845912942299</v>
      </c>
      <c r="N163">
        <v>822253.257382771</v>
      </c>
      <c r="O163">
        <v>0</v>
      </c>
      <c r="P163">
        <v>0</v>
      </c>
      <c r="Q163">
        <v>378109272.20586598</v>
      </c>
      <c r="R163">
        <v>8322976.7315087402</v>
      </c>
      <c r="S163">
        <v>30739175.678617898</v>
      </c>
    </row>
    <row r="164" spans="1:19" x14ac:dyDescent="0.2">
      <c r="A164" t="s">
        <v>370</v>
      </c>
      <c r="B164" t="s">
        <v>372</v>
      </c>
      <c r="C164">
        <v>20</v>
      </c>
      <c r="D164" t="s">
        <v>175</v>
      </c>
      <c r="G164">
        <v>0</v>
      </c>
      <c r="H164">
        <v>0</v>
      </c>
      <c r="I164">
        <v>82490.561338670799</v>
      </c>
      <c r="J164">
        <v>6051335.9686936997</v>
      </c>
      <c r="K164">
        <v>0</v>
      </c>
      <c r="L164">
        <v>0</v>
      </c>
      <c r="M164">
        <v>68589.2433284164</v>
      </c>
      <c r="N164">
        <v>1034189.56569989</v>
      </c>
      <c r="O164">
        <v>0</v>
      </c>
      <c r="P164">
        <v>0</v>
      </c>
      <c r="Q164">
        <v>405862196.43258101</v>
      </c>
      <c r="R164">
        <v>8625498.6243611202</v>
      </c>
      <c r="S164">
        <v>29773090.010463402</v>
      </c>
    </row>
    <row r="165" spans="1:19" x14ac:dyDescent="0.2">
      <c r="A165" t="s">
        <v>370</v>
      </c>
      <c r="B165" t="s">
        <v>371</v>
      </c>
      <c r="C165">
        <v>20</v>
      </c>
      <c r="D165" t="s">
        <v>131</v>
      </c>
      <c r="G165">
        <v>0</v>
      </c>
      <c r="H165">
        <v>0</v>
      </c>
      <c r="I165">
        <v>157412.47656337501</v>
      </c>
      <c r="J165">
        <v>13860900.1571493</v>
      </c>
      <c r="K165">
        <v>0</v>
      </c>
      <c r="L165">
        <v>0</v>
      </c>
      <c r="M165">
        <v>0</v>
      </c>
      <c r="N165">
        <v>1194499.3456322099</v>
      </c>
      <c r="O165">
        <v>0</v>
      </c>
      <c r="P165">
        <v>178803.71343516299</v>
      </c>
      <c r="Q165">
        <v>805640722.39192998</v>
      </c>
      <c r="R165">
        <v>41889925.8516495</v>
      </c>
      <c r="S165">
        <v>145737494.39513001</v>
      </c>
    </row>
    <row r="166" spans="1:19" x14ac:dyDescent="0.2">
      <c r="A166" t="s">
        <v>370</v>
      </c>
      <c r="B166" t="s">
        <v>373</v>
      </c>
      <c r="C166">
        <v>20</v>
      </c>
      <c r="D166" t="s">
        <v>132</v>
      </c>
      <c r="G166">
        <v>0</v>
      </c>
      <c r="H166">
        <v>0</v>
      </c>
      <c r="I166">
        <v>92623.985186034901</v>
      </c>
      <c r="J166">
        <v>8691991.7098447196</v>
      </c>
      <c r="K166">
        <v>0</v>
      </c>
      <c r="L166">
        <v>0</v>
      </c>
      <c r="M166">
        <v>0</v>
      </c>
      <c r="N166">
        <v>629586.05664389103</v>
      </c>
      <c r="O166">
        <v>0</v>
      </c>
      <c r="P166">
        <v>176898.82830282001</v>
      </c>
      <c r="Q166">
        <v>564774276.14250803</v>
      </c>
      <c r="R166">
        <v>8946605.2350646108</v>
      </c>
      <c r="S166">
        <v>32775939.564688802</v>
      </c>
    </row>
    <row r="167" spans="1:19" x14ac:dyDescent="0.2">
      <c r="A167" t="s">
        <v>370</v>
      </c>
      <c r="B167" t="s">
        <v>372</v>
      </c>
      <c r="C167">
        <v>20</v>
      </c>
      <c r="D167" t="s">
        <v>133</v>
      </c>
      <c r="G167">
        <v>0</v>
      </c>
      <c r="H167">
        <v>0</v>
      </c>
      <c r="I167">
        <v>89680.884189803197</v>
      </c>
      <c r="J167">
        <v>8653894.0716029108</v>
      </c>
      <c r="K167">
        <v>0</v>
      </c>
      <c r="L167">
        <v>0</v>
      </c>
      <c r="M167">
        <v>0</v>
      </c>
      <c r="N167">
        <v>638359.36611904297</v>
      </c>
      <c r="O167">
        <v>0</v>
      </c>
      <c r="P167">
        <v>383525.06433538802</v>
      </c>
      <c r="Q167">
        <v>589615455.648821</v>
      </c>
      <c r="R167">
        <v>8216634.29820506</v>
      </c>
      <c r="S167">
        <v>31911644.4292854</v>
      </c>
    </row>
    <row r="168" spans="1:19" x14ac:dyDescent="0.2">
      <c r="A168" t="s">
        <v>370</v>
      </c>
      <c r="B168" t="s">
        <v>371</v>
      </c>
      <c r="C168">
        <v>20</v>
      </c>
      <c r="D168" t="s">
        <v>137</v>
      </c>
      <c r="G168">
        <v>0</v>
      </c>
      <c r="H168">
        <v>0</v>
      </c>
      <c r="I168">
        <v>282141.66433740302</v>
      </c>
      <c r="J168">
        <v>18986804.9372316</v>
      </c>
      <c r="K168">
        <v>0</v>
      </c>
      <c r="L168">
        <v>0</v>
      </c>
      <c r="M168">
        <v>0</v>
      </c>
      <c r="N168">
        <v>586507.16498973302</v>
      </c>
      <c r="O168">
        <v>0</v>
      </c>
      <c r="P168">
        <v>200975.056768838</v>
      </c>
      <c r="Q168">
        <v>1118580393.1254799</v>
      </c>
      <c r="R168">
        <v>43522688.229022801</v>
      </c>
      <c r="S168">
        <v>173089337.92864001</v>
      </c>
    </row>
    <row r="169" spans="1:19" x14ac:dyDescent="0.2">
      <c r="A169" t="s">
        <v>370</v>
      </c>
      <c r="B169" t="s">
        <v>373</v>
      </c>
      <c r="C169">
        <v>20</v>
      </c>
      <c r="D169" t="s">
        <v>138</v>
      </c>
      <c r="G169">
        <v>0</v>
      </c>
      <c r="H169">
        <v>0</v>
      </c>
      <c r="I169">
        <v>54988.394382076498</v>
      </c>
      <c r="J169">
        <v>9544951.3369297609</v>
      </c>
      <c r="K169">
        <v>0</v>
      </c>
      <c r="L169">
        <v>0</v>
      </c>
      <c r="M169">
        <v>8545.7576700137197</v>
      </c>
      <c r="N169">
        <v>289977.06610619801</v>
      </c>
      <c r="O169">
        <v>0</v>
      </c>
      <c r="P169">
        <v>0</v>
      </c>
      <c r="Q169">
        <v>645023706.42117906</v>
      </c>
      <c r="R169">
        <v>9058614.3577573709</v>
      </c>
      <c r="S169">
        <v>31526812.493307799</v>
      </c>
    </row>
    <row r="170" spans="1:19" x14ac:dyDescent="0.2">
      <c r="A170" t="s">
        <v>370</v>
      </c>
      <c r="B170" t="s">
        <v>372</v>
      </c>
      <c r="C170">
        <v>20</v>
      </c>
      <c r="D170" t="s">
        <v>139</v>
      </c>
      <c r="G170">
        <v>0</v>
      </c>
      <c r="H170">
        <v>0</v>
      </c>
      <c r="I170">
        <v>80713.310940029798</v>
      </c>
      <c r="J170">
        <v>9888594.92219886</v>
      </c>
      <c r="K170">
        <v>0</v>
      </c>
      <c r="L170">
        <v>0</v>
      </c>
      <c r="M170">
        <v>37046.036237687404</v>
      </c>
      <c r="N170">
        <v>342307.61626456497</v>
      </c>
      <c r="O170">
        <v>0</v>
      </c>
      <c r="P170">
        <v>0</v>
      </c>
      <c r="Q170">
        <v>690820416.43838203</v>
      </c>
      <c r="R170">
        <v>9190674.26371268</v>
      </c>
      <c r="S170">
        <v>30918600.244382601</v>
      </c>
    </row>
    <row r="171" spans="1:19" x14ac:dyDescent="0.2">
      <c r="A171" t="s">
        <v>370</v>
      </c>
      <c r="B171" t="s">
        <v>371</v>
      </c>
      <c r="C171">
        <v>20</v>
      </c>
      <c r="D171" t="s">
        <v>146</v>
      </c>
      <c r="G171">
        <v>0</v>
      </c>
      <c r="H171">
        <v>0</v>
      </c>
      <c r="I171">
        <v>512820.06222639902</v>
      </c>
      <c r="J171">
        <v>18181321.191242602</v>
      </c>
      <c r="K171">
        <v>0</v>
      </c>
      <c r="L171">
        <v>0</v>
      </c>
      <c r="M171">
        <v>0</v>
      </c>
      <c r="N171">
        <v>448529.41085972701</v>
      </c>
      <c r="O171">
        <v>0</v>
      </c>
      <c r="P171">
        <v>0</v>
      </c>
      <c r="Q171">
        <v>1153639125.5109501</v>
      </c>
      <c r="R171">
        <v>38966637.582893997</v>
      </c>
      <c r="S171">
        <v>143787738.33268601</v>
      </c>
    </row>
    <row r="172" spans="1:19" x14ac:dyDescent="0.2">
      <c r="A172" t="s">
        <v>370</v>
      </c>
      <c r="B172" t="s">
        <v>373</v>
      </c>
      <c r="C172">
        <v>20</v>
      </c>
      <c r="D172" t="s">
        <v>147</v>
      </c>
      <c r="G172">
        <v>0</v>
      </c>
      <c r="H172">
        <v>0</v>
      </c>
      <c r="I172">
        <v>198389.83165724401</v>
      </c>
      <c r="J172">
        <v>9836495.9697622191</v>
      </c>
      <c r="K172">
        <v>0</v>
      </c>
      <c r="L172">
        <v>0</v>
      </c>
      <c r="M172">
        <v>0</v>
      </c>
      <c r="N172">
        <v>341270.63565561699</v>
      </c>
      <c r="O172">
        <v>0</v>
      </c>
      <c r="P172">
        <v>0</v>
      </c>
      <c r="Q172">
        <v>646509439.16464996</v>
      </c>
      <c r="R172">
        <v>8891563.6442003101</v>
      </c>
      <c r="S172">
        <v>35546795.077951901</v>
      </c>
    </row>
    <row r="173" spans="1:19" x14ac:dyDescent="0.2">
      <c r="A173" t="s">
        <v>370</v>
      </c>
      <c r="B173" t="s">
        <v>372</v>
      </c>
      <c r="C173">
        <v>20</v>
      </c>
      <c r="D173" t="s">
        <v>148</v>
      </c>
      <c r="E173" t="s">
        <v>464</v>
      </c>
      <c r="G173">
        <v>0</v>
      </c>
      <c r="H173">
        <v>0</v>
      </c>
      <c r="I173">
        <v>162000.38828789501</v>
      </c>
      <c r="J173">
        <v>10113790.4598132</v>
      </c>
      <c r="K173">
        <v>0</v>
      </c>
      <c r="L173">
        <v>0</v>
      </c>
      <c r="M173">
        <v>10542.0156881484</v>
      </c>
      <c r="N173">
        <v>297998.73114434298</v>
      </c>
      <c r="O173">
        <v>0</v>
      </c>
      <c r="P173">
        <v>82652.355255592396</v>
      </c>
      <c r="Q173">
        <v>705619818.38305402</v>
      </c>
      <c r="R173">
        <v>9031917.0924192201</v>
      </c>
      <c r="S173">
        <v>30811501.792809099</v>
      </c>
    </row>
  </sheetData>
  <conditionalFormatting sqref="G85:G173">
    <cfRule type="colorScale" priority="2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conditionalFormatting sqref="G2:S84">
    <cfRule type="colorScale" priority="5">
      <colorScale>
        <cfvo type="percentile" val="10"/>
        <cfvo type="percentile" val="50"/>
        <cfvo type="percentile" val="90"/>
        <color theme="5" tint="0.39997558519241921"/>
        <color theme="4" tint="0.59999389629810485"/>
        <color theme="9" tint="0.39997558519241921"/>
      </colorScale>
    </cfRule>
  </conditionalFormatting>
  <conditionalFormatting sqref="H85:S173">
    <cfRule type="colorScale" priority="1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B84C-E0D3-614C-88F0-69CBF0953365}">
  <dimension ref="A1:R176"/>
  <sheetViews>
    <sheetView topLeftCell="A60" workbookViewId="0">
      <selection activeCell="G88" sqref="G88:R88"/>
    </sheetView>
  </sheetViews>
  <sheetFormatPr baseColWidth="10" defaultRowHeight="16" x14ac:dyDescent="0.2"/>
  <cols>
    <col min="3" max="3" width="11" bestFit="1" customWidth="1"/>
    <col min="6" max="6" width="11" bestFit="1" customWidth="1"/>
    <col min="7" max="18" width="14.83203125" bestFit="1" customWidth="1"/>
  </cols>
  <sheetData>
    <row r="1" spans="1:18" x14ac:dyDescent="0.2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382</v>
      </c>
      <c r="F1" s="3" t="s">
        <v>444</v>
      </c>
      <c r="G1" s="3" t="s">
        <v>450</v>
      </c>
      <c r="H1" s="3" t="s">
        <v>451</v>
      </c>
      <c r="I1" s="3" t="s">
        <v>452</v>
      </c>
      <c r="J1" s="3" t="s">
        <v>453</v>
      </c>
      <c r="K1" s="3" t="s">
        <v>454</v>
      </c>
      <c r="L1" s="3" t="s">
        <v>455</v>
      </c>
      <c r="M1" s="3" t="s">
        <v>456</v>
      </c>
      <c r="N1" s="3" t="s">
        <v>457</v>
      </c>
      <c r="O1" s="3" t="s">
        <v>458</v>
      </c>
      <c r="P1" s="3" t="s">
        <v>459</v>
      </c>
      <c r="Q1" s="3" t="s">
        <v>460</v>
      </c>
      <c r="R1" s="3" t="s">
        <v>188</v>
      </c>
    </row>
    <row r="2" spans="1:18" x14ac:dyDescent="0.2">
      <c r="A2" s="3" t="s">
        <v>368</v>
      </c>
      <c r="B2" s="3" t="s">
        <v>369</v>
      </c>
      <c r="C2" s="3">
        <v>4</v>
      </c>
      <c r="D2" s="3" t="s">
        <v>370</v>
      </c>
      <c r="E2" s="3" t="s">
        <v>371</v>
      </c>
      <c r="F2" s="3">
        <v>4</v>
      </c>
      <c r="G2" s="1">
        <f ca="1">(#REF!/$T2)*(AVERAGE(C$2:$T$87))</f>
        <v>42868.129773355584</v>
      </c>
      <c r="H2" s="1">
        <f ca="1">(#REF!/$T2)*(AVERAGE(C$2:$T$87))</f>
        <v>9408.2303154626024</v>
      </c>
      <c r="I2" s="1">
        <f ca="1">(#REF!/$T2)*(AVERAGE(C$2:$T$87))</f>
        <v>0</v>
      </c>
      <c r="J2" s="1">
        <f ca="1">(#REF!/$T2)*(AVERAGE(C$2:$T$87))</f>
        <v>562298.7469889971</v>
      </c>
      <c r="K2" s="1">
        <f ca="1">(#REF!/$T2)*(AVERAGE(C$2:$T$87))</f>
        <v>129227.26062629785</v>
      </c>
      <c r="L2" s="1">
        <f ca="1">(#REF!/$T2)*(AVERAGE(C$2:$T$87))</f>
        <v>5323088.0792094497</v>
      </c>
      <c r="M2" s="1">
        <f ca="1">(#REF!/$T2)*(AVERAGE(C$2:$T$87))</f>
        <v>485201833.76864892</v>
      </c>
      <c r="N2" s="1">
        <f ca="1">(#REF!/$T2)*(AVERAGE(C$2:$T$87))</f>
        <v>0</v>
      </c>
      <c r="O2" s="1">
        <f ca="1">(#REF!/$T2)*(AVERAGE(C$2:$T$87))</f>
        <v>30572426.224840116</v>
      </c>
      <c r="P2" s="1">
        <f ca="1">(#REF!/$T2)*(AVERAGE(C$2:$T$87))</f>
        <v>8479255.3474132828</v>
      </c>
      <c r="Q2" s="1">
        <f ca="1">(A2/$T2)*(AVERAGE(C$2:$T$87))</f>
        <v>3420225.8875949671</v>
      </c>
      <c r="R2" s="1">
        <f ca="1">(B2/$T2)*(AVERAGE(C$2:$T$87))</f>
        <v>129227.26062629785</v>
      </c>
    </row>
    <row r="3" spans="1:18" x14ac:dyDescent="0.2">
      <c r="A3" s="3" t="s">
        <v>368</v>
      </c>
      <c r="B3" s="3" t="s">
        <v>369</v>
      </c>
      <c r="C3" s="3">
        <v>4</v>
      </c>
      <c r="D3" s="3" t="s">
        <v>370</v>
      </c>
      <c r="E3" s="3" t="s">
        <v>373</v>
      </c>
      <c r="F3" s="3">
        <v>4</v>
      </c>
      <c r="G3" s="1">
        <f ca="1">(#REF!/$T3)*(AVERAGE(C$2:$T$87))</f>
        <v>174464.55713449884</v>
      </c>
      <c r="H3" s="1">
        <f ca="1">(#REF!/$T3)*(AVERAGE(C$2:$T$87))</f>
        <v>0</v>
      </c>
      <c r="I3" s="1">
        <f ca="1">(#REF!/$T3)*(AVERAGE(C$2:$T$87))</f>
        <v>0</v>
      </c>
      <c r="J3" s="1">
        <f ca="1">(#REF!/$T3)*(AVERAGE(C$2:$T$87))</f>
        <v>1107025.9838843471</v>
      </c>
      <c r="K3" s="1">
        <f ca="1">(#REF!/$T3)*(AVERAGE(C$2:$T$87))</f>
        <v>930836.71242400259</v>
      </c>
      <c r="L3" s="1">
        <f ca="1">(#REF!/$T3)*(AVERAGE(C$2:$T$87))</f>
        <v>13005984.641910441</v>
      </c>
      <c r="M3" s="1">
        <f ca="1">(#REF!/$T3)*(AVERAGE(C$2:$T$87))</f>
        <v>1254253383.5831842</v>
      </c>
      <c r="N3" s="1">
        <f ca="1">(#REF!/$T3)*(AVERAGE(C$2:$T$87))</f>
        <v>0</v>
      </c>
      <c r="O3" s="1">
        <f ca="1">(#REF!/$T3)*(AVERAGE(C$2:$T$87))</f>
        <v>80576277.975646988</v>
      </c>
      <c r="P3" s="1">
        <f ca="1">(#REF!/$T3)*(AVERAGE(C$2:$T$87))</f>
        <v>24324914.105855696</v>
      </c>
      <c r="Q3" s="1">
        <f ca="1">(A3/$T3)*(AVERAGE(C$2:$T$87))</f>
        <v>7933600.0015371181</v>
      </c>
      <c r="R3" s="1">
        <f ca="1">(B3/$T3)*(AVERAGE(C$2:$T$87))</f>
        <v>930836.71242400259</v>
      </c>
    </row>
    <row r="4" spans="1:18" x14ac:dyDescent="0.2">
      <c r="A4" s="3" t="s">
        <v>368</v>
      </c>
      <c r="B4" s="3" t="s">
        <v>369</v>
      </c>
      <c r="C4" s="3">
        <v>4</v>
      </c>
      <c r="D4" s="3" t="s">
        <v>370</v>
      </c>
      <c r="E4" s="3" t="s">
        <v>372</v>
      </c>
      <c r="F4" s="3">
        <v>4</v>
      </c>
      <c r="G4" s="1">
        <f ca="1">(#REF!/$T4)*(AVERAGE(C$2:$T$87))</f>
        <v>194484.94542735341</v>
      </c>
      <c r="H4" s="1">
        <f ca="1">(#REF!/$T4)*(AVERAGE(C$2:$T$87))</f>
        <v>0</v>
      </c>
      <c r="I4" s="1">
        <f ca="1">(#REF!/$T4)*(AVERAGE(C$2:$T$87))</f>
        <v>0</v>
      </c>
      <c r="J4" s="1">
        <f ca="1">(#REF!/$T4)*(AVERAGE(C$2:$T$87))</f>
        <v>1041825.6943196128</v>
      </c>
      <c r="K4" s="1">
        <f ca="1">(#REF!/$T4)*(AVERAGE(C$2:$T$87))</f>
        <v>803427.39552847273</v>
      </c>
      <c r="L4" s="1">
        <f ca="1">(#REF!/$T4)*(AVERAGE(C$2:$T$87))</f>
        <v>13762940.966580514</v>
      </c>
      <c r="M4" s="1">
        <f ca="1">(#REF!/$T4)*(AVERAGE(C$2:$T$87))</f>
        <v>1435527868.6332691</v>
      </c>
      <c r="N4" s="1">
        <f ca="1">(#REF!/$T4)*(AVERAGE(C$2:$T$87))</f>
        <v>0</v>
      </c>
      <c r="O4" s="1">
        <f ca="1">(#REF!/$T4)*(AVERAGE(C$2:$T$87))</f>
        <v>85268196.708291933</v>
      </c>
      <c r="P4" s="1">
        <f ca="1">(#REF!/$T4)*(AVERAGE(C$2:$T$87))</f>
        <v>23745573.766866107</v>
      </c>
      <c r="Q4" s="1">
        <f ca="1">(A4/$T4)*(AVERAGE(C$2:$T$87))</f>
        <v>7171361.4452000922</v>
      </c>
      <c r="R4" s="1">
        <f ca="1">(B4/$T4)*(AVERAGE(C$2:$T$87))</f>
        <v>803427.39552847273</v>
      </c>
    </row>
    <row r="5" spans="1:18" x14ac:dyDescent="0.2">
      <c r="A5" s="3" t="s">
        <v>368</v>
      </c>
      <c r="B5" s="3" t="s">
        <v>369</v>
      </c>
      <c r="C5" s="3">
        <v>8</v>
      </c>
      <c r="D5" s="3" t="s">
        <v>370</v>
      </c>
      <c r="E5" s="3" t="s">
        <v>371</v>
      </c>
      <c r="F5" s="3">
        <v>4</v>
      </c>
      <c r="G5" s="1">
        <f ca="1">(#REF!/$T5)*(AVERAGE(C$2:$T$87))</f>
        <v>47881.492359859563</v>
      </c>
      <c r="H5" s="1">
        <f ca="1">(#REF!/$T5)*(AVERAGE(C$2:$T$87))</f>
        <v>0</v>
      </c>
      <c r="I5" s="1">
        <f ca="1">(#REF!/$T5)*(AVERAGE(C$2:$T$87))</f>
        <v>0</v>
      </c>
      <c r="J5" s="1">
        <f ca="1">(#REF!/$T5)*(AVERAGE(C$2:$T$87))</f>
        <v>357850.23114709993</v>
      </c>
      <c r="K5" s="1">
        <f ca="1">(#REF!/$T5)*(AVERAGE(C$2:$T$87))</f>
        <v>96447.012849304432</v>
      </c>
      <c r="L5" s="1">
        <f ca="1">(#REF!/$T5)*(AVERAGE(C$2:$T$87))</f>
        <v>5321845.9074772391</v>
      </c>
      <c r="M5" s="1">
        <f ca="1">(#REF!/$T5)*(AVERAGE(C$2:$T$87))</f>
        <v>509634396.22451526</v>
      </c>
      <c r="N5" s="1">
        <f ca="1">(#REF!/$T5)*(AVERAGE(C$2:$T$87))</f>
        <v>0</v>
      </c>
      <c r="O5" s="1">
        <f ca="1">(#REF!/$T5)*(AVERAGE(C$2:$T$87))</f>
        <v>31029067.663935088</v>
      </c>
      <c r="P5" s="1">
        <f ca="1">(#REF!/$T5)*(AVERAGE(C$2:$T$87))</f>
        <v>5276745.5184308225</v>
      </c>
      <c r="Q5" s="1">
        <f ca="1">(A5/$T5)*(AVERAGE(C$2:$T$87))</f>
        <v>2476577.7203138759</v>
      </c>
      <c r="R5" s="1">
        <f ca="1">(B5/$T5)*(AVERAGE(C$2:$T$87))</f>
        <v>96447.012849304432</v>
      </c>
    </row>
    <row r="6" spans="1:18" x14ac:dyDescent="0.2">
      <c r="A6" s="3" t="s">
        <v>368</v>
      </c>
      <c r="B6" s="3" t="s">
        <v>369</v>
      </c>
      <c r="C6" s="3">
        <v>8</v>
      </c>
      <c r="D6" s="3" t="s">
        <v>370</v>
      </c>
      <c r="E6" s="3" t="s">
        <v>373</v>
      </c>
      <c r="F6" s="3">
        <v>4</v>
      </c>
      <c r="G6" s="1">
        <f ca="1">(#REF!/$T6)*(AVERAGE(C$2:$T$87))</f>
        <v>102098.64056203893</v>
      </c>
      <c r="H6" s="1">
        <f ca="1">(#REF!/$T6)*(AVERAGE(C$2:$T$87))</f>
        <v>0</v>
      </c>
      <c r="I6" s="1">
        <f ca="1">(#REF!/$T6)*(AVERAGE(C$2:$T$87))</f>
        <v>0</v>
      </c>
      <c r="J6" s="1">
        <f ca="1">(#REF!/$T6)*(AVERAGE(C$2:$T$87))</f>
        <v>790048.07675758854</v>
      </c>
      <c r="K6" s="1">
        <f ca="1">(#REF!/$T6)*(AVERAGE(C$2:$T$87))</f>
        <v>0</v>
      </c>
      <c r="L6" s="1">
        <f ca="1">(#REF!/$T6)*(AVERAGE(C$2:$T$87))</f>
        <v>13963774.619257571</v>
      </c>
      <c r="M6" s="1">
        <f ca="1">(#REF!/$T6)*(AVERAGE(C$2:$T$87))</f>
        <v>1501722810.9702723</v>
      </c>
      <c r="N6" s="1">
        <f ca="1">(#REF!/$T6)*(AVERAGE(C$2:$T$87))</f>
        <v>0</v>
      </c>
      <c r="O6" s="1">
        <f ca="1">(#REF!/$T6)*(AVERAGE(C$2:$T$87))</f>
        <v>91201607.915841669</v>
      </c>
      <c r="P6" s="1">
        <f ca="1">(#REF!/$T6)*(AVERAGE(C$2:$T$87))</f>
        <v>16508453.782725248</v>
      </c>
      <c r="Q6" s="1">
        <f ca="1">(A6/$T6)*(AVERAGE(C$2:$T$87))</f>
        <v>6361854.1332035931</v>
      </c>
      <c r="R6" s="1">
        <f ca="1">(B6/$T6)*(AVERAGE(C$2:$T$87))</f>
        <v>0</v>
      </c>
    </row>
    <row r="7" spans="1:18" x14ac:dyDescent="0.2">
      <c r="A7" s="3" t="s">
        <v>368</v>
      </c>
      <c r="B7" s="3" t="s">
        <v>369</v>
      </c>
      <c r="C7" s="3">
        <v>8</v>
      </c>
      <c r="D7" s="3" t="s">
        <v>370</v>
      </c>
      <c r="E7" s="3" t="s">
        <v>372</v>
      </c>
      <c r="F7" s="3">
        <v>4</v>
      </c>
      <c r="G7" s="1">
        <f ca="1">(#REF!/$T7)*(AVERAGE(C$2:$T$87))</f>
        <v>140156.72950273013</v>
      </c>
      <c r="H7" s="1">
        <f ca="1">(#REF!/$T7)*(AVERAGE(C$2:$T$87))</f>
        <v>0</v>
      </c>
      <c r="I7" s="1">
        <f ca="1">(#REF!/$T7)*(AVERAGE(C$2:$T$87))</f>
        <v>18546.854247622145</v>
      </c>
      <c r="J7" s="1">
        <f ca="1">(#REF!/$T7)*(AVERAGE(C$2:$T$87))</f>
        <v>642923.94746137282</v>
      </c>
      <c r="K7" s="1">
        <f ca="1">(#REF!/$T7)*(AVERAGE(C$2:$T$87))</f>
        <v>705187.20108255686</v>
      </c>
      <c r="L7" s="1">
        <f ca="1">(#REF!/$T7)*(AVERAGE(C$2:$T$87))</f>
        <v>13637611.158642059</v>
      </c>
      <c r="M7" s="1">
        <f ca="1">(#REF!/$T7)*(AVERAGE(C$2:$T$87))</f>
        <v>1386019255.1890132</v>
      </c>
      <c r="N7" s="1">
        <f ca="1">(#REF!/$T7)*(AVERAGE(C$2:$T$87))</f>
        <v>0</v>
      </c>
      <c r="O7" s="1">
        <f ca="1">(#REF!/$T7)*(AVERAGE(C$2:$T$87))</f>
        <v>86859977.311695278</v>
      </c>
      <c r="P7" s="1">
        <f ca="1">(#REF!/$T7)*(AVERAGE(C$2:$T$87))</f>
        <v>15711952.033898916</v>
      </c>
      <c r="Q7" s="1">
        <f ca="1">(A7/$T7)*(AVERAGE(C$2:$T$87))</f>
        <v>5295316.4043844137</v>
      </c>
      <c r="R7" s="1">
        <f ca="1">(B7/$T7)*(AVERAGE(C$2:$T$87))</f>
        <v>705187.20108255686</v>
      </c>
    </row>
    <row r="8" spans="1:18" x14ac:dyDescent="0.2">
      <c r="A8" s="3" t="s">
        <v>368</v>
      </c>
      <c r="B8" s="3" t="s">
        <v>369</v>
      </c>
      <c r="C8" s="3">
        <v>10</v>
      </c>
      <c r="D8" s="3" t="s">
        <v>370</v>
      </c>
      <c r="E8" s="3" t="s">
        <v>371</v>
      </c>
      <c r="F8" s="3">
        <v>4</v>
      </c>
      <c r="G8" s="1">
        <f ca="1">(#REF!/$T8)*(AVERAGE(C$2:$T$87))</f>
        <v>65839.516801743899</v>
      </c>
      <c r="H8" s="1">
        <f ca="1">(#REF!/$T8)*(AVERAGE(C$2:$T$87))</f>
        <v>0</v>
      </c>
      <c r="I8" s="1">
        <f ca="1">(#REF!/$T8)*(AVERAGE(C$2:$T$87))</f>
        <v>0</v>
      </c>
      <c r="J8" s="1">
        <f ca="1">(#REF!/$T8)*(AVERAGE(C$2:$T$87))</f>
        <v>613074.13777443382</v>
      </c>
      <c r="K8" s="1">
        <f ca="1">(#REF!/$T8)*(AVERAGE(C$2:$T$87))</f>
        <v>0</v>
      </c>
      <c r="L8" s="1">
        <f ca="1">(#REF!/$T8)*(AVERAGE(C$2:$T$87))</f>
        <v>4950014.9011695869</v>
      </c>
      <c r="M8" s="1">
        <f ca="1">(#REF!/$T8)*(AVERAGE(C$2:$T$87))</f>
        <v>459409534.40177858</v>
      </c>
      <c r="N8" s="1">
        <f ca="1">(#REF!/$T8)*(AVERAGE(C$2:$T$87))</f>
        <v>0</v>
      </c>
      <c r="O8" s="1">
        <f ca="1">(#REF!/$T8)*(AVERAGE(C$2:$T$87))</f>
        <v>43461846.340539254</v>
      </c>
      <c r="P8" s="1">
        <f ca="1">(#REF!/$T8)*(AVERAGE(C$2:$T$87))</f>
        <v>7367041.3086700253</v>
      </c>
      <c r="Q8" s="1">
        <f ca="1">(A8/$T8)*(AVERAGE(C$2:$T$87))</f>
        <v>3031202.8252415378</v>
      </c>
      <c r="R8" s="1">
        <f ca="1">(B8/$T8)*(AVERAGE(C$2:$T$87))</f>
        <v>0</v>
      </c>
    </row>
    <row r="9" spans="1:18" x14ac:dyDescent="0.2">
      <c r="A9" s="3" t="s">
        <v>368</v>
      </c>
      <c r="B9" s="3" t="s">
        <v>369</v>
      </c>
      <c r="C9" s="3">
        <v>10</v>
      </c>
      <c r="D9" s="3" t="s">
        <v>370</v>
      </c>
      <c r="E9" s="3" t="s">
        <v>372</v>
      </c>
      <c r="F9" s="3">
        <v>4</v>
      </c>
      <c r="G9" s="1">
        <f ca="1">(#REF!/$T9)*(AVERAGE(C$2:$T$87))</f>
        <v>196520.06088267974</v>
      </c>
      <c r="H9" s="1">
        <f ca="1">(#REF!/$T9)*(AVERAGE(C$2:$T$87))</f>
        <v>0</v>
      </c>
      <c r="I9" s="1">
        <f ca="1">(#REF!/$T9)*(AVERAGE(C$2:$T$87))</f>
        <v>0</v>
      </c>
      <c r="J9" s="1">
        <f ca="1">(#REF!/$T9)*(AVERAGE(C$2:$T$87))</f>
        <v>1047628.4058920798</v>
      </c>
      <c r="K9" s="1">
        <f ca="1">(#REF!/$T9)*(AVERAGE(C$2:$T$87))</f>
        <v>0</v>
      </c>
      <c r="L9" s="1">
        <f ca="1">(#REF!/$T9)*(AVERAGE(C$2:$T$87))</f>
        <v>11407362.908796605</v>
      </c>
      <c r="M9" s="1">
        <f ca="1">(#REF!/$T9)*(AVERAGE(C$2:$T$87))</f>
        <v>1168898240.6134822</v>
      </c>
      <c r="N9" s="1">
        <f ca="1">(#REF!/$T9)*(AVERAGE(C$2:$T$87))</f>
        <v>0</v>
      </c>
      <c r="O9" s="1">
        <f ca="1">(#REF!/$T9)*(AVERAGE(C$2:$T$87))</f>
        <v>112345511.24686816</v>
      </c>
      <c r="P9" s="1">
        <f ca="1">(#REF!/$T9)*(AVERAGE(C$2:$T$87))</f>
        <v>20108439.694926769</v>
      </c>
      <c r="Q9" s="1">
        <f ca="1">(A9/$T9)*(AVERAGE(C$2:$T$87))</f>
        <v>6747550.8552226089</v>
      </c>
      <c r="R9" s="1">
        <f ca="1">(B9/$T9)*(AVERAGE(C$2:$T$87))</f>
        <v>0</v>
      </c>
    </row>
    <row r="10" spans="1:18" x14ac:dyDescent="0.2">
      <c r="A10" s="3" t="s">
        <v>368</v>
      </c>
      <c r="B10" s="3" t="s">
        <v>369</v>
      </c>
      <c r="C10" s="3">
        <v>11</v>
      </c>
      <c r="D10" s="3" t="s">
        <v>370</v>
      </c>
      <c r="E10" s="3" t="s">
        <v>371</v>
      </c>
      <c r="F10" s="3">
        <v>4</v>
      </c>
      <c r="G10" s="1">
        <f ca="1">(#REF!/$T10)*(AVERAGE(C$2:$T$87))</f>
        <v>95831.68722349836</v>
      </c>
      <c r="H10" s="1">
        <f ca="1">(#REF!/$T10)*(AVERAGE(C$2:$T$87))</f>
        <v>0</v>
      </c>
      <c r="I10" s="1">
        <f ca="1">(#REF!/$T10)*(AVERAGE(C$2:$T$87))</f>
        <v>0</v>
      </c>
      <c r="J10" s="1">
        <f ca="1">(#REF!/$T10)*(AVERAGE(C$2:$T$87))</f>
        <v>944885.00950470427</v>
      </c>
      <c r="K10" s="1">
        <f ca="1">(#REF!/$T10)*(AVERAGE(C$2:$T$87))</f>
        <v>0</v>
      </c>
      <c r="L10" s="1">
        <f ca="1">(#REF!/$T10)*(AVERAGE(C$2:$T$87))</f>
        <v>17559014.552244619</v>
      </c>
      <c r="M10" s="1">
        <f ca="1">(#REF!/$T10)*(AVERAGE(C$2:$T$87))</f>
        <v>898730626.49062693</v>
      </c>
      <c r="N10" s="1">
        <f ca="1">(#REF!/$T10)*(AVERAGE(C$2:$T$87))</f>
        <v>0</v>
      </c>
      <c r="O10" s="1">
        <f ca="1">(#REF!/$T10)*(AVERAGE(C$2:$T$87))</f>
        <v>97665524.728461206</v>
      </c>
      <c r="P10" s="1">
        <f ca="1">(#REF!/$T10)*(AVERAGE(C$2:$T$87))</f>
        <v>17870713.035420559</v>
      </c>
      <c r="Q10" s="1">
        <f ca="1">(A10/$T10)*(AVERAGE(C$2:$T$87))</f>
        <v>6946994.3754235329</v>
      </c>
      <c r="R10" s="1">
        <f ca="1">(B10/$T10)*(AVERAGE(C$2:$T$87))</f>
        <v>0</v>
      </c>
    </row>
    <row r="11" spans="1:18" x14ac:dyDescent="0.2">
      <c r="A11" s="3" t="s">
        <v>368</v>
      </c>
      <c r="B11" s="3" t="s">
        <v>369</v>
      </c>
      <c r="C11" s="3">
        <v>11</v>
      </c>
      <c r="D11" s="3" t="s">
        <v>370</v>
      </c>
      <c r="E11" s="3" t="s">
        <v>372</v>
      </c>
      <c r="F11" s="3">
        <v>4</v>
      </c>
      <c r="G11" s="1">
        <f ca="1">(#REF!/$T11)*(AVERAGE(C$2:$T$87))</f>
        <v>309643.36774026172</v>
      </c>
      <c r="H11" s="1">
        <f ca="1">(#REF!/$T11)*(AVERAGE(C$2:$T$87))</f>
        <v>0</v>
      </c>
      <c r="I11" s="1">
        <f ca="1">(#REF!/$T11)*(AVERAGE(C$2:$T$87))</f>
        <v>0</v>
      </c>
      <c r="J11" s="1">
        <f ca="1">(#REF!/$T11)*(AVERAGE(C$2:$T$87))</f>
        <v>1585481.3828398811</v>
      </c>
      <c r="K11" s="1">
        <f ca="1">(#REF!/$T11)*(AVERAGE(C$2:$T$87))</f>
        <v>1330827.8766728623</v>
      </c>
      <c r="L11" s="1">
        <f ca="1">(#REF!/$T11)*(AVERAGE(C$2:$T$87))</f>
        <v>30653377.044499885</v>
      </c>
      <c r="M11" s="1">
        <f ca="1">(#REF!/$T11)*(AVERAGE(C$2:$T$87))</f>
        <v>1539144917.7977757</v>
      </c>
      <c r="N11" s="1">
        <f ca="1">(#REF!/$T11)*(AVERAGE(C$2:$T$87))</f>
        <v>0</v>
      </c>
      <c r="O11" s="1">
        <f ca="1">(#REF!/$T11)*(AVERAGE(C$2:$T$87))</f>
        <v>170320524.56415781</v>
      </c>
      <c r="P11" s="1">
        <f ca="1">(#REF!/$T11)*(AVERAGE(C$2:$T$87))</f>
        <v>30653377.044499885</v>
      </c>
      <c r="Q11" s="1">
        <f ca="1">(A11/$T11)*(AVERAGE(C$2:$T$87))</f>
        <v>12056929.987116413</v>
      </c>
      <c r="R11" s="1">
        <f ca="1">(B11/$T11)*(AVERAGE(C$2:$T$87))</f>
        <v>1330827.8766728623</v>
      </c>
    </row>
    <row r="12" spans="1:18" x14ac:dyDescent="0.2">
      <c r="A12" s="3" t="s">
        <v>368</v>
      </c>
      <c r="B12" s="3" t="s">
        <v>369</v>
      </c>
      <c r="C12" s="3">
        <v>15</v>
      </c>
      <c r="D12" s="3" t="s">
        <v>370</v>
      </c>
      <c r="E12" s="3" t="s">
        <v>371</v>
      </c>
      <c r="F12" s="3">
        <v>4</v>
      </c>
      <c r="G12" s="1">
        <f ca="1">(#REF!/$T12)*(AVERAGE(C$2:$T$87))</f>
        <v>107244.927063007</v>
      </c>
      <c r="H12" s="1">
        <f ca="1">(#REF!/$T12)*(AVERAGE(C$2:$T$87))</f>
        <v>8128.1875138231262</v>
      </c>
      <c r="I12" s="1">
        <f ca="1">(#REF!/$T12)*(AVERAGE(C$2:$T$87))</f>
        <v>0</v>
      </c>
      <c r="J12" s="1">
        <f ca="1">(#REF!/$T12)*(AVERAGE(C$2:$T$87))</f>
        <v>772763.74785700883</v>
      </c>
      <c r="K12" s="1">
        <f ca="1">(#REF!/$T12)*(AVERAGE(C$2:$T$87))</f>
        <v>129310.07671908986</v>
      </c>
      <c r="L12" s="1">
        <f ca="1">(#REF!/$T12)*(AVERAGE(C$2:$T$87))</f>
        <v>6020169.2598963147</v>
      </c>
      <c r="M12" s="1">
        <f ca="1">(#REF!/$T12)*(AVERAGE(C$2:$T$87))</f>
        <v>433452186.71253461</v>
      </c>
      <c r="N12" s="1">
        <f ca="1">(#REF!/$T12)*(AVERAGE(C$2:$T$87))</f>
        <v>0</v>
      </c>
      <c r="O12" s="1">
        <f ca="1">(#REF!/$T12)*(AVERAGE(C$2:$T$87))</f>
        <v>79867578.84795776</v>
      </c>
      <c r="P12" s="1">
        <f ca="1">(#REF!/$T12)*(AVERAGE(C$2:$T$87))</f>
        <v>20147499.789786331</v>
      </c>
      <c r="Q12" s="1">
        <f ca="1">(A12/$T12)*(AVERAGE(C$2:$T$87))</f>
        <v>3334571.7249624445</v>
      </c>
      <c r="R12" s="1">
        <f ca="1">(B12/$T12)*(AVERAGE(C$2:$T$87))</f>
        <v>129310.07671908986</v>
      </c>
    </row>
    <row r="13" spans="1:18" x14ac:dyDescent="0.2">
      <c r="A13" s="3" t="s">
        <v>368</v>
      </c>
      <c r="B13" s="3" t="s">
        <v>369</v>
      </c>
      <c r="C13" s="3">
        <v>15</v>
      </c>
      <c r="D13" s="3" t="s">
        <v>370</v>
      </c>
      <c r="E13" s="3" t="s">
        <v>373</v>
      </c>
      <c r="F13" s="3">
        <v>4</v>
      </c>
      <c r="G13" s="1">
        <f ca="1">(#REF!/$T13)*(AVERAGE(C$2:$T$87))</f>
        <v>457761.52404658758</v>
      </c>
      <c r="H13" s="1">
        <f ca="1">(#REF!/$T13)*(AVERAGE(C$2:$T$87))</f>
        <v>0</v>
      </c>
      <c r="I13" s="1">
        <f ca="1">(#REF!/$T13)*(AVERAGE(C$2:$T$87))</f>
        <v>0</v>
      </c>
      <c r="J13" s="1">
        <f ca="1">(#REF!/$T13)*(AVERAGE(C$2:$T$87))</f>
        <v>1604926.6933072309</v>
      </c>
      <c r="K13" s="1">
        <f ca="1">(#REF!/$T13)*(AVERAGE(C$2:$T$87))</f>
        <v>843433.44695225405</v>
      </c>
      <c r="L13" s="1">
        <f ca="1">(#REF!/$T13)*(AVERAGE(C$2:$T$87))</f>
        <v>16723731.746767238</v>
      </c>
      <c r="M13" s="1">
        <f ca="1">(#REF!/$T13)*(AVERAGE(C$2:$T$87))</f>
        <v>1493753585.4649155</v>
      </c>
      <c r="N13" s="1">
        <f ca="1">(#REF!/$T13)*(AVERAGE(C$2:$T$87))</f>
        <v>0</v>
      </c>
      <c r="O13" s="1">
        <f ca="1">(#REF!/$T13)*(AVERAGE(C$2:$T$87))</f>
        <v>240536774.92601478</v>
      </c>
      <c r="P13" s="1">
        <f ca="1">(#REF!/$T13)*(AVERAGE(C$2:$T$87))</f>
        <v>69129056.323274836</v>
      </c>
      <c r="Q13" s="1">
        <f ca="1">(A13/$T13)*(AVERAGE(C$2:$T$87))</f>
        <v>9381473.3479012009</v>
      </c>
      <c r="R13" s="1">
        <f ca="1">(B13/$T13)*(AVERAGE(C$2:$T$87))</f>
        <v>843433.44695225405</v>
      </c>
    </row>
    <row r="14" spans="1:18" x14ac:dyDescent="0.2">
      <c r="A14" s="3" t="s">
        <v>368</v>
      </c>
      <c r="B14" s="3" t="s">
        <v>369</v>
      </c>
      <c r="C14" s="3">
        <v>15</v>
      </c>
      <c r="D14" s="3" t="s">
        <v>370</v>
      </c>
      <c r="E14" s="3" t="s">
        <v>372</v>
      </c>
      <c r="F14" s="3">
        <v>4</v>
      </c>
      <c r="G14" s="1">
        <f ca="1">(#REF!/$T14)*(AVERAGE(C$2:$T$87))</f>
        <v>395592.79559039959</v>
      </c>
      <c r="H14" s="1">
        <f ca="1">(#REF!/$T14)*(AVERAGE(C$2:$T$87))</f>
        <v>0</v>
      </c>
      <c r="I14" s="1">
        <f ca="1">(#REF!/$T14)*(AVERAGE(C$2:$T$87))</f>
        <v>0</v>
      </c>
      <c r="J14" s="1">
        <f ca="1">(#REF!/$T14)*(AVERAGE(C$2:$T$87))</f>
        <v>1720351.2473689341</v>
      </c>
      <c r="K14" s="1">
        <f ca="1">(#REF!/$T14)*(AVERAGE(C$2:$T$87))</f>
        <v>771848.21270416596</v>
      </c>
      <c r="L14" s="1">
        <f ca="1">(#REF!/$T14)*(AVERAGE(C$2:$T$87))</f>
        <v>15205458.803478692</v>
      </c>
      <c r="M14" s="1">
        <f ca="1">(#REF!/$T14)*(AVERAGE(C$2:$T$87))</f>
        <v>1456944331.0976439</v>
      </c>
      <c r="N14" s="1">
        <f ca="1">(#REF!/$T14)*(AVERAGE(C$2:$T$87))</f>
        <v>0</v>
      </c>
      <c r="O14" s="1">
        <f ca="1">(#REF!/$T14)*(AVERAGE(C$2:$T$87))</f>
        <v>267203980.40211138</v>
      </c>
      <c r="P14" s="1">
        <f ca="1">(#REF!/$T14)*(AVERAGE(C$2:$T$87))</f>
        <v>68263790.613678098</v>
      </c>
      <c r="Q14" s="1">
        <f ca="1">(A14/$T14)*(AVERAGE(C$2:$T$87))</f>
        <v>8267497.115249577</v>
      </c>
      <c r="R14" s="1">
        <f ca="1">(B14/$T14)*(AVERAGE(C$2:$T$87))</f>
        <v>771848.21270416596</v>
      </c>
    </row>
    <row r="15" spans="1:18" x14ac:dyDescent="0.2">
      <c r="A15" s="3" t="s">
        <v>368</v>
      </c>
      <c r="B15" s="3" t="s">
        <v>369</v>
      </c>
      <c r="C15" s="3">
        <v>6</v>
      </c>
      <c r="D15" s="3" t="s">
        <v>370</v>
      </c>
      <c r="E15" s="3" t="s">
        <v>371</v>
      </c>
      <c r="F15" s="3">
        <v>12</v>
      </c>
      <c r="G15" s="1">
        <f ca="1">(#REF!/$T15)*(AVERAGE(C$2:$T$87))</f>
        <v>332913.69897881232</v>
      </c>
      <c r="H15" s="1">
        <f ca="1">(#REF!/$T15)*(AVERAGE(C$2:$T$87))</f>
        <v>0</v>
      </c>
      <c r="I15" s="1">
        <f ca="1">(#REF!/$T15)*(AVERAGE(C$2:$T$87))</f>
        <v>0</v>
      </c>
      <c r="J15" s="1">
        <f ca="1">(#REF!/$T15)*(AVERAGE(C$2:$T$87))</f>
        <v>1055383.1794754164</v>
      </c>
      <c r="K15" s="1">
        <f ca="1">(#REF!/$T15)*(AVERAGE(C$2:$T$87))</f>
        <v>264943.41533670889</v>
      </c>
      <c r="L15" s="1">
        <f ca="1">(#REF!/$T15)*(AVERAGE(C$2:$T$87))</f>
        <v>11550827.859371684</v>
      </c>
      <c r="M15" s="1">
        <f ca="1">(#REF!/$T15)*(AVERAGE(C$2:$T$87))</f>
        <v>1041036899.300914</v>
      </c>
      <c r="N15" s="1">
        <f ca="1">(#REF!/$T15)*(AVERAGE(C$2:$T$87))</f>
        <v>0</v>
      </c>
      <c r="O15" s="1">
        <f ca="1">(#REF!/$T15)*(AVERAGE(C$2:$T$87))</f>
        <v>142660612.12642157</v>
      </c>
      <c r="P15" s="1">
        <f ca="1">(#REF!/$T15)*(AVERAGE(C$2:$T$87))</f>
        <v>41641475.972036563</v>
      </c>
      <c r="Q15" s="1">
        <f ca="1">(A15/$T15)*(AVERAGE(C$2:$T$87))</f>
        <v>6881938.1869295668</v>
      </c>
      <c r="R15" s="1">
        <f ca="1">(B15/$T15)*(AVERAGE(C$2:$T$87))</f>
        <v>264943.41533670889</v>
      </c>
    </row>
    <row r="16" spans="1:18" x14ac:dyDescent="0.2">
      <c r="A16" s="3" t="s">
        <v>368</v>
      </c>
      <c r="B16" s="3" t="s">
        <v>369</v>
      </c>
      <c r="C16" s="3">
        <v>6</v>
      </c>
      <c r="D16" s="3" t="s">
        <v>370</v>
      </c>
      <c r="E16" s="3" t="s">
        <v>373</v>
      </c>
      <c r="F16" s="3">
        <v>12</v>
      </c>
      <c r="G16" s="1">
        <f ca="1">(#REF!/$T16)*(AVERAGE(C$2:$T$87))</f>
        <v>265827.69546578056</v>
      </c>
      <c r="H16" s="1">
        <f ca="1">(#REF!/$T16)*(AVERAGE(C$2:$T$87))</f>
        <v>23508.475349344229</v>
      </c>
      <c r="I16" s="1">
        <f ca="1">(#REF!/$T16)*(AVERAGE(C$2:$T$87))</f>
        <v>0</v>
      </c>
      <c r="J16" s="1">
        <f ca="1">(#REF!/$T16)*(AVERAGE(C$2:$T$87))</f>
        <v>1511475.1999939806</v>
      </c>
      <c r="K16" s="1">
        <f ca="1">(#REF!/$T16)*(AVERAGE(C$2:$T$87))</f>
        <v>1257235.6085506426</v>
      </c>
      <c r="L16" s="1">
        <f ca="1">(#REF!/$T16)*(AVERAGE(C$2:$T$87))</f>
        <v>14960914.477767639</v>
      </c>
      <c r="M16" s="1">
        <f ca="1">(#REF!/$T16)*(AVERAGE(C$2:$T$87))</f>
        <v>1326467972.3349433</v>
      </c>
      <c r="N16" s="1">
        <f ca="1">(#REF!/$T16)*(AVERAGE(C$2:$T$87))</f>
        <v>0</v>
      </c>
      <c r="O16" s="1">
        <f ca="1">(#REF!/$T16)*(AVERAGE(C$2:$T$87))</f>
        <v>207141846.68267739</v>
      </c>
      <c r="P16" s="1">
        <f ca="1">(#REF!/$T16)*(AVERAGE(C$2:$T$87))</f>
        <v>57771671.001407273</v>
      </c>
      <c r="Q16" s="1">
        <f ca="1">(A16/$T16)*(AVERAGE(C$2:$T$87))</f>
        <v>9700328.5470724851</v>
      </c>
      <c r="R16" s="1">
        <f ca="1">(B16/$T16)*(AVERAGE(C$2:$T$87))</f>
        <v>1257235.6085506426</v>
      </c>
    </row>
    <row r="17" spans="1:18" x14ac:dyDescent="0.2">
      <c r="A17" s="3" t="s">
        <v>368</v>
      </c>
      <c r="B17" s="3" t="s">
        <v>369</v>
      </c>
      <c r="C17" s="3">
        <v>6</v>
      </c>
      <c r="D17" s="3" t="s">
        <v>370</v>
      </c>
      <c r="E17" s="3" t="s">
        <v>372</v>
      </c>
      <c r="F17" s="3">
        <v>12</v>
      </c>
      <c r="G17" s="1">
        <f ca="1">(#REF!/$T17)*(AVERAGE(C$2:$T$87))</f>
        <v>503422.81296645274</v>
      </c>
      <c r="H17" s="1">
        <f ca="1">(#REF!/$T17)*(AVERAGE(C$2:$T$87))</f>
        <v>0</v>
      </c>
      <c r="I17" s="1">
        <f ca="1">(#REF!/$T17)*(AVERAGE(C$2:$T$87))</f>
        <v>0</v>
      </c>
      <c r="J17" s="1">
        <f ca="1">(#REF!/$T17)*(AVERAGE(C$2:$T$87))</f>
        <v>1385930.5446961841</v>
      </c>
      <c r="K17" s="1">
        <f ca="1">(#REF!/$T17)*(AVERAGE(C$2:$T$87))</f>
        <v>1610246.4342128534</v>
      </c>
      <c r="L17" s="1">
        <f ca="1">(#REF!/$T17)*(AVERAGE(C$2:$T$87))</f>
        <v>14284645.666392984</v>
      </c>
      <c r="M17" s="1">
        <f ca="1">(#REF!/$T17)*(AVERAGE(C$2:$T$87))</f>
        <v>1213883065.8314896</v>
      </c>
      <c r="N17" s="1">
        <f ca="1">(#REF!/$T17)*(AVERAGE(C$2:$T$87))</f>
        <v>0</v>
      </c>
      <c r="O17" s="1">
        <f ca="1">(#REF!/$T17)*(AVERAGE(C$2:$T$87))</f>
        <v>212329381.15204272</v>
      </c>
      <c r="P17" s="1">
        <f ca="1">(#REF!/$T17)*(AVERAGE(C$2:$T$87))</f>
        <v>56087006.342049025</v>
      </c>
      <c r="Q17" s="1">
        <f ca="1">(A17/$T17)*(AVERAGE(C$2:$T$87))</f>
        <v>8243774.2967517208</v>
      </c>
      <c r="R17" s="1">
        <f ca="1">(B17/$T17)*(AVERAGE(C$2:$T$87))</f>
        <v>1610246.4342128534</v>
      </c>
    </row>
    <row r="18" spans="1:18" x14ac:dyDescent="0.2">
      <c r="A18" s="3" t="s">
        <v>368</v>
      </c>
      <c r="B18" s="3" t="s">
        <v>369</v>
      </c>
      <c r="C18" s="3">
        <v>9</v>
      </c>
      <c r="D18" s="3" t="s">
        <v>370</v>
      </c>
      <c r="E18" s="3" t="s">
        <v>371</v>
      </c>
      <c r="F18" s="3">
        <v>12</v>
      </c>
      <c r="G18" s="1">
        <f ca="1">(#REF!/$T18)*(AVERAGE(C$2:$T$87))</f>
        <v>123770.68189416206</v>
      </c>
      <c r="H18" s="1">
        <f ca="1">(#REF!/$T18)*(AVERAGE(C$2:$T$87))</f>
        <v>0</v>
      </c>
      <c r="I18" s="1">
        <f ca="1">(#REF!/$T18)*(AVERAGE(C$2:$T$87))</f>
        <v>0</v>
      </c>
      <c r="J18" s="1">
        <f ca="1">(#REF!/$T18)*(AVERAGE(C$2:$T$87))</f>
        <v>900025.02580256097</v>
      </c>
      <c r="K18" s="1">
        <f ca="1">(#REF!/$T18)*(AVERAGE(C$2:$T$87))</f>
        <v>306703.17562873795</v>
      </c>
      <c r="L18" s="1">
        <f ca="1">(#REF!/$T18)*(AVERAGE(C$2:$T$87))</f>
        <v>5306328.2040718105</v>
      </c>
      <c r="M18" s="1">
        <f ca="1">(#REF!/$T18)*(AVERAGE(C$2:$T$87))</f>
        <v>452502834.58035684</v>
      </c>
      <c r="N18" s="1">
        <f ca="1">(#REF!/$T18)*(AVERAGE(C$2:$T$87))</f>
        <v>0</v>
      </c>
      <c r="O18" s="1">
        <f ca="1">(#REF!/$T18)*(AVERAGE(C$2:$T$87))</f>
        <v>55016531.686388709</v>
      </c>
      <c r="P18" s="1">
        <f ca="1">(#REF!/$T18)*(AVERAGE(C$2:$T$87))</f>
        <v>11654389.552501276</v>
      </c>
      <c r="Q18" s="1">
        <f ca="1">(A18/$T18)*(AVERAGE(C$2:$T$87))</f>
        <v>2983353.6950586708</v>
      </c>
      <c r="R18" s="1">
        <f ca="1">(B18/$T18)*(AVERAGE(C$2:$T$87))</f>
        <v>306703.17562873795</v>
      </c>
    </row>
    <row r="19" spans="1:18" x14ac:dyDescent="0.2">
      <c r="A19" s="3" t="s">
        <v>368</v>
      </c>
      <c r="B19" s="3" t="s">
        <v>369</v>
      </c>
      <c r="C19" s="3">
        <v>9</v>
      </c>
      <c r="D19" s="3" t="s">
        <v>370</v>
      </c>
      <c r="E19" s="3" t="s">
        <v>373</v>
      </c>
      <c r="F19" s="3">
        <v>12</v>
      </c>
      <c r="G19" s="1">
        <f ca="1">(#REF!/$T19)*(AVERAGE(C$2:$T$87))</f>
        <v>624698.75116239674</v>
      </c>
      <c r="H19" s="1">
        <f ca="1">(#REF!/$T19)*(AVERAGE(C$2:$T$87))</f>
        <v>0</v>
      </c>
      <c r="I19" s="1">
        <f ca="1">(#REF!/$T19)*(AVERAGE(C$2:$T$87))</f>
        <v>20028.777467278065</v>
      </c>
      <c r="J19" s="1">
        <f ca="1">(#REF!/$T19)*(AVERAGE(C$2:$T$87))</f>
        <v>2871470.3598803324</v>
      </c>
      <c r="K19" s="1">
        <f ca="1">(#REF!/$T19)*(AVERAGE(C$2:$T$87))</f>
        <v>1677722.2427496931</v>
      </c>
      <c r="L19" s="1">
        <f ca="1">(#REF!/$T19)*(AVERAGE(C$2:$T$87))</f>
        <v>23208265.163382277</v>
      </c>
      <c r="M19" s="1">
        <f ca="1">(#REF!/$T19)*(AVERAGE(C$2:$T$87))</f>
        <v>1801480722.4723306</v>
      </c>
      <c r="N19" s="1">
        <f ca="1">(#REF!/$T19)*(AVERAGE(C$2:$T$87))</f>
        <v>0</v>
      </c>
      <c r="O19" s="1">
        <f ca="1">(#REF!/$T19)*(AVERAGE(C$2:$T$87))</f>
        <v>220721962.39300627</v>
      </c>
      <c r="P19" s="1">
        <f ca="1">(#REF!/$T19)*(AVERAGE(C$2:$T$87))</f>
        <v>53070648.310671359</v>
      </c>
      <c r="Q19" s="1">
        <f ca="1">(A19/$T19)*(AVERAGE(C$2:$T$87))</f>
        <v>11956670.397896158</v>
      </c>
      <c r="R19" s="1">
        <f ca="1">(B19/$T19)*(AVERAGE(C$2:$T$87))</f>
        <v>1677722.2427496931</v>
      </c>
    </row>
    <row r="20" spans="1:18" x14ac:dyDescent="0.2">
      <c r="A20" s="3" t="s">
        <v>368</v>
      </c>
      <c r="B20" s="3" t="s">
        <v>369</v>
      </c>
      <c r="C20" s="3">
        <v>9</v>
      </c>
      <c r="D20" s="3" t="s">
        <v>370</v>
      </c>
      <c r="E20" s="3" t="s">
        <v>372</v>
      </c>
      <c r="F20" s="3">
        <v>12</v>
      </c>
      <c r="G20" s="1">
        <f ca="1">(#REF!/$T20)*(AVERAGE(C$2:$T$87))</f>
        <v>670087.85423650162</v>
      </c>
      <c r="H20" s="1">
        <f ca="1">(#REF!/$T20)*(AVERAGE(C$2:$T$87))</f>
        <v>10180.292922604667</v>
      </c>
      <c r="I20" s="1">
        <f ca="1">(#REF!/$T20)*(AVERAGE(C$2:$T$87))</f>
        <v>21406.085065825366</v>
      </c>
      <c r="J20" s="1">
        <f ca="1">(#REF!/$T20)*(AVERAGE(C$2:$T$87))</f>
        <v>3258484.7520916774</v>
      </c>
      <c r="K20" s="1">
        <f ca="1">(#REF!/$T20)*(AVERAGE(C$2:$T$87))</f>
        <v>2109796.8340035398</v>
      </c>
      <c r="L20" s="1">
        <f ca="1">(#REF!/$T20)*(AVERAGE(C$2:$T$87))</f>
        <v>22395611.305679981</v>
      </c>
      <c r="M20" s="1">
        <f ca="1">(#REF!/$T20)*(AVERAGE(C$2:$T$87))</f>
        <v>1454909137.3402174</v>
      </c>
      <c r="N20" s="1">
        <f ca="1">(#REF!/$T20)*(AVERAGE(C$2:$T$87))</f>
        <v>0</v>
      </c>
      <c r="O20" s="1">
        <f ca="1">(#REF!/$T20)*(AVERAGE(C$2:$T$87))</f>
        <v>244901648.8103134</v>
      </c>
      <c r="P20" s="1">
        <f ca="1">(#REF!/$T20)*(AVERAGE(C$2:$T$87))</f>
        <v>56875185.546079367</v>
      </c>
      <c r="Q20" s="1">
        <f ca="1">(A20/$T20)*(AVERAGE(C$2:$T$87))</f>
        <v>10801252.669879584</v>
      </c>
      <c r="R20" s="1">
        <f ca="1">(B20/$T20)*(AVERAGE(C$2:$T$87))</f>
        <v>2109796.8340035398</v>
      </c>
    </row>
    <row r="21" spans="1:18" x14ac:dyDescent="0.2">
      <c r="A21" s="3" t="s">
        <v>368</v>
      </c>
      <c r="B21" s="3" t="s">
        <v>369</v>
      </c>
      <c r="C21" s="3">
        <v>12</v>
      </c>
      <c r="D21" s="3" t="s">
        <v>370</v>
      </c>
      <c r="E21" s="3" t="s">
        <v>371</v>
      </c>
      <c r="F21" s="3">
        <v>12</v>
      </c>
      <c r="G21" s="1">
        <f ca="1">(#REF!/$T21)*(AVERAGE(C$2:$T$87))</f>
        <v>169919.36440334163</v>
      </c>
      <c r="H21" s="1">
        <f ca="1">(#REF!/$T21)*(AVERAGE(C$2:$T$87))</f>
        <v>6771.0207538773811</v>
      </c>
      <c r="I21" s="1">
        <f ca="1">(#REF!/$T21)*(AVERAGE(C$2:$T$87))</f>
        <v>0</v>
      </c>
      <c r="J21" s="1">
        <f ca="1">(#REF!/$T21)*(AVERAGE(C$2:$T$87))</f>
        <v>732718.86255626613</v>
      </c>
      <c r="K21" s="1">
        <f ca="1">(#REF!/$T21)*(AVERAGE(C$2:$T$87))</f>
        <v>151455.55041284362</v>
      </c>
      <c r="L21" s="1">
        <f ca="1">(#REF!/$T21)*(AVERAGE(C$2:$T$87))</f>
        <v>7634498.0693406053</v>
      </c>
      <c r="M21" s="1">
        <f ca="1">(#REF!/$T21)*(AVERAGE(C$2:$T$87))</f>
        <v>468301685.69666594</v>
      </c>
      <c r="N21" s="1">
        <f ca="1">(#REF!/$T21)*(AVERAGE(C$2:$T$87))</f>
        <v>0</v>
      </c>
      <c r="O21" s="1">
        <f ca="1">(#REF!/$T21)*(AVERAGE(C$2:$T$87))</f>
        <v>99956830.392397597</v>
      </c>
      <c r="P21" s="1">
        <f ca="1">(#REF!/$T21)*(AVERAGE(C$2:$T$87))</f>
        <v>29908342.95205598</v>
      </c>
      <c r="Q21" s="1">
        <f ca="1">(A21/$T21)*(AVERAGE(C$2:$T$87))</f>
        <v>3935308.2831652602</v>
      </c>
      <c r="R21" s="1">
        <f ca="1">(B21/$T21)*(AVERAGE(C$2:$T$87))</f>
        <v>151455.55041284362</v>
      </c>
    </row>
    <row r="22" spans="1:18" x14ac:dyDescent="0.2">
      <c r="A22" s="3" t="s">
        <v>368</v>
      </c>
      <c r="B22" s="3" t="s">
        <v>369</v>
      </c>
      <c r="C22" s="3">
        <v>12</v>
      </c>
      <c r="D22" s="3" t="s">
        <v>370</v>
      </c>
      <c r="E22" s="3" t="s">
        <v>373</v>
      </c>
      <c r="F22" s="3">
        <v>12</v>
      </c>
      <c r="G22" s="1">
        <f ca="1">(#REF!/$T22)*(AVERAGE(C$2:$T$87))</f>
        <v>632075.7864278208</v>
      </c>
      <c r="H22" s="1">
        <f ca="1">(#REF!/$T22)*(AVERAGE(C$2:$T$87))</f>
        <v>20371.354135185113</v>
      </c>
      <c r="I22" s="1">
        <f ca="1">(#REF!/$T22)*(AVERAGE(C$2:$T$87))</f>
        <v>0</v>
      </c>
      <c r="J22" s="1">
        <f ca="1">(#REF!/$T22)*(AVERAGE(C$2:$T$87))</f>
        <v>1361744.396522661</v>
      </c>
      <c r="K22" s="1">
        <f ca="1">(#REF!/$T22)*(AVERAGE(C$2:$T$87))</f>
        <v>302633.45779853099</v>
      </c>
      <c r="L22" s="1">
        <f ca="1">(#REF!/$T22)*(AVERAGE(C$2:$T$87))</f>
        <v>19083146.505412012</v>
      </c>
      <c r="M22" s="1">
        <f ca="1">(#REF!/$T22)*(AVERAGE(C$2:$T$87))</f>
        <v>1276294844.2610419</v>
      </c>
      <c r="N22" s="1">
        <f ca="1">(#REF!/$T22)*(AVERAGE(C$2:$T$87))</f>
        <v>0</v>
      </c>
      <c r="O22" s="1">
        <f ca="1">(#REF!/$T22)*(AVERAGE(C$2:$T$87))</f>
        <v>264362855.25845999</v>
      </c>
      <c r="P22" s="1">
        <f ca="1">(#REF!/$T22)*(AVERAGE(C$2:$T$87))</f>
        <v>87887518.768044308</v>
      </c>
      <c r="Q22" s="1">
        <f ca="1">(A22/$T22)*(AVERAGE(C$2:$T$87))</f>
        <v>7876296.5314127347</v>
      </c>
      <c r="R22" s="1">
        <f ca="1">(B22/$T22)*(AVERAGE(C$2:$T$87))</f>
        <v>302633.45779853099</v>
      </c>
    </row>
    <row r="23" spans="1:18" x14ac:dyDescent="0.2">
      <c r="A23" s="3" t="s">
        <v>368</v>
      </c>
      <c r="B23" s="3" t="s">
        <v>369</v>
      </c>
      <c r="C23" s="3">
        <v>12</v>
      </c>
      <c r="D23" s="3" t="s">
        <v>370</v>
      </c>
      <c r="E23" s="3" t="s">
        <v>372</v>
      </c>
      <c r="F23" s="3">
        <v>12</v>
      </c>
      <c r="G23" s="1">
        <f ca="1">(#REF!/$T23)*(AVERAGE(C$2:$T$87))</f>
        <v>632286.65241301723</v>
      </c>
      <c r="H23" s="1">
        <f ca="1">(#REF!/$T23)*(AVERAGE(C$2:$T$87))</f>
        <v>0</v>
      </c>
      <c r="I23" s="1">
        <f ca="1">(#REF!/$T23)*(AVERAGE(C$2:$T$87))</f>
        <v>20430.749825375657</v>
      </c>
      <c r="J23" s="1">
        <f ca="1">(#REF!/$T23)*(AVERAGE(C$2:$T$87))</f>
        <v>1330176.1862222864</v>
      </c>
      <c r="K23" s="1">
        <f ca="1">(#REF!/$T23)*(AVERAGE(C$2:$T$87))</f>
        <v>416161.38435846311</v>
      </c>
      <c r="L23" s="1">
        <f ca="1">(#REF!/$T23)*(AVERAGE(C$2:$T$87))</f>
        <v>21354450.036347535</v>
      </c>
      <c r="M23" s="1">
        <f ca="1">(#REF!/$T23)*(AVERAGE(C$2:$T$87))</f>
        <v>1296270871.9332209</v>
      </c>
      <c r="N23" s="1">
        <f ca="1">(#REF!/$T23)*(AVERAGE(C$2:$T$87))</f>
        <v>0</v>
      </c>
      <c r="O23" s="1">
        <f ca="1">(#REF!/$T23)*(AVERAGE(C$2:$T$87))</f>
        <v>346858072.07818604</v>
      </c>
      <c r="P23" s="1">
        <f ca="1">(#REF!/$T23)*(AVERAGE(C$2:$T$87))</f>
        <v>103168041.95146045</v>
      </c>
      <c r="Q23" s="1">
        <f ca="1">(A23/$T23)*(AVERAGE(C$2:$T$87))</f>
        <v>9594825.7884628419</v>
      </c>
      <c r="R23" s="1">
        <f ca="1">(B23/$T23)*(AVERAGE(C$2:$T$87))</f>
        <v>416161.38435846311</v>
      </c>
    </row>
    <row r="24" spans="1:18" x14ac:dyDescent="0.2">
      <c r="A24" s="3" t="s">
        <v>368</v>
      </c>
      <c r="B24" s="3" t="s">
        <v>369</v>
      </c>
      <c r="C24" s="3">
        <v>13</v>
      </c>
      <c r="D24" s="3" t="s">
        <v>370</v>
      </c>
      <c r="E24" s="3" t="s">
        <v>371</v>
      </c>
      <c r="F24" s="3">
        <v>12</v>
      </c>
      <c r="G24" s="1">
        <f ca="1">(#REF!/$T24)*(AVERAGE(C$2:$T$87))</f>
        <v>23843.733188270853</v>
      </c>
      <c r="H24" s="1">
        <f ca="1">(#REF!/$T24)*(AVERAGE(C$2:$T$87))</f>
        <v>6395.9725304259382</v>
      </c>
      <c r="I24" s="1">
        <f ca="1">(#REF!/$T24)*(AVERAGE(C$2:$T$87))</f>
        <v>0</v>
      </c>
      <c r="J24" s="1">
        <f ca="1">(#REF!/$T24)*(AVERAGE(C$2:$T$87))</f>
        <v>548139.63228655106</v>
      </c>
      <c r="K24" s="1">
        <f ca="1">(#REF!/$T24)*(AVERAGE(C$2:$T$87))</f>
        <v>0</v>
      </c>
      <c r="L24" s="1">
        <f ca="1">(#REF!/$T24)*(AVERAGE(C$2:$T$87))</f>
        <v>5903805.1031811163</v>
      </c>
      <c r="M24" s="1">
        <f ca="1">(#REF!/$T24)*(AVERAGE(C$2:$T$87))</f>
        <v>657036374.38628554</v>
      </c>
      <c r="N24" s="1">
        <f ca="1">(#REF!/$T24)*(AVERAGE(C$2:$T$87))</f>
        <v>0</v>
      </c>
      <c r="O24" s="1">
        <f ca="1">(#REF!/$T24)*(AVERAGE(C$2:$T$87))</f>
        <v>24043722.396019869</v>
      </c>
      <c r="P24" s="1">
        <f ca="1">(#REF!/$T24)*(AVERAGE(C$2:$T$87))</f>
        <v>5713359.7772720475</v>
      </c>
      <c r="Q24" s="1">
        <f ca="1">(A24/$T24)*(AVERAGE(C$2:$T$87))</f>
        <v>2579840.7832030389</v>
      </c>
      <c r="R24" s="1">
        <f ca="1">(B24/$T24)*(AVERAGE(C$2:$T$87))</f>
        <v>0</v>
      </c>
    </row>
    <row r="25" spans="1:18" x14ac:dyDescent="0.2">
      <c r="A25" s="3" t="s">
        <v>368</v>
      </c>
      <c r="B25" s="3" t="s">
        <v>369</v>
      </c>
      <c r="C25" s="3">
        <v>13</v>
      </c>
      <c r="D25" s="3" t="s">
        <v>370</v>
      </c>
      <c r="E25" s="3" t="s">
        <v>373</v>
      </c>
      <c r="F25" s="3">
        <v>12</v>
      </c>
      <c r="G25" s="1">
        <f ca="1">(#REF!/$T25)*(AVERAGE(C$2:$T$87))</f>
        <v>25140.829544146691</v>
      </c>
      <c r="H25" s="1">
        <f ca="1">(#REF!/$T25)*(AVERAGE(C$2:$T$87))</f>
        <v>0</v>
      </c>
      <c r="I25" s="1">
        <f ca="1">(#REF!/$T25)*(AVERAGE(C$2:$T$87))</f>
        <v>0</v>
      </c>
      <c r="J25" s="1">
        <f ca="1">(#REF!/$T25)*(AVERAGE(C$2:$T$87))</f>
        <v>952154.05740905472</v>
      </c>
      <c r="K25" s="1">
        <f ca="1">(#REF!/$T25)*(AVERAGE(C$2:$T$87))</f>
        <v>0</v>
      </c>
      <c r="L25" s="1">
        <f ca="1">(#REF!/$T25)*(AVERAGE(C$2:$T$87))</f>
        <v>13287962.853327962</v>
      </c>
      <c r="M25" s="1">
        <f ca="1">(#REF!/$T25)*(AVERAGE(C$2:$T$87))</f>
        <v>1644940643.3432493</v>
      </c>
      <c r="N25" s="1">
        <f ca="1">(#REF!/$T25)*(AVERAGE(C$2:$T$87))</f>
        <v>0</v>
      </c>
      <c r="O25" s="1">
        <f ca="1">(#REF!/$T25)*(AVERAGE(C$2:$T$87))</f>
        <v>62174227.070045218</v>
      </c>
      <c r="P25" s="1">
        <f ca="1">(#REF!/$T25)*(AVERAGE(C$2:$T$87))</f>
        <v>15409723.614444187</v>
      </c>
      <c r="Q25" s="1">
        <f ca="1">(A25/$T25)*(AVERAGE(C$2:$T$87))</f>
        <v>6278770.4903668603</v>
      </c>
      <c r="R25" s="1">
        <f ca="1">(B25/$T25)*(AVERAGE(C$2:$T$87))</f>
        <v>0</v>
      </c>
    </row>
    <row r="26" spans="1:18" x14ac:dyDescent="0.2">
      <c r="A26" s="3" t="s">
        <v>368</v>
      </c>
      <c r="B26" s="3" t="s">
        <v>369</v>
      </c>
      <c r="C26" s="3">
        <v>13</v>
      </c>
      <c r="D26" s="3" t="s">
        <v>370</v>
      </c>
      <c r="E26" s="3" t="s">
        <v>372</v>
      </c>
      <c r="F26" s="3">
        <v>12</v>
      </c>
      <c r="G26" s="1">
        <f ca="1">(#REF!/$T26)*(AVERAGE(C$2:$T$87))</f>
        <v>121385.32921552024</v>
      </c>
      <c r="H26" s="1">
        <f ca="1">(#REF!/$T26)*(AVERAGE(C$2:$T$87))</f>
        <v>0</v>
      </c>
      <c r="I26" s="1">
        <f ca="1">(#REF!/$T26)*(AVERAGE(C$2:$T$87))</f>
        <v>0</v>
      </c>
      <c r="J26" s="1">
        <f ca="1">(#REF!/$T26)*(AVERAGE(C$2:$T$87))</f>
        <v>1033351.5914620352</v>
      </c>
      <c r="K26" s="1">
        <f ca="1">(#REF!/$T26)*(AVERAGE(C$2:$T$87))</f>
        <v>188183.86374893275</v>
      </c>
      <c r="L26" s="1">
        <f ca="1">(#REF!/$T26)*(AVERAGE(C$2:$T$87))</f>
        <v>15019704.220431983</v>
      </c>
      <c r="M26" s="1">
        <f ca="1">(#REF!/$T26)*(AVERAGE(C$2:$T$87))</f>
        <v>1933009340.7440984</v>
      </c>
      <c r="N26" s="1">
        <f ca="1">(#REF!/$T26)*(AVERAGE(C$2:$T$87))</f>
        <v>0</v>
      </c>
      <c r="O26" s="1">
        <f ca="1">(#REF!/$T26)*(AVERAGE(C$2:$T$87))</f>
        <v>82386191.21240364</v>
      </c>
      <c r="P26" s="1">
        <f ca="1">(#REF!/$T26)*(AVERAGE(C$2:$T$87))</f>
        <v>17721851.818890467</v>
      </c>
      <c r="Q26" s="1">
        <f ca="1">(A26/$T26)*(AVERAGE(C$2:$T$87))</f>
        <v>5944829.6643516552</v>
      </c>
      <c r="R26" s="1">
        <f ca="1">(B26/$T26)*(AVERAGE(C$2:$T$87))</f>
        <v>188183.86374893275</v>
      </c>
    </row>
    <row r="27" spans="1:18" x14ac:dyDescent="0.2">
      <c r="A27" s="3" t="s">
        <v>368</v>
      </c>
      <c r="B27" s="3" t="s">
        <v>369</v>
      </c>
      <c r="C27" s="3">
        <v>14</v>
      </c>
      <c r="D27" s="3" t="s">
        <v>370</v>
      </c>
      <c r="E27" s="3" t="s">
        <v>371</v>
      </c>
      <c r="F27" s="3">
        <v>12</v>
      </c>
      <c r="G27" s="1">
        <f ca="1">(#REF!/$T27)*(AVERAGE(C$2:$T$87))</f>
        <v>832609.75176977052</v>
      </c>
      <c r="H27" s="1">
        <f ca="1">(#REF!/$T27)*(AVERAGE(C$2:$T$87))</f>
        <v>0</v>
      </c>
      <c r="I27" s="1">
        <f ca="1">(#REF!/$T27)*(AVERAGE(C$2:$T$87))</f>
        <v>0</v>
      </c>
      <c r="J27" s="1">
        <f ca="1">(#REF!/$T27)*(AVERAGE(C$2:$T$87))</f>
        <v>2724327.7952393731</v>
      </c>
      <c r="K27" s="1">
        <f ca="1">(#REF!/$T27)*(AVERAGE(C$2:$T$87))</f>
        <v>64159.85301965593</v>
      </c>
      <c r="L27" s="1">
        <f ca="1">(#REF!/$T27)*(AVERAGE(C$2:$T$87))</f>
        <v>5620799.9404627746</v>
      </c>
      <c r="M27" s="1">
        <f ca="1">(#REF!/$T27)*(AVERAGE(C$2:$T$87))</f>
        <v>466576136.6508038</v>
      </c>
      <c r="N27" s="1">
        <f ca="1">(#REF!/$T27)*(AVERAGE(C$2:$T$87))</f>
        <v>0</v>
      </c>
      <c r="O27" s="1">
        <f ca="1">(#REF!/$T27)*(AVERAGE(C$2:$T$87))</f>
        <v>263133023.76148739</v>
      </c>
      <c r="P27" s="1">
        <f ca="1">(#REF!/$T27)*(AVERAGE(C$2:$T$87))</f>
        <v>172603325.60536131</v>
      </c>
      <c r="Q27" s="1">
        <f ca="1">(A27/$T27)*(AVERAGE(C$2:$T$87))</f>
        <v>8306845.929710472</v>
      </c>
      <c r="R27" s="1">
        <f ca="1">(B27/$T27)*(AVERAGE(C$2:$T$87))</f>
        <v>64159.85301965593</v>
      </c>
    </row>
    <row r="28" spans="1:18" x14ac:dyDescent="0.2">
      <c r="A28" s="3" t="s">
        <v>368</v>
      </c>
      <c r="B28" s="3" t="s">
        <v>369</v>
      </c>
      <c r="C28" s="3">
        <v>14</v>
      </c>
      <c r="D28" s="3" t="s">
        <v>370</v>
      </c>
      <c r="E28" s="3" t="s">
        <v>373</v>
      </c>
      <c r="F28" s="3">
        <v>12</v>
      </c>
      <c r="G28" s="1">
        <f ca="1">(#REF!/$T28)*(AVERAGE(C$2:$T$87))</f>
        <v>1841887.8836837907</v>
      </c>
      <c r="H28" s="1">
        <f ca="1">(#REF!/$T28)*(AVERAGE(C$2:$T$87))</f>
        <v>0</v>
      </c>
      <c r="I28" s="1">
        <f ca="1">(#REF!/$T28)*(AVERAGE(C$2:$T$87))</f>
        <v>0</v>
      </c>
      <c r="J28" s="1">
        <f ca="1">(#REF!/$T28)*(AVERAGE(C$2:$T$87))</f>
        <v>4718547.4901681952</v>
      </c>
      <c r="K28" s="1">
        <f ca="1">(#REF!/$T28)*(AVERAGE(C$2:$T$87))</f>
        <v>395955.67428373755</v>
      </c>
      <c r="L28" s="1">
        <f ca="1">(#REF!/$T28)*(AVERAGE(C$2:$T$87))</f>
        <v>13037689.483774833</v>
      </c>
      <c r="M28" s="1">
        <f ca="1">(#REF!/$T28)*(AVERAGE(C$2:$T$87))</f>
        <v>974773010.067366</v>
      </c>
      <c r="N28" s="1">
        <f ca="1">(#REF!/$T28)*(AVERAGE(C$2:$T$87))</f>
        <v>0</v>
      </c>
      <c r="O28" s="1">
        <f ca="1">(#REF!/$T28)*(AVERAGE(C$2:$T$87))</f>
        <v>652533998.47484827</v>
      </c>
      <c r="P28" s="1">
        <f ca="1">(#REF!/$T28)*(AVERAGE(C$2:$T$87))</f>
        <v>451134616.22952479</v>
      </c>
      <c r="Q28" s="1">
        <f ca="1">(A28/$T28)*(AVERAGE(C$2:$T$87))</f>
        <v>19012101.683958542</v>
      </c>
      <c r="R28" s="1">
        <f ca="1">(B28/$T28)*(AVERAGE(C$2:$T$87))</f>
        <v>395955.67428373755</v>
      </c>
    </row>
    <row r="29" spans="1:18" x14ac:dyDescent="0.2">
      <c r="A29" s="3" t="s">
        <v>368</v>
      </c>
      <c r="B29" s="3" t="s">
        <v>369</v>
      </c>
      <c r="C29" s="3">
        <v>14</v>
      </c>
      <c r="D29" s="3" t="s">
        <v>370</v>
      </c>
      <c r="E29" s="3" t="s">
        <v>372</v>
      </c>
      <c r="F29" s="3">
        <v>12</v>
      </c>
      <c r="G29" s="1">
        <f ca="1">(#REF!/$T29)*(AVERAGE(C$2:$T$87))</f>
        <v>2554826.3727086517</v>
      </c>
      <c r="H29" s="1">
        <f ca="1">(#REF!/$T29)*(AVERAGE(C$2:$T$87))</f>
        <v>0</v>
      </c>
      <c r="I29" s="1">
        <f ca="1">(#REF!/$T29)*(AVERAGE(C$2:$T$87))</f>
        <v>0</v>
      </c>
      <c r="J29" s="1">
        <f ca="1">(#REF!/$T29)*(AVERAGE(C$2:$T$87))</f>
        <v>4688535.9993703207</v>
      </c>
      <c r="K29" s="1">
        <f ca="1">(#REF!/$T29)*(AVERAGE(C$2:$T$87))</f>
        <v>1042570.1133747546</v>
      </c>
      <c r="L29" s="1">
        <f ca="1">(#REF!/$T29)*(AVERAGE(C$2:$T$87))</f>
        <v>14277550.852447936</v>
      </c>
      <c r="M29" s="1">
        <f ca="1">(#REF!/$T29)*(AVERAGE(C$2:$T$87))</f>
        <v>1178755043.2144237</v>
      </c>
      <c r="N29" s="1">
        <f ca="1">(#REF!/$T29)*(AVERAGE(C$2:$T$87))</f>
        <v>0</v>
      </c>
      <c r="O29" s="1">
        <f ca="1">(#REF!/$T29)*(AVERAGE(C$2:$T$87))</f>
        <v>742239652.73141241</v>
      </c>
      <c r="P29" s="1">
        <f ca="1">(#REF!/$T29)*(AVERAGE(C$2:$T$87))</f>
        <v>482292285.36512482</v>
      </c>
      <c r="Q29" s="1">
        <f ca="1">(A29/$T29)*(AVERAGE(C$2:$T$87))</f>
        <v>18801224.683725204</v>
      </c>
      <c r="R29" s="1">
        <f ca="1">(B29/$T29)*(AVERAGE(C$2:$T$87))</f>
        <v>1042570.1133747546</v>
      </c>
    </row>
    <row r="30" spans="1:18" x14ac:dyDescent="0.2">
      <c r="A30" s="3" t="s">
        <v>368</v>
      </c>
      <c r="B30" s="3" t="s">
        <v>369</v>
      </c>
      <c r="C30" s="3">
        <v>2</v>
      </c>
      <c r="D30" s="3" t="s">
        <v>370</v>
      </c>
      <c r="E30" s="3" t="s">
        <v>371</v>
      </c>
      <c r="F30" s="3">
        <v>20</v>
      </c>
      <c r="G30" s="1">
        <f ca="1">(#REF!/$T30)*(AVERAGE(C$2:$T$87))</f>
        <v>236587.78123519779</v>
      </c>
      <c r="H30" s="1">
        <f ca="1">(#REF!/$T30)*(AVERAGE(C$2:$T$87))</f>
        <v>6033.4227915674528</v>
      </c>
      <c r="I30" s="1">
        <f ca="1">(#REF!/$T30)*(AVERAGE(C$2:$T$87))</f>
        <v>0</v>
      </c>
      <c r="J30" s="1">
        <f ca="1">(#REF!/$T30)*(AVERAGE(C$2:$T$87))</f>
        <v>2145243.9764483683</v>
      </c>
      <c r="K30" s="1">
        <f ca="1">(#REF!/$T30)*(AVERAGE(C$2:$T$87))</f>
        <v>84662.104827556424</v>
      </c>
      <c r="L30" s="1">
        <f ca="1">(#REF!/$T30)*(AVERAGE(C$2:$T$87))</f>
        <v>8479943.040466601</v>
      </c>
      <c r="M30" s="1">
        <f ca="1">(#REF!/$T30)*(AVERAGE(C$2:$T$87))</f>
        <v>268193413.86356091</v>
      </c>
      <c r="N30" s="1">
        <f ca="1">(#REF!/$T30)*(AVERAGE(C$2:$T$87))</f>
        <v>0</v>
      </c>
      <c r="O30" s="1">
        <f ca="1">(#REF!/$T30)*(AVERAGE(C$2:$T$87))</f>
        <v>101028986.46297529</v>
      </c>
      <c r="P30" s="1">
        <f ca="1">(#REF!/$T30)*(AVERAGE(C$2:$T$87))</f>
        <v>22193917.909737948</v>
      </c>
      <c r="Q30" s="1">
        <f ca="1">(A30/$T30)*(AVERAGE(C$2:$T$87))</f>
        <v>4463127.9160350533</v>
      </c>
      <c r="R30" s="1">
        <f ca="1">(B30/$T30)*(AVERAGE(C$2:$T$87))</f>
        <v>84662.104827556424</v>
      </c>
    </row>
    <row r="31" spans="1:18" x14ac:dyDescent="0.2">
      <c r="A31" s="3" t="s">
        <v>368</v>
      </c>
      <c r="B31" s="3" t="s">
        <v>369</v>
      </c>
      <c r="C31" s="3">
        <v>2</v>
      </c>
      <c r="D31" s="3" t="s">
        <v>370</v>
      </c>
      <c r="E31" s="3" t="s">
        <v>373</v>
      </c>
      <c r="F31" s="3">
        <v>20</v>
      </c>
      <c r="G31" s="1">
        <f ca="1">(#REF!/$T31)*(AVERAGE(C$2:$T$87))</f>
        <v>646592.39223461598</v>
      </c>
      <c r="H31" s="1">
        <f ca="1">(#REF!/$T31)*(AVERAGE(C$2:$T$87))</f>
        <v>17608.426140341307</v>
      </c>
      <c r="I31" s="1">
        <f ca="1">(#REF!/$T31)*(AVERAGE(C$2:$T$87))</f>
        <v>0</v>
      </c>
      <c r="J31" s="1">
        <f ca="1">(#REF!/$T31)*(AVERAGE(C$2:$T$87))</f>
        <v>4826238.0423292313</v>
      </c>
      <c r="K31" s="1">
        <f ca="1">(#REF!/$T31)*(AVERAGE(C$2:$T$87))</f>
        <v>640847.74776182161</v>
      </c>
      <c r="L31" s="1">
        <f ca="1">(#REF!/$T31)*(AVERAGE(C$2:$T$87))</f>
        <v>20822778.034811739</v>
      </c>
      <c r="M31" s="1">
        <f ca="1">(#REF!/$T31)*(AVERAGE(C$2:$T$87))</f>
        <v>831146479.18612945</v>
      </c>
      <c r="N31" s="1">
        <f ca="1">(#REF!/$T31)*(AVERAGE(C$2:$T$87))</f>
        <v>0</v>
      </c>
      <c r="O31" s="1">
        <f ca="1">(#REF!/$T31)*(AVERAGE(C$2:$T$87))</f>
        <v>264696330.95099667</v>
      </c>
      <c r="P31" s="1">
        <f ca="1">(#REF!/$T31)*(AVERAGE(C$2:$T$87))</f>
        <v>67409332.282187149</v>
      </c>
      <c r="Q31" s="1">
        <f ca="1">(A31/$T31)*(AVERAGE(C$2:$T$87))</f>
        <v>10100307.354358286</v>
      </c>
      <c r="R31" s="1">
        <f ca="1">(B31/$T31)*(AVERAGE(C$2:$T$87))</f>
        <v>640847.74776182161</v>
      </c>
    </row>
    <row r="32" spans="1:18" x14ac:dyDescent="0.2">
      <c r="A32" s="3" t="s">
        <v>368</v>
      </c>
      <c r="B32" s="3" t="s">
        <v>369</v>
      </c>
      <c r="C32" s="3">
        <v>2</v>
      </c>
      <c r="D32" s="3" t="s">
        <v>370</v>
      </c>
      <c r="E32" s="3" t="s">
        <v>372</v>
      </c>
      <c r="F32" s="3">
        <v>20</v>
      </c>
      <c r="G32" s="1">
        <f ca="1">(#REF!/$T32)*(AVERAGE(C$2:$T$87))</f>
        <v>859298.29554183991</v>
      </c>
      <c r="H32" s="1">
        <f ca="1">(#REF!/$T32)*(AVERAGE(C$2:$T$87))</f>
        <v>0</v>
      </c>
      <c r="I32" s="1">
        <f ca="1">(#REF!/$T32)*(AVERAGE(C$2:$T$87))</f>
        <v>14605.239065947408</v>
      </c>
      <c r="J32" s="1">
        <f ca="1">(#REF!/$T32)*(AVERAGE(C$2:$T$87))</f>
        <v>4563975.8104314189</v>
      </c>
      <c r="K32" s="1">
        <f ca="1">(#REF!/$T32)*(AVERAGE(C$2:$T$87))</f>
        <v>708609.57987149304</v>
      </c>
      <c r="L32" s="1">
        <f ca="1">(#REF!/$T32)*(AVERAGE(C$2:$T$87))</f>
        <v>22438477.963185403</v>
      </c>
      <c r="M32" s="1">
        <f ca="1">(#REF!/$T32)*(AVERAGE(C$2:$T$87))</f>
        <v>791466313.61053967</v>
      </c>
      <c r="N32" s="1">
        <f ca="1">(#REF!/$T32)*(AVERAGE(C$2:$T$87))</f>
        <v>0</v>
      </c>
      <c r="O32" s="1">
        <f ca="1">(#REF!/$T32)*(AVERAGE(C$2:$T$87))</f>
        <v>326377861.28269684</v>
      </c>
      <c r="P32" s="1">
        <f ca="1">(#REF!/$T32)*(AVERAGE(C$2:$T$87))</f>
        <v>79962576.014260724</v>
      </c>
      <c r="Q32" s="1">
        <f ca="1">(A32/$T32)*(AVERAGE(C$2:$T$87))</f>
        <v>10435775.575532511</v>
      </c>
      <c r="R32" s="1">
        <f ca="1">(B32/$T32)*(AVERAGE(C$2:$T$87))</f>
        <v>708609.57987149304</v>
      </c>
    </row>
    <row r="33" spans="1:18" x14ac:dyDescent="0.2">
      <c r="A33" s="3" t="s">
        <v>368</v>
      </c>
      <c r="B33" s="3" t="s">
        <v>369</v>
      </c>
      <c r="C33" s="3">
        <v>3</v>
      </c>
      <c r="D33" s="3" t="s">
        <v>370</v>
      </c>
      <c r="E33" s="3" t="s">
        <v>371</v>
      </c>
      <c r="F33" s="3">
        <v>20</v>
      </c>
      <c r="G33" s="1">
        <f ca="1">(#REF!/$T33)*(AVERAGE(C$2:$T$87))</f>
        <v>169158.34700612337</v>
      </c>
      <c r="H33" s="1">
        <f ca="1">(#REF!/$T33)*(AVERAGE(C$2:$T$87))</f>
        <v>0</v>
      </c>
      <c r="I33" s="1">
        <f ca="1">(#REF!/$T33)*(AVERAGE(C$2:$T$87))</f>
        <v>0</v>
      </c>
      <c r="J33" s="1">
        <f ca="1">(#REF!/$T33)*(AVERAGE(C$2:$T$87))</f>
        <v>954073.40890194371</v>
      </c>
      <c r="K33" s="1">
        <f ca="1">(#REF!/$T33)*(AVERAGE(C$2:$T$87))</f>
        <v>97619.733552850696</v>
      </c>
      <c r="L33" s="1">
        <f ca="1">(#REF!/$T33)*(AVERAGE(C$2:$T$87))</f>
        <v>6660552.6096567968</v>
      </c>
      <c r="M33" s="1">
        <f ca="1">(#REF!/$T33)*(AVERAGE(C$2:$T$87))</f>
        <v>392286958.84816873</v>
      </c>
      <c r="N33" s="1">
        <f ca="1">(#REF!/$T33)*(AVERAGE(C$2:$T$87))</f>
        <v>0</v>
      </c>
      <c r="O33" s="1">
        <f ca="1">(#REF!/$T33)*(AVERAGE(C$2:$T$87))</f>
        <v>105785247.32984324</v>
      </c>
      <c r="P33" s="1">
        <f ca="1">(#REF!/$T33)*(AVERAGE(C$2:$T$87))</f>
        <v>48974651.541594088</v>
      </c>
      <c r="Q33" s="1">
        <f ca="1">(A33/$T33)*(AVERAGE(C$2:$T$87))</f>
        <v>4897465.154159409</v>
      </c>
      <c r="R33" s="1">
        <f ca="1">(B33/$T33)*(AVERAGE(C$2:$T$87))</f>
        <v>97619.733552850696</v>
      </c>
    </row>
    <row r="34" spans="1:18" x14ac:dyDescent="0.2">
      <c r="A34" s="3" t="s">
        <v>368</v>
      </c>
      <c r="B34" s="3" t="s">
        <v>369</v>
      </c>
      <c r="C34" s="3">
        <v>3</v>
      </c>
      <c r="D34" s="3" t="s">
        <v>370</v>
      </c>
      <c r="E34" s="3" t="s">
        <v>373</v>
      </c>
      <c r="F34" s="3">
        <v>20</v>
      </c>
      <c r="G34" s="1">
        <f ca="1">(#REF!/$T34)*(AVERAGE(C$2:$T$87))</f>
        <v>514748.43761669</v>
      </c>
      <c r="H34" s="1">
        <f ca="1">(#REF!/$T34)*(AVERAGE(C$2:$T$87))</f>
        <v>0</v>
      </c>
      <c r="I34" s="1">
        <f ca="1">(#REF!/$T34)*(AVERAGE(C$2:$T$87))</f>
        <v>0</v>
      </c>
      <c r="J34" s="1">
        <f ca="1">(#REF!/$T34)*(AVERAGE(C$2:$T$87))</f>
        <v>1828578.6673006418</v>
      </c>
      <c r="K34" s="1">
        <f ca="1">(#REF!/$T34)*(AVERAGE(C$2:$T$87))</f>
        <v>185181.86399715889</v>
      </c>
      <c r="L34" s="1">
        <f ca="1">(#REF!/$T34)*(AVERAGE(C$2:$T$87))</f>
        <v>18179295.105940759</v>
      </c>
      <c r="M34" s="1">
        <f ca="1">(#REF!/$T34)*(AVERAGE(C$2:$T$87))</f>
        <v>1165320728.0179904</v>
      </c>
      <c r="N34" s="1">
        <f ca="1">(#REF!/$T34)*(AVERAGE(C$2:$T$87))</f>
        <v>0</v>
      </c>
      <c r="O34" s="1">
        <f ca="1">(#REF!/$T34)*(AVERAGE(C$2:$T$87))</f>
        <v>293074674.11230898</v>
      </c>
      <c r="P34" s="1">
        <f ca="1">(#REF!/$T34)*(AVERAGE(C$2:$T$87))</f>
        <v>159562878.12781265</v>
      </c>
      <c r="Q34" s="1">
        <f ca="1">(A34/$T34)*(AVERAGE(C$2:$T$87))</f>
        <v>12405758.241233481</v>
      </c>
      <c r="R34" s="1">
        <f ca="1">(B34/$T34)*(AVERAGE(C$2:$T$87))</f>
        <v>185181.86399715889</v>
      </c>
    </row>
    <row r="35" spans="1:18" x14ac:dyDescent="0.2">
      <c r="A35" s="3" t="s">
        <v>368</v>
      </c>
      <c r="B35" s="3" t="s">
        <v>369</v>
      </c>
      <c r="C35" s="3">
        <v>3</v>
      </c>
      <c r="D35" s="3" t="s">
        <v>370</v>
      </c>
      <c r="E35" s="3" t="s">
        <v>372</v>
      </c>
      <c r="F35" s="3">
        <v>20</v>
      </c>
      <c r="G35" s="1">
        <f ca="1">(#REF!/$T35)*(AVERAGE(C$2:$T$87))</f>
        <v>570950.25982200238</v>
      </c>
      <c r="H35" s="1">
        <f ca="1">(#REF!/$T35)*(AVERAGE(C$2:$T$87))</f>
        <v>0</v>
      </c>
      <c r="I35" s="1">
        <f ca="1">(#REF!/$T35)*(AVERAGE(C$2:$T$87))</f>
        <v>0</v>
      </c>
      <c r="J35" s="1">
        <f ca="1">(#REF!/$T35)*(AVERAGE(C$2:$T$87))</f>
        <v>1876306.4016564842</v>
      </c>
      <c r="K35" s="1">
        <f ca="1">(#REF!/$T35)*(AVERAGE(C$2:$T$87))</f>
        <v>748605.50620029867</v>
      </c>
      <c r="L35" s="1">
        <f ca="1">(#REF!/$T35)*(AVERAGE(C$2:$T$87))</f>
        <v>17735203.461362138</v>
      </c>
      <c r="M35" s="1">
        <f ca="1">(#REF!/$T35)*(AVERAGE(C$2:$T$87))</f>
        <v>1118138385.7056909</v>
      </c>
      <c r="N35" s="1">
        <f ca="1">(#REF!/$T35)*(AVERAGE(C$2:$T$87))</f>
        <v>0</v>
      </c>
      <c r="O35" s="1">
        <f ca="1">(#REF!/$T35)*(AVERAGE(C$2:$T$87))</f>
        <v>320689785.57524598</v>
      </c>
      <c r="P35" s="1">
        <f ca="1">(#REF!/$T35)*(AVERAGE(C$2:$T$87))</f>
        <v>166117308.92797738</v>
      </c>
      <c r="Q35" s="1">
        <f ca="1">(A35/$T35)*(AVERAGE(C$2:$T$87))</f>
        <v>13629931.825129448</v>
      </c>
      <c r="R35" s="1">
        <f ca="1">(B35/$T35)*(AVERAGE(C$2:$T$87))</f>
        <v>748605.50620029867</v>
      </c>
    </row>
    <row r="36" spans="1:18" x14ac:dyDescent="0.2">
      <c r="A36" s="3" t="s">
        <v>368</v>
      </c>
      <c r="B36" s="3" t="s">
        <v>369</v>
      </c>
      <c r="C36" s="3">
        <v>5</v>
      </c>
      <c r="D36" s="3" t="s">
        <v>370</v>
      </c>
      <c r="E36" s="3" t="s">
        <v>371</v>
      </c>
      <c r="F36" s="3">
        <v>20</v>
      </c>
      <c r="G36" s="1">
        <f ca="1">(#REF!/$T36)*(AVERAGE(C$2:$T$87))</f>
        <v>61663.467025135811</v>
      </c>
      <c r="H36" s="1">
        <f ca="1">(#REF!/$T36)*(AVERAGE(C$2:$T$87))</f>
        <v>5284.5697214774036</v>
      </c>
      <c r="I36" s="1">
        <f ca="1">(#REF!/$T36)*(AVERAGE(C$2:$T$87))</f>
        <v>0</v>
      </c>
      <c r="J36" s="1">
        <f ca="1">(#REF!/$T36)*(AVERAGE(C$2:$T$87))</f>
        <v>651106.08448998595</v>
      </c>
      <c r="K36" s="1">
        <f ca="1">(#REF!/$T36)*(AVERAGE(C$2:$T$87))</f>
        <v>0</v>
      </c>
      <c r="L36" s="1">
        <f ca="1">(#REF!/$T36)*(AVERAGE(C$2:$T$87))</f>
        <v>5289830.7376899375</v>
      </c>
      <c r="M36" s="1">
        <f ca="1">(#REF!/$T36)*(AVERAGE(C$2:$T$87))</f>
        <v>315239506.56314832</v>
      </c>
      <c r="N36" s="1">
        <f ca="1">(#REF!/$T36)*(AVERAGE(C$2:$T$87))</f>
        <v>0</v>
      </c>
      <c r="O36" s="1">
        <f ca="1">(#REF!/$T36)*(AVERAGE(C$2:$T$87))</f>
        <v>59349320.471643202</v>
      </c>
      <c r="P36" s="1">
        <f ca="1">(#REF!/$T36)*(AVERAGE(C$2:$T$87))</f>
        <v>10880708.753134586</v>
      </c>
      <c r="Q36" s="1">
        <f ca="1">(A36/$T36)*(AVERAGE(C$2:$T$87))</f>
        <v>2512656.6338663995</v>
      </c>
      <c r="R36" s="1">
        <f ca="1">(B36/$T36)*(AVERAGE(C$2:$T$87))</f>
        <v>0</v>
      </c>
    </row>
    <row r="37" spans="1:18" x14ac:dyDescent="0.2">
      <c r="A37" s="3" t="s">
        <v>368</v>
      </c>
      <c r="B37" s="3" t="s">
        <v>369</v>
      </c>
      <c r="C37" s="3">
        <v>5</v>
      </c>
      <c r="D37" s="3" t="s">
        <v>370</v>
      </c>
      <c r="E37" s="3" t="s">
        <v>373</v>
      </c>
      <c r="F37" s="3">
        <v>20</v>
      </c>
      <c r="G37" s="1">
        <f ca="1">(#REF!/$T37)*(AVERAGE(C$2:$T$87))</f>
        <v>314858.64559102425</v>
      </c>
      <c r="H37" s="1">
        <f ca="1">(#REF!/$T37)*(AVERAGE(C$2:$T$87))</f>
        <v>0</v>
      </c>
      <c r="I37" s="1">
        <f ca="1">(#REF!/$T37)*(AVERAGE(C$2:$T$87))</f>
        <v>0</v>
      </c>
      <c r="J37" s="1">
        <f ca="1">(#REF!/$T37)*(AVERAGE(C$2:$T$87))</f>
        <v>1467096.3431964959</v>
      </c>
      <c r="K37" s="1">
        <f ca="1">(#REF!/$T37)*(AVERAGE(C$2:$T$87))</f>
        <v>552200.32884174224</v>
      </c>
      <c r="L37" s="1">
        <f ca="1">(#REF!/$T37)*(AVERAGE(C$2:$T$87))</f>
        <v>14842125.133966943</v>
      </c>
      <c r="M37" s="1">
        <f ca="1">(#REF!/$T37)*(AVERAGE(C$2:$T$87))</f>
        <v>927065251.31718552</v>
      </c>
      <c r="N37" s="1">
        <f ca="1">(#REF!/$T37)*(AVERAGE(C$2:$T$87))</f>
        <v>0</v>
      </c>
      <c r="O37" s="1">
        <f ca="1">(#REF!/$T37)*(AVERAGE(C$2:$T$87))</f>
        <v>184282482.88378203</v>
      </c>
      <c r="P37" s="1">
        <f ca="1">(#REF!/$T37)*(AVERAGE(C$2:$T$87))</f>
        <v>36743439.838790894</v>
      </c>
      <c r="Q37" s="1">
        <f ca="1">(A37/$T37)*(AVERAGE(C$2:$T$87))</f>
        <v>6210093.7858209983</v>
      </c>
      <c r="R37" s="1">
        <f ca="1">(B37/$T37)*(AVERAGE(C$2:$T$87))</f>
        <v>552200.32884174224</v>
      </c>
    </row>
    <row r="38" spans="1:18" x14ac:dyDescent="0.2">
      <c r="A38" s="3" t="s">
        <v>368</v>
      </c>
      <c r="B38" s="3" t="s">
        <v>369</v>
      </c>
      <c r="C38" s="3">
        <v>5</v>
      </c>
      <c r="D38" s="3" t="s">
        <v>370</v>
      </c>
      <c r="E38" s="3" t="s">
        <v>372</v>
      </c>
      <c r="F38" s="3">
        <v>20</v>
      </c>
      <c r="G38" s="1">
        <f ca="1">(#REF!/$T38)*(AVERAGE(C$2:$T$87))</f>
        <v>193316.36338866339</v>
      </c>
      <c r="H38" s="1">
        <f ca="1">(#REF!/$T38)*(AVERAGE(C$2:$T$87))</f>
        <v>0</v>
      </c>
      <c r="I38" s="1">
        <f ca="1">(#REF!/$T38)*(AVERAGE(C$2:$T$87))</f>
        <v>0</v>
      </c>
      <c r="J38" s="1">
        <f ca="1">(#REF!/$T38)*(AVERAGE(C$2:$T$87))</f>
        <v>1434329.9789019332</v>
      </c>
      <c r="K38" s="1">
        <f ca="1">(#REF!/$T38)*(AVERAGE(C$2:$T$87))</f>
        <v>797201.60610629851</v>
      </c>
      <c r="L38" s="1">
        <f ca="1">(#REF!/$T38)*(AVERAGE(C$2:$T$87))</f>
        <v>15804358.271591892</v>
      </c>
      <c r="M38" s="1">
        <f ca="1">(#REF!/$T38)*(AVERAGE(C$2:$T$87))</f>
        <v>1046792003.3219591</v>
      </c>
      <c r="N38" s="1">
        <f ca="1">(#REF!/$T38)*(AVERAGE(C$2:$T$87))</f>
        <v>0</v>
      </c>
      <c r="O38" s="1">
        <f ca="1">(#REF!/$T38)*(AVERAGE(C$2:$T$87))</f>
        <v>204636030.72459352</v>
      </c>
      <c r="P38" s="1">
        <f ca="1">(#REF!/$T38)*(AVERAGE(C$2:$T$87))</f>
        <v>38762786.58917781</v>
      </c>
      <c r="Q38" s="1">
        <f ca="1">(A38/$T38)*(AVERAGE(C$2:$T$87))</f>
        <v>6610668.7275867043</v>
      </c>
      <c r="R38" s="1">
        <f ca="1">(B38/$T38)*(AVERAGE(C$2:$T$87))</f>
        <v>797201.60610629851</v>
      </c>
    </row>
    <row r="39" spans="1:18" x14ac:dyDescent="0.2">
      <c r="A39" s="3" t="s">
        <v>368</v>
      </c>
      <c r="B39" s="3" t="s">
        <v>369</v>
      </c>
      <c r="C39" s="3">
        <v>7</v>
      </c>
      <c r="D39" s="3" t="s">
        <v>370</v>
      </c>
      <c r="E39" s="3" t="s">
        <v>371</v>
      </c>
      <c r="F39" s="3">
        <v>20</v>
      </c>
      <c r="G39" s="1">
        <f ca="1">(#REF!/$T39)*(AVERAGE(C$2:$T$87))</f>
        <v>77194.819047515019</v>
      </c>
      <c r="H39" s="1">
        <f ca="1">(#REF!/$T39)*(AVERAGE(C$2:$T$87))</f>
        <v>0</v>
      </c>
      <c r="I39" s="1">
        <f ca="1">(#REF!/$T39)*(AVERAGE(C$2:$T$87))</f>
        <v>0</v>
      </c>
      <c r="J39" s="1">
        <f ca="1">(#REF!/$T39)*(AVERAGE(C$2:$T$87))</f>
        <v>899038.44858552935</v>
      </c>
      <c r="K39" s="1">
        <f ca="1">(#REF!/$T39)*(AVERAGE(C$2:$T$87))</f>
        <v>53088.432413165581</v>
      </c>
      <c r="L39" s="1">
        <f ca="1">(#REF!/$T39)*(AVERAGE(C$2:$T$87))</f>
        <v>4839271.7446805742</v>
      </c>
      <c r="M39" s="1">
        <f ca="1">(#REF!/$T39)*(AVERAGE(C$2:$T$87))</f>
        <v>308667062.63367987</v>
      </c>
      <c r="N39" s="1">
        <f ca="1">(#REF!/$T39)*(AVERAGE(C$2:$T$87))</f>
        <v>0</v>
      </c>
      <c r="O39" s="1">
        <f ca="1">(#REF!/$T39)*(AVERAGE(C$2:$T$87))</f>
        <v>61035859.842818052</v>
      </c>
      <c r="P39" s="1">
        <f ca="1">(#REF!/$T39)*(AVERAGE(C$2:$T$87))</f>
        <v>22321685.885373458</v>
      </c>
      <c r="Q39" s="1">
        <f ca="1">(A39/$T39)*(AVERAGE(C$2:$T$87))</f>
        <v>3449005.2300578034</v>
      </c>
      <c r="R39" s="1">
        <f ca="1">(B39/$T39)*(AVERAGE(C$2:$T$87))</f>
        <v>53088.432413165581</v>
      </c>
    </row>
    <row r="40" spans="1:18" x14ac:dyDescent="0.2">
      <c r="A40" s="3" t="s">
        <v>368</v>
      </c>
      <c r="B40" s="3" t="s">
        <v>369</v>
      </c>
      <c r="C40" s="3">
        <v>7</v>
      </c>
      <c r="D40" s="3" t="s">
        <v>370</v>
      </c>
      <c r="E40" s="3" t="s">
        <v>373</v>
      </c>
      <c r="F40" s="3">
        <v>20</v>
      </c>
      <c r="G40" s="1">
        <f ca="1">(#REF!/$T40)*(AVERAGE(C$2:$T$87))</f>
        <v>326696.58532814973</v>
      </c>
      <c r="H40" s="1">
        <f ca="1">(#REF!/$T40)*(AVERAGE(C$2:$T$87))</f>
        <v>0</v>
      </c>
      <c r="I40" s="1">
        <f ca="1">(#REF!/$T40)*(AVERAGE(C$2:$T$87))</f>
        <v>0</v>
      </c>
      <c r="J40" s="1">
        <f ca="1">(#REF!/$T40)*(AVERAGE(C$2:$T$87))</f>
        <v>1532291.6571482802</v>
      </c>
      <c r="K40" s="1">
        <f ca="1">(#REF!/$T40)*(AVERAGE(C$2:$T$87))</f>
        <v>491749.07803003496</v>
      </c>
      <c r="L40" s="1">
        <f ca="1">(#REF!/$T40)*(AVERAGE(C$2:$T$87))</f>
        <v>12278078.03749097</v>
      </c>
      <c r="M40" s="1">
        <f ca="1">(#REF!/$T40)*(AVERAGE(C$2:$T$87))</f>
        <v>981310743.86025262</v>
      </c>
      <c r="N40" s="1">
        <f ca="1">(#REF!/$T40)*(AVERAGE(C$2:$T$87))</f>
        <v>0</v>
      </c>
      <c r="O40" s="1">
        <f ca="1">(#REF!/$T40)*(AVERAGE(C$2:$T$87))</f>
        <v>175310416.1144678</v>
      </c>
      <c r="P40" s="1">
        <f ca="1">(#REF!/$T40)*(AVERAGE(C$2:$T$87))</f>
        <v>67131061.780418158</v>
      </c>
      <c r="Q40" s="1">
        <f ca="1">(A40/$T40)*(AVERAGE(C$2:$T$87))</f>
        <v>7984949.5317661557</v>
      </c>
      <c r="R40" s="1">
        <f ca="1">(B40/$T40)*(AVERAGE(C$2:$T$87))</f>
        <v>491749.07803003496</v>
      </c>
    </row>
    <row r="41" spans="1:18" x14ac:dyDescent="0.2">
      <c r="A41" s="3" t="s">
        <v>368</v>
      </c>
      <c r="B41" s="3" t="s">
        <v>369</v>
      </c>
      <c r="C41" s="3">
        <v>7</v>
      </c>
      <c r="D41" s="3" t="s">
        <v>370</v>
      </c>
      <c r="E41" s="3" t="s">
        <v>372</v>
      </c>
      <c r="F41" s="3">
        <v>20</v>
      </c>
      <c r="G41" s="1">
        <f ca="1">(#REF!/$T41)*(AVERAGE(C$2:$T$87))</f>
        <v>171115.69910153843</v>
      </c>
      <c r="H41" s="1">
        <f ca="1">(#REF!/$T41)*(AVERAGE(C$2:$T$87))</f>
        <v>0</v>
      </c>
      <c r="I41" s="1">
        <f ca="1">(#REF!/$T41)*(AVERAGE(C$2:$T$87))</f>
        <v>0</v>
      </c>
      <c r="J41" s="1">
        <f ca="1">(#REF!/$T41)*(AVERAGE(C$2:$T$87))</f>
        <v>1646561.853056005</v>
      </c>
      <c r="K41" s="1">
        <f ca="1">(#REF!/$T41)*(AVERAGE(C$2:$T$87))</f>
        <v>360444.86522565677</v>
      </c>
      <c r="L41" s="1">
        <f ca="1">(#REF!/$T41)*(AVERAGE(C$2:$T$87))</f>
        <v>11729703.975246053</v>
      </c>
      <c r="M41" s="1">
        <f ca="1">(#REF!/$T41)*(AVERAGE(C$2:$T$87))</f>
        <v>977478601.76847303</v>
      </c>
      <c r="N41" s="1">
        <f ca="1">(#REF!/$T41)*(AVERAGE(C$2:$T$87))</f>
        <v>0</v>
      </c>
      <c r="O41" s="1">
        <f ca="1">(#REF!/$T41)*(AVERAGE(C$2:$T$87))</f>
        <v>185217511.88016346</v>
      </c>
      <c r="P41" s="1">
        <f ca="1">(#REF!/$T41)*(AVERAGE(C$2:$T$87))</f>
        <v>66074197.329843134</v>
      </c>
      <c r="Q41" s="1">
        <f ca="1">(A41/$T41)*(AVERAGE(C$2:$T$87))</f>
        <v>8455356.9996007625</v>
      </c>
      <c r="R41" s="1">
        <f ca="1">(B41/$T41)*(AVERAGE(C$2:$T$87))</f>
        <v>360444.86522565677</v>
      </c>
    </row>
    <row r="42" spans="1:18" x14ac:dyDescent="0.2">
      <c r="A42" s="3" t="s">
        <v>368</v>
      </c>
      <c r="B42" s="3" t="s">
        <v>374</v>
      </c>
      <c r="C42" s="3">
        <v>1</v>
      </c>
      <c r="D42" s="3" t="s">
        <v>370</v>
      </c>
      <c r="E42" s="3" t="s">
        <v>371</v>
      </c>
      <c r="F42" s="3">
        <v>4</v>
      </c>
      <c r="G42" s="1">
        <f ca="1">(#REF!/$T42)*(AVERAGE(C$2:$T$87))</f>
        <v>94917.201582127833</v>
      </c>
      <c r="H42" s="1">
        <f ca="1">(#REF!/$T42)*(AVERAGE(C$2:$T$87))</f>
        <v>15154.872521530771</v>
      </c>
      <c r="I42" s="1">
        <f ca="1">(#REF!/$T42)*(AVERAGE(C$2:$T$87))</f>
        <v>0</v>
      </c>
      <c r="J42" s="1">
        <f ca="1">(#REF!/$T42)*(AVERAGE(C$2:$T$87))</f>
        <v>1141574.5762139515</v>
      </c>
      <c r="K42" s="1">
        <f ca="1">(#REF!/$T42)*(AVERAGE(C$2:$T$87))</f>
        <v>320761.5933183186</v>
      </c>
      <c r="L42" s="1">
        <f ca="1">(#REF!/$T42)*(AVERAGE(C$2:$T$87))</f>
        <v>7859634.3106565708</v>
      </c>
      <c r="M42" s="1">
        <f ca="1">(#REF!/$T42)*(AVERAGE(C$2:$T$87))</f>
        <v>553276888.97385073</v>
      </c>
      <c r="N42" s="1">
        <f ca="1">(#REF!/$T42)*(AVERAGE(C$2:$T$87))</f>
        <v>0</v>
      </c>
      <c r="O42" s="1">
        <f ca="1">(#REF!/$T42)*(AVERAGE(C$2:$T$87))</f>
        <v>44882648.563486204</v>
      </c>
      <c r="P42" s="1">
        <f ca="1">(#REF!/$T42)*(AVERAGE(C$2:$T$87))</f>
        <v>8325007.3948401827</v>
      </c>
      <c r="Q42" s="1">
        <f ca="1">(A42/$T42)*(AVERAGE(C$2:$T$87))</f>
        <v>5325936.4078791235</v>
      </c>
      <c r="R42" s="1">
        <f ca="1">(B42/$T42)*(AVERAGE(C$2:$T$87))</f>
        <v>320761.5933183186</v>
      </c>
    </row>
    <row r="43" spans="1:18" x14ac:dyDescent="0.2">
      <c r="A43" s="3" t="s">
        <v>368</v>
      </c>
      <c r="B43" s="3" t="s">
        <v>374</v>
      </c>
      <c r="C43" s="3">
        <v>1</v>
      </c>
      <c r="D43" s="3" t="s">
        <v>370</v>
      </c>
      <c r="E43" s="3" t="s">
        <v>373</v>
      </c>
      <c r="F43" s="3">
        <v>4</v>
      </c>
      <c r="G43" s="1">
        <f ca="1">(#REF!/$T43)*(AVERAGE(C$2:$T$87))</f>
        <v>146699.09948752678</v>
      </c>
      <c r="H43" s="1">
        <f ca="1">(#REF!/$T43)*(AVERAGE(C$2:$T$87))</f>
        <v>0</v>
      </c>
      <c r="I43" s="1">
        <f ca="1">(#REF!/$T43)*(AVERAGE(C$2:$T$87))</f>
        <v>0</v>
      </c>
      <c r="J43" s="1">
        <f ca="1">(#REF!/$T43)*(AVERAGE(C$2:$T$87))</f>
        <v>2027150.3241422416</v>
      </c>
      <c r="K43" s="1">
        <f ca="1">(#REF!/$T43)*(AVERAGE(C$2:$T$87))</f>
        <v>741898.34754023456</v>
      </c>
      <c r="L43" s="1">
        <f ca="1">(#REF!/$T43)*(AVERAGE(C$2:$T$87))</f>
        <v>18257590.827546794</v>
      </c>
      <c r="M43" s="1">
        <f ca="1">(#REF!/$T43)*(AVERAGE(C$2:$T$87))</f>
        <v>1352146330.5945547</v>
      </c>
      <c r="N43" s="1">
        <f ca="1">(#REF!/$T43)*(AVERAGE(C$2:$T$87))</f>
        <v>0</v>
      </c>
      <c r="O43" s="1">
        <f ca="1">(#REF!/$T43)*(AVERAGE(C$2:$T$87))</f>
        <v>106110948.67098978</v>
      </c>
      <c r="P43" s="1">
        <f ca="1">(#REF!/$T43)*(AVERAGE(C$2:$T$87))</f>
        <v>19703736.635669313</v>
      </c>
      <c r="Q43" s="1">
        <f ca="1">(A43/$T43)*(AVERAGE(C$2:$T$87))</f>
        <v>11026636.332802717</v>
      </c>
      <c r="R43" s="1">
        <f ca="1">(B43/$T43)*(AVERAGE(C$2:$T$87))</f>
        <v>741898.34754023456</v>
      </c>
    </row>
    <row r="44" spans="1:18" x14ac:dyDescent="0.2">
      <c r="A44" s="3" t="s">
        <v>368</v>
      </c>
      <c r="B44" s="3" t="s">
        <v>374</v>
      </c>
      <c r="C44" s="3">
        <v>1</v>
      </c>
      <c r="D44" s="3" t="s">
        <v>370</v>
      </c>
      <c r="E44" s="3" t="s">
        <v>372</v>
      </c>
      <c r="F44" s="3">
        <v>4</v>
      </c>
      <c r="G44" s="1">
        <f ca="1">(#REF!/$T44)*(AVERAGE(C$2:$T$87))</f>
        <v>299699.44676604238</v>
      </c>
      <c r="H44" s="1">
        <f ca="1">(#REF!/$T44)*(AVERAGE(C$2:$T$87))</f>
        <v>0</v>
      </c>
      <c r="I44" s="1">
        <f ca="1">(#REF!/$T44)*(AVERAGE(C$2:$T$87))</f>
        <v>0</v>
      </c>
      <c r="J44" s="1">
        <f ca="1">(#REF!/$T44)*(AVERAGE(C$2:$T$87))</f>
        <v>2223387.8948211684</v>
      </c>
      <c r="K44" s="1">
        <f ca="1">(#REF!/$T44)*(AVERAGE(C$2:$T$87))</f>
        <v>1669139.7052008777</v>
      </c>
      <c r="L44" s="1">
        <f ca="1">(#REF!/$T44)*(AVERAGE(C$2:$T$87))</f>
        <v>21284187.159451772</v>
      </c>
      <c r="M44" s="1">
        <f ca="1">(#REF!/$T44)*(AVERAGE(C$2:$T$87))</f>
        <v>1580159999.7587266</v>
      </c>
      <c r="N44" s="1">
        <f ca="1">(#REF!/$T44)*(AVERAGE(C$2:$T$87))</f>
        <v>0</v>
      </c>
      <c r="O44" s="1">
        <f ca="1">(#REF!/$T44)*(AVERAGE(C$2:$T$87))</f>
        <v>137508458.99539739</v>
      </c>
      <c r="P44" s="1">
        <f ca="1">(#REF!/$T44)*(AVERAGE(C$2:$T$87))</f>
        <v>23529704.914440051</v>
      </c>
      <c r="Q44" s="1">
        <f ca="1">(A44/$T44)*(AVERAGE(C$2:$T$87))</f>
        <v>11861981.654372409</v>
      </c>
      <c r="R44" s="1">
        <f ca="1">(B44/$T44)*(AVERAGE(C$2:$T$87))</f>
        <v>1669139.7052008777</v>
      </c>
    </row>
    <row r="45" spans="1:18" x14ac:dyDescent="0.2">
      <c r="A45" s="3" t="s">
        <v>368</v>
      </c>
      <c r="B45" s="3" t="s">
        <v>374</v>
      </c>
      <c r="C45" s="3">
        <v>6</v>
      </c>
      <c r="D45" s="3" t="s">
        <v>370</v>
      </c>
      <c r="E45" s="3" t="s">
        <v>371</v>
      </c>
      <c r="F45" s="3">
        <v>4</v>
      </c>
      <c r="G45" s="1">
        <f ca="1">(#REF!/$T45)*(AVERAGE(C$2:$T$87))</f>
        <v>10412.085223545564</v>
      </c>
      <c r="H45" s="1">
        <f ca="1">(#REF!/$T45)*(AVERAGE(C$2:$T$87))</f>
        <v>0</v>
      </c>
      <c r="I45" s="1">
        <f ca="1">(#REF!/$T45)*(AVERAGE(C$2:$T$87))</f>
        <v>0</v>
      </c>
      <c r="J45" s="1">
        <f ca="1">(#REF!/$T45)*(AVERAGE(C$2:$T$87))</f>
        <v>615969.93530087126</v>
      </c>
      <c r="K45" s="1">
        <f ca="1">(#REF!/$T45)*(AVERAGE(C$2:$T$87))</f>
        <v>95090.787218711746</v>
      </c>
      <c r="L45" s="1">
        <f ca="1">(#REF!/$T45)*(AVERAGE(C$2:$T$87))</f>
        <v>6275864.6209349213</v>
      </c>
      <c r="M45" s="1">
        <f ca="1">(#REF!/$T45)*(AVERAGE(C$2:$T$87))</f>
        <v>757586514.95571542</v>
      </c>
      <c r="N45" s="1">
        <f ca="1">(#REF!/$T45)*(AVERAGE(C$2:$T$87))</f>
        <v>0</v>
      </c>
      <c r="O45" s="1">
        <f ca="1">(#REF!/$T45)*(AVERAGE(C$2:$T$87))</f>
        <v>9817245.3713196255</v>
      </c>
      <c r="P45" s="1">
        <f ca="1">(#REF!/$T45)*(AVERAGE(C$2:$T$87))</f>
        <v>306310.160383198</v>
      </c>
      <c r="Q45" s="1">
        <f ca="1">(A45/$T45)*(AVERAGE(C$2:$T$87))</f>
        <v>2430063.6388320755</v>
      </c>
      <c r="R45" s="1">
        <f ca="1">(B45/$T45)*(AVERAGE(C$2:$T$87))</f>
        <v>95090.787218711746</v>
      </c>
    </row>
    <row r="46" spans="1:18" x14ac:dyDescent="0.2">
      <c r="A46" s="3" t="s">
        <v>368</v>
      </c>
      <c r="B46" s="3" t="s">
        <v>374</v>
      </c>
      <c r="C46" s="3">
        <v>6</v>
      </c>
      <c r="D46" s="3" t="s">
        <v>370</v>
      </c>
      <c r="E46" s="3" t="s">
        <v>373</v>
      </c>
      <c r="F46" s="3">
        <v>4</v>
      </c>
      <c r="G46" s="1">
        <f ca="1">(#REF!/$T46)*(AVERAGE(C$2:$T$87))</f>
        <v>87528.424017038429</v>
      </c>
      <c r="H46" s="1">
        <f ca="1">(#REF!/$T46)*(AVERAGE(C$2:$T$87))</f>
        <v>35675.141165759473</v>
      </c>
      <c r="I46" s="1">
        <f ca="1">(#REF!/$T46)*(AVERAGE(C$2:$T$87))</f>
        <v>0</v>
      </c>
      <c r="J46" s="1">
        <f ca="1">(#REF!/$T46)*(AVERAGE(C$2:$T$87))</f>
        <v>1254341.7430511627</v>
      </c>
      <c r="K46" s="1">
        <f ca="1">(#REF!/$T46)*(AVERAGE(C$2:$T$87))</f>
        <v>639401.2458402937</v>
      </c>
      <c r="L46" s="1">
        <f ca="1">(#REF!/$T46)*(AVERAGE(C$2:$T$87))</f>
        <v>17015280.176515289</v>
      </c>
      <c r="M46" s="1">
        <f ca="1">(#REF!/$T46)*(AVERAGE(C$2:$T$87))</f>
        <v>1970586332.0681257</v>
      </c>
      <c r="N46" s="1">
        <f ca="1">(#REF!/$T46)*(AVERAGE(C$2:$T$87))</f>
        <v>0</v>
      </c>
      <c r="O46" s="1">
        <f ca="1">(#REF!/$T46)*(AVERAGE(C$2:$T$87))</f>
        <v>23106432.654781122</v>
      </c>
      <c r="P46" s="1">
        <f ca="1">(#REF!/$T46)*(AVERAGE(C$2:$T$87))</f>
        <v>808316.81301499065</v>
      </c>
      <c r="Q46" s="1">
        <f ca="1">(A46/$T46)*(AVERAGE(C$2:$T$87))</f>
        <v>6243062.0140060578</v>
      </c>
      <c r="R46" s="1">
        <f ca="1">(B46/$T46)*(AVERAGE(C$2:$T$87))</f>
        <v>639401.2458402937</v>
      </c>
    </row>
    <row r="47" spans="1:18" x14ac:dyDescent="0.2">
      <c r="A47" s="3" t="s">
        <v>368</v>
      </c>
      <c r="B47" s="3" t="s">
        <v>374</v>
      </c>
      <c r="C47" s="3">
        <v>6</v>
      </c>
      <c r="D47" s="3" t="s">
        <v>370</v>
      </c>
      <c r="E47" s="3" t="s">
        <v>372</v>
      </c>
      <c r="F47" s="3">
        <v>4</v>
      </c>
      <c r="G47" s="1">
        <f ca="1">(#REF!/$T47)*(AVERAGE(C$2:$T$87))</f>
        <v>68684.476687948933</v>
      </c>
      <c r="H47" s="1">
        <f ca="1">(#REF!/$T47)*(AVERAGE(C$2:$T$87))</f>
        <v>0</v>
      </c>
      <c r="I47" s="1">
        <f ca="1">(#REF!/$T47)*(AVERAGE(C$2:$T$87))</f>
        <v>0</v>
      </c>
      <c r="J47" s="1">
        <f ca="1">(#REF!/$T47)*(AVERAGE(C$2:$T$87))</f>
        <v>1372264.1189724626</v>
      </c>
      <c r="K47" s="1">
        <f ca="1">(#REF!/$T47)*(AVERAGE(C$2:$T$87))</f>
        <v>1170044.1055708549</v>
      </c>
      <c r="L47" s="1">
        <f ca="1">(#REF!/$T47)*(AVERAGE(C$2:$T$87))</f>
        <v>16789346.427090924</v>
      </c>
      <c r="M47" s="1">
        <f ca="1">(#REF!/$T47)*(AVERAGE(C$2:$T$87))</f>
        <v>1889931802.9901161</v>
      </c>
      <c r="N47" s="1">
        <f ca="1">(#REF!/$T47)*(AVERAGE(C$2:$T$87))</f>
        <v>0</v>
      </c>
      <c r="O47" s="1">
        <f ca="1">(#REF!/$T47)*(AVERAGE(C$2:$T$87))</f>
        <v>30358633.034456618</v>
      </c>
      <c r="P47" s="1">
        <f ca="1">(#REF!/$T47)*(AVERAGE(C$2:$T$87))</f>
        <v>823574.55771962088</v>
      </c>
      <c r="Q47" s="1">
        <f ca="1">(A47/$T47)*(AVERAGE(C$2:$T$87))</f>
        <v>5761986.8595618205</v>
      </c>
      <c r="R47" s="1">
        <f ca="1">(B47/$T47)*(AVERAGE(C$2:$T$87))</f>
        <v>1170044.1055708549</v>
      </c>
    </row>
    <row r="48" spans="1:18" x14ac:dyDescent="0.2">
      <c r="A48" s="3" t="s">
        <v>368</v>
      </c>
      <c r="B48" s="3" t="s">
        <v>374</v>
      </c>
      <c r="C48" s="3">
        <v>12</v>
      </c>
      <c r="D48" s="3" t="s">
        <v>370</v>
      </c>
      <c r="E48" s="3" t="s">
        <v>371</v>
      </c>
      <c r="F48" s="3">
        <v>4</v>
      </c>
      <c r="G48" s="1">
        <f ca="1">(#REF!/$T48)*(AVERAGE(C$2:$T$87))</f>
        <v>523555.47037986788</v>
      </c>
      <c r="H48" s="1">
        <f ca="1">(#REF!/$T48)*(AVERAGE(C$2:$T$87))</f>
        <v>0</v>
      </c>
      <c r="I48" s="1">
        <f ca="1">(#REF!/$T48)*(AVERAGE(C$2:$T$87))</f>
        <v>0</v>
      </c>
      <c r="J48" s="1">
        <f ca="1">(#REF!/$T48)*(AVERAGE(C$2:$T$87))</f>
        <v>2567706.2938766428</v>
      </c>
      <c r="K48" s="1">
        <f ca="1">(#REF!/$T48)*(AVERAGE(C$2:$T$87))</f>
        <v>0</v>
      </c>
      <c r="L48" s="1">
        <f ca="1">(#REF!/$T48)*(AVERAGE(C$2:$T$87))</f>
        <v>16079180.510650374</v>
      </c>
      <c r="M48" s="1">
        <f ca="1">(#REF!/$T48)*(AVERAGE(C$2:$T$87))</f>
        <v>1306433416.4903429</v>
      </c>
      <c r="N48" s="1">
        <f ca="1">(#REF!/$T48)*(AVERAGE(C$2:$T$87))</f>
        <v>0</v>
      </c>
      <c r="O48" s="1">
        <f ca="1">(#REF!/$T48)*(AVERAGE(C$2:$T$87))</f>
        <v>218576360.06665352</v>
      </c>
      <c r="P48" s="1">
        <f ca="1">(#REF!/$T48)*(AVERAGE(C$2:$T$87))</f>
        <v>58035792.155628696</v>
      </c>
      <c r="Q48" s="1">
        <f ca="1">(A48/$T48)*(AVERAGE(C$2:$T$87))</f>
        <v>9804092.4160705656</v>
      </c>
      <c r="R48" s="1">
        <f ca="1">(B48/$T48)*(AVERAGE(C$2:$T$87))</f>
        <v>0</v>
      </c>
    </row>
    <row r="49" spans="1:18" x14ac:dyDescent="0.2">
      <c r="A49" s="3" t="s">
        <v>368</v>
      </c>
      <c r="B49" s="3" t="s">
        <v>374</v>
      </c>
      <c r="C49" s="3">
        <v>12</v>
      </c>
      <c r="D49" s="3" t="s">
        <v>370</v>
      </c>
      <c r="E49" s="3" t="s">
        <v>373</v>
      </c>
      <c r="F49" s="3">
        <v>4</v>
      </c>
      <c r="G49" s="1">
        <f ca="1">(#REF!/$T49)*(AVERAGE(C$2:$T$87))</f>
        <v>724260.19073590287</v>
      </c>
      <c r="H49" s="1">
        <f ca="1">(#REF!/$T49)*(AVERAGE(C$2:$T$87))</f>
        <v>0</v>
      </c>
      <c r="I49" s="1">
        <f ca="1">(#REF!/$T49)*(AVERAGE(C$2:$T$87))</f>
        <v>0</v>
      </c>
      <c r="J49" s="1">
        <f ca="1">(#REF!/$T49)*(AVERAGE(C$2:$T$87))</f>
        <v>3015015.3548493059</v>
      </c>
      <c r="K49" s="1">
        <f ca="1">(#REF!/$T49)*(AVERAGE(C$2:$T$87))</f>
        <v>959686.37904806191</v>
      </c>
      <c r="L49" s="1">
        <f ca="1">(#REF!/$T49)*(AVERAGE(C$2:$T$87))</f>
        <v>24151258.334356457</v>
      </c>
      <c r="M49" s="1">
        <f ca="1">(#REF!/$T49)*(AVERAGE(C$2:$T$87))</f>
        <v>1495077896.8887329</v>
      </c>
      <c r="N49" s="1">
        <f ca="1">(#REF!/$T49)*(AVERAGE(C$2:$T$87))</f>
        <v>0</v>
      </c>
      <c r="O49" s="1">
        <f ca="1">(#REF!/$T49)*(AVERAGE(C$2:$T$87))</f>
        <v>346934742.73956496</v>
      </c>
      <c r="P49" s="1">
        <f ca="1">(#REF!/$T49)*(AVERAGE(C$2:$T$87))</f>
        <v>80695871.101302117</v>
      </c>
      <c r="Q49" s="1">
        <f ca="1">(A49/$T49)*(AVERAGE(C$2:$T$87))</f>
        <v>12357578.528201314</v>
      </c>
      <c r="R49" s="1">
        <f ca="1">(B49/$T49)*(AVERAGE(C$2:$T$87))</f>
        <v>959686.37904806191</v>
      </c>
    </row>
    <row r="50" spans="1:18" x14ac:dyDescent="0.2">
      <c r="A50" s="3" t="s">
        <v>368</v>
      </c>
      <c r="B50" s="3" t="s">
        <v>374</v>
      </c>
      <c r="C50" s="3">
        <v>12</v>
      </c>
      <c r="D50" s="3" t="s">
        <v>370</v>
      </c>
      <c r="E50" s="3" t="s">
        <v>372</v>
      </c>
      <c r="F50" s="3">
        <v>4</v>
      </c>
      <c r="G50" s="1">
        <f ca="1">(#REF!/$T50)*(AVERAGE(C$2:$T$87))</f>
        <v>704999.64251308015</v>
      </c>
      <c r="H50" s="1">
        <f ca="1">(#REF!/$T50)*(AVERAGE(C$2:$T$87))</f>
        <v>0</v>
      </c>
      <c r="I50" s="1">
        <f ca="1">(#REF!/$T50)*(AVERAGE(C$2:$T$87))</f>
        <v>0</v>
      </c>
      <c r="J50" s="1">
        <f ca="1">(#REF!/$T50)*(AVERAGE(C$2:$T$87))</f>
        <v>2782148.5564346807</v>
      </c>
      <c r="K50" s="1">
        <f ca="1">(#REF!/$T50)*(AVERAGE(C$2:$T$87))</f>
        <v>1238681.330604122</v>
      </c>
      <c r="L50" s="1">
        <f ca="1">(#REF!/$T50)*(AVERAGE(C$2:$T$87))</f>
        <v>22035969.551670473</v>
      </c>
      <c r="M50" s="1">
        <f ca="1">(#REF!/$T50)*(AVERAGE(C$2:$T$87))</f>
        <v>1459138524.3673692</v>
      </c>
      <c r="N50" s="1">
        <f ca="1">(#REF!/$T50)*(AVERAGE(C$2:$T$87))</f>
        <v>0</v>
      </c>
      <c r="O50" s="1">
        <f ca="1">(#REF!/$T50)*(AVERAGE(C$2:$T$87))</f>
        <v>365280936.71237534</v>
      </c>
      <c r="P50" s="1">
        <f ca="1">(#REF!/$T50)*(AVERAGE(C$2:$T$87))</f>
        <v>80004466.029938743</v>
      </c>
      <c r="Q50" s="1">
        <f ca="1">(A50/$T50)*(AVERAGE(C$2:$T$87))</f>
        <v>14136059.16133127</v>
      </c>
      <c r="R50" s="1">
        <f ca="1">(B50/$T50)*(AVERAGE(C$2:$T$87))</f>
        <v>1238681.330604122</v>
      </c>
    </row>
    <row r="51" spans="1:18" x14ac:dyDescent="0.2">
      <c r="A51" s="3" t="s">
        <v>368</v>
      </c>
      <c r="B51" s="3" t="s">
        <v>374</v>
      </c>
      <c r="C51" s="3">
        <v>14</v>
      </c>
      <c r="D51" s="3" t="s">
        <v>370</v>
      </c>
      <c r="E51" s="3" t="s">
        <v>371</v>
      </c>
      <c r="F51" s="3">
        <v>4</v>
      </c>
      <c r="G51" s="1">
        <f ca="1">(#REF!/$T51)*(AVERAGE(C$2:$T$87))</f>
        <v>54423.866165178471</v>
      </c>
      <c r="H51" s="1">
        <f ca="1">(#REF!/$T51)*(AVERAGE(C$2:$T$87))</f>
        <v>8843.8771390817874</v>
      </c>
      <c r="I51" s="1">
        <f ca="1">(#REF!/$T51)*(AVERAGE(C$2:$T$87))</f>
        <v>0</v>
      </c>
      <c r="J51" s="1">
        <f ca="1">(#REF!/$T51)*(AVERAGE(C$2:$T$87))</f>
        <v>1550554.3455661959</v>
      </c>
      <c r="K51" s="1">
        <f ca="1">(#REF!/$T51)*(AVERAGE(C$2:$T$87))</f>
        <v>88083.71429813221</v>
      </c>
      <c r="L51" s="1">
        <f ca="1">(#REF!/$T51)*(AVERAGE(C$2:$T$87))</f>
        <v>7452902.2792906314</v>
      </c>
      <c r="M51" s="1">
        <f ca="1">(#REF!/$T51)*(AVERAGE(C$2:$T$87))</f>
        <v>418190627.89352995</v>
      </c>
      <c r="N51" s="1">
        <f ca="1">(#REF!/$T51)*(AVERAGE(C$2:$T$87))</f>
        <v>0</v>
      </c>
      <c r="O51" s="1">
        <f ca="1">(#REF!/$T51)*(AVERAGE(C$2:$T$87))</f>
        <v>26996068.256097179</v>
      </c>
      <c r="P51" s="1">
        <f ca="1">(#REF!/$T51)*(AVERAGE(C$2:$T$87))</f>
        <v>5258436.6081661684</v>
      </c>
      <c r="Q51" s="1">
        <f ca="1">(A51/$T51)*(AVERAGE(C$2:$T$87))</f>
        <v>3936003.8589074677</v>
      </c>
      <c r="R51" s="1">
        <f ca="1">(B51/$T51)*(AVERAGE(C$2:$T$87))</f>
        <v>88083.71429813221</v>
      </c>
    </row>
    <row r="52" spans="1:18" x14ac:dyDescent="0.2">
      <c r="A52" s="3" t="s">
        <v>368</v>
      </c>
      <c r="B52" s="3" t="s">
        <v>374</v>
      </c>
      <c r="C52" s="3">
        <v>14</v>
      </c>
      <c r="D52" s="3" t="s">
        <v>370</v>
      </c>
      <c r="E52" s="3" t="s">
        <v>373</v>
      </c>
      <c r="F52" s="3">
        <v>4</v>
      </c>
      <c r="G52" s="1">
        <f ca="1">(#REF!/$T52)*(AVERAGE(C$2:$T$87))</f>
        <v>105160.00885569438</v>
      </c>
      <c r="H52" s="1">
        <f ca="1">(#REF!/$T52)*(AVERAGE(C$2:$T$87))</f>
        <v>45039.206147113931</v>
      </c>
      <c r="I52" s="1">
        <f ca="1">(#REF!/$T52)*(AVERAGE(C$2:$T$87))</f>
        <v>0</v>
      </c>
      <c r="J52" s="1">
        <f ca="1">(#REF!/$T52)*(AVERAGE(C$2:$T$87))</f>
        <v>3045648.8430759134</v>
      </c>
      <c r="K52" s="1">
        <f ca="1">(#REF!/$T52)*(AVERAGE(C$2:$T$87))</f>
        <v>171677.35637939387</v>
      </c>
      <c r="L52" s="1">
        <f ca="1">(#REF!/$T52)*(AVERAGE(C$2:$T$87))</f>
        <v>19232289.177491769</v>
      </c>
      <c r="M52" s="1">
        <f ca="1">(#REF!/$T52)*(AVERAGE(C$2:$T$87))</f>
        <v>1199636613.8375435</v>
      </c>
      <c r="N52" s="1">
        <f ca="1">(#REF!/$T52)*(AVERAGE(C$2:$T$87))</f>
        <v>0</v>
      </c>
      <c r="O52" s="1">
        <f ca="1">(#REF!/$T52)*(AVERAGE(C$2:$T$87))</f>
        <v>68356652.335648701</v>
      </c>
      <c r="P52" s="1">
        <f ca="1">(#REF!/$T52)*(AVERAGE(C$2:$T$87))</f>
        <v>15511531.588706722</v>
      </c>
      <c r="Q52" s="1">
        <f ca="1">(A52/$T52)*(AVERAGE(C$2:$T$87))</f>
        <v>9248677.8767435849</v>
      </c>
      <c r="R52" s="1">
        <f ca="1">(B52/$T52)*(AVERAGE(C$2:$T$87))</f>
        <v>171677.35637939387</v>
      </c>
    </row>
    <row r="53" spans="1:18" x14ac:dyDescent="0.2">
      <c r="A53" s="3" t="s">
        <v>368</v>
      </c>
      <c r="B53" s="3" t="s">
        <v>374</v>
      </c>
      <c r="C53" s="3">
        <v>14</v>
      </c>
      <c r="D53" s="3" t="s">
        <v>370</v>
      </c>
      <c r="E53" s="3" t="s">
        <v>372</v>
      </c>
      <c r="F53" s="3">
        <v>4</v>
      </c>
      <c r="G53" s="1">
        <f ca="1">(#REF!/$T53)*(AVERAGE(C$2:$T$87))</f>
        <v>278131.60823423206</v>
      </c>
      <c r="H53" s="1">
        <f ca="1">(#REF!/$T53)*(AVERAGE(C$2:$T$87))</f>
        <v>0</v>
      </c>
      <c r="I53" s="1">
        <f ca="1">(#REF!/$T53)*(AVERAGE(C$2:$T$87))</f>
        <v>0</v>
      </c>
      <c r="J53" s="1">
        <f ca="1">(#REF!/$T53)*(AVERAGE(C$2:$T$87))</f>
        <v>2941444.8907392258</v>
      </c>
      <c r="K53" s="1">
        <f ca="1">(#REF!/$T53)*(AVERAGE(C$2:$T$87))</f>
        <v>182323.08217149193</v>
      </c>
      <c r="L53" s="1">
        <f ca="1">(#REF!/$T53)*(AVERAGE(C$2:$T$87))</f>
        <v>19835077.143740423</v>
      </c>
      <c r="M53" s="1">
        <f ca="1">(#REF!/$T53)*(AVERAGE(C$2:$T$87))</f>
        <v>1295667258.3396847</v>
      </c>
      <c r="N53" s="1">
        <f ca="1">(#REF!/$T53)*(AVERAGE(C$2:$T$87))</f>
        <v>0</v>
      </c>
      <c r="O53" s="1">
        <f ca="1">(#REF!/$T53)*(AVERAGE(C$2:$T$87))</f>
        <v>69569160.898238927</v>
      </c>
      <c r="P53" s="1">
        <f ca="1">(#REF!/$T53)*(AVERAGE(C$2:$T$87))</f>
        <v>15469234.359407548</v>
      </c>
      <c r="Q53" s="1">
        <f ca="1">(A53/$T53)*(AVERAGE(C$2:$T$87))</f>
        <v>9993376.6028533839</v>
      </c>
      <c r="R53" s="1">
        <f ca="1">(B53/$T53)*(AVERAGE(C$2:$T$87))</f>
        <v>182323.08217149193</v>
      </c>
    </row>
    <row r="54" spans="1:18" x14ac:dyDescent="0.2">
      <c r="A54" s="3" t="s">
        <v>368</v>
      </c>
      <c r="B54" s="3" t="s">
        <v>374</v>
      </c>
      <c r="C54" s="3" t="s">
        <v>376</v>
      </c>
      <c r="D54" s="3" t="s">
        <v>370</v>
      </c>
      <c r="E54" s="3" t="s">
        <v>371</v>
      </c>
      <c r="F54" s="3">
        <v>4</v>
      </c>
      <c r="G54" s="1">
        <f ca="1">(#REF!/$T54)*(AVERAGE(C$2:$T$87))</f>
        <v>120477.58907139089</v>
      </c>
      <c r="H54" s="1">
        <f ca="1">(#REF!/$T54)*(AVERAGE(C$2:$T$87))</f>
        <v>0</v>
      </c>
      <c r="I54" s="1">
        <f ca="1">(#REF!/$T54)*(AVERAGE(C$2:$T$87))</f>
        <v>0</v>
      </c>
      <c r="J54" s="1">
        <f ca="1">(#REF!/$T54)*(AVERAGE(C$2:$T$87))</f>
        <v>1243306.4468131375</v>
      </c>
      <c r="K54" s="1">
        <f ca="1">(#REF!/$T54)*(AVERAGE(C$2:$T$87))</f>
        <v>210387.416780039</v>
      </c>
      <c r="L54" s="1">
        <f ca="1">(#REF!/$T54)*(AVERAGE(C$2:$T$87))</f>
        <v>7557536.6216353523</v>
      </c>
      <c r="M54" s="1">
        <f ca="1">(#REF!/$T54)*(AVERAGE(C$2:$T$87))</f>
        <v>562251516.77866876</v>
      </c>
      <c r="N54" s="1">
        <f ca="1">(#REF!/$T54)*(AVERAGE(C$2:$T$87))</f>
        <v>0</v>
      </c>
      <c r="O54" s="1">
        <f ca="1">(#REF!/$T54)*(AVERAGE(C$2:$T$87))</f>
        <v>65717709.753350891</v>
      </c>
      <c r="P54" s="1">
        <f ca="1">(#REF!/$T54)*(AVERAGE(C$2:$T$87))</f>
        <v>15553191.308293046</v>
      </c>
      <c r="Q54" s="1">
        <f ca="1">(A54/$T54)*(AVERAGE(C$2:$T$87))</f>
        <v>4855808.5539975939</v>
      </c>
      <c r="R54" s="1">
        <f ca="1">(B54/$T54)*(AVERAGE(C$2:$T$87))</f>
        <v>210387.416780039</v>
      </c>
    </row>
    <row r="55" spans="1:18" x14ac:dyDescent="0.2">
      <c r="A55" s="3" t="s">
        <v>368</v>
      </c>
      <c r="B55" s="3" t="s">
        <v>374</v>
      </c>
      <c r="C55" s="3" t="s">
        <v>376</v>
      </c>
      <c r="D55" s="3" t="s">
        <v>370</v>
      </c>
      <c r="E55" s="3" t="s">
        <v>373</v>
      </c>
      <c r="F55" s="3">
        <v>4</v>
      </c>
      <c r="G55" s="1">
        <f ca="1">(#REF!/$T55)*(AVERAGE(C$2:$T$87))</f>
        <v>255387.82757308325</v>
      </c>
      <c r="H55" s="1">
        <f ca="1">(#REF!/$T55)*(AVERAGE(C$2:$T$87))</f>
        <v>33181.387065038267</v>
      </c>
      <c r="I55" s="1">
        <f ca="1">(#REF!/$T55)*(AVERAGE(C$2:$T$87))</f>
        <v>0</v>
      </c>
      <c r="J55" s="1">
        <f ca="1">(#REF!/$T55)*(AVERAGE(C$2:$T$87))</f>
        <v>2463781.5149566466</v>
      </c>
      <c r="K55" s="1">
        <f ca="1">(#REF!/$T55)*(AVERAGE(C$2:$T$87))</f>
        <v>1192016.2016778332</v>
      </c>
      <c r="L55" s="1">
        <f ca="1">(#REF!/$T55)*(AVERAGE(C$2:$T$87))</f>
        <v>19365525.116027758</v>
      </c>
      <c r="M55" s="1">
        <f ca="1">(#REF!/$T55)*(AVERAGE(C$2:$T$87))</f>
        <v>1509793717.3792009</v>
      </c>
      <c r="N55" s="1">
        <f ca="1">(#REF!/$T55)*(AVERAGE(C$2:$T$87))</f>
        <v>0</v>
      </c>
      <c r="O55" s="1">
        <f ca="1">(#REF!/$T55)*(AVERAGE(C$2:$T$87))</f>
        <v>175544898.96843681</v>
      </c>
      <c r="P55" s="1">
        <f ca="1">(#REF!/$T55)*(AVERAGE(C$2:$T$87))</f>
        <v>48055191.954587393</v>
      </c>
      <c r="Q55" s="1">
        <f ca="1">(A55/$T55)*(AVERAGE(C$2:$T$87))</f>
        <v>10663805.805213634</v>
      </c>
      <c r="R55" s="1">
        <f ca="1">(B55/$T55)*(AVERAGE(C$2:$T$87))</f>
        <v>1192016.2016778332</v>
      </c>
    </row>
    <row r="56" spans="1:18" x14ac:dyDescent="0.2">
      <c r="A56" s="3" t="s">
        <v>368</v>
      </c>
      <c r="B56" s="3" t="s">
        <v>374</v>
      </c>
      <c r="C56" s="3" t="s">
        <v>376</v>
      </c>
      <c r="D56" s="3" t="s">
        <v>370</v>
      </c>
      <c r="E56" s="3" t="s">
        <v>372</v>
      </c>
      <c r="F56" s="3">
        <v>4</v>
      </c>
      <c r="G56" s="1">
        <f ca="1">(#REF!/$T56)*(AVERAGE(C$2:$T$87))</f>
        <v>334228.44597212854</v>
      </c>
      <c r="H56" s="1">
        <f ca="1">(#REF!/$T56)*(AVERAGE(C$2:$T$87))</f>
        <v>0</v>
      </c>
      <c r="I56" s="1">
        <f ca="1">(#REF!/$T56)*(AVERAGE(C$2:$T$87))</f>
        <v>0</v>
      </c>
      <c r="J56" s="1">
        <f ca="1">(#REF!/$T56)*(AVERAGE(C$2:$T$87))</f>
        <v>2491514.0893863169</v>
      </c>
      <c r="K56" s="1">
        <f ca="1">(#REF!/$T56)*(AVERAGE(C$2:$T$87))</f>
        <v>1380747.7920921489</v>
      </c>
      <c r="L56" s="1">
        <f ca="1">(#REF!/$T56)*(AVERAGE(C$2:$T$87))</f>
        <v>20050747.069537997</v>
      </c>
      <c r="M56" s="1">
        <f ca="1">(#REF!/$T56)*(AVERAGE(C$2:$T$87))</f>
        <v>1602074543.0809073</v>
      </c>
      <c r="N56" s="1">
        <f ca="1">(#REF!/$T56)*(AVERAGE(C$2:$T$87))</f>
        <v>0</v>
      </c>
      <c r="O56" s="1">
        <f ca="1">(#REF!/$T56)*(AVERAGE(C$2:$T$87))</f>
        <v>198522248.21324751</v>
      </c>
      <c r="P56" s="1">
        <f ca="1">(#REF!/$T56)*(AVERAGE(C$2:$T$87))</f>
        <v>50027606.54973837</v>
      </c>
      <c r="Q56" s="1">
        <f ca="1">(A56/$T56)*(AVERAGE(C$2:$T$87))</f>
        <v>12983702.94338638</v>
      </c>
      <c r="R56" s="1">
        <f ca="1">(B56/$T56)*(AVERAGE(C$2:$T$87))</f>
        <v>1380747.7920921489</v>
      </c>
    </row>
    <row r="57" spans="1:18" x14ac:dyDescent="0.2">
      <c r="A57" s="3" t="s">
        <v>368</v>
      </c>
      <c r="B57" s="3" t="s">
        <v>374</v>
      </c>
      <c r="C57" s="3">
        <v>7</v>
      </c>
      <c r="D57" s="3" t="s">
        <v>370</v>
      </c>
      <c r="E57" s="3" t="s">
        <v>371</v>
      </c>
      <c r="F57" s="3">
        <v>12</v>
      </c>
      <c r="G57" s="1">
        <f ca="1">(#REF!/$T57)*(AVERAGE(C$2:$T$87))</f>
        <v>116998.86836832511</v>
      </c>
      <c r="H57" s="1">
        <f ca="1">(#REF!/$T57)*(AVERAGE(C$2:$T$87))</f>
        <v>17753.738090967883</v>
      </c>
      <c r="I57" s="1">
        <f ca="1">(#REF!/$T57)*(AVERAGE(C$2:$T$87))</f>
        <v>0</v>
      </c>
      <c r="J57" s="1">
        <f ca="1">(#REF!/$T57)*(AVERAGE(C$2:$T$87))</f>
        <v>936667.25928398024</v>
      </c>
      <c r="K57" s="1">
        <f ca="1">(#REF!/$T57)*(AVERAGE(C$2:$T$87))</f>
        <v>355990.24720151862</v>
      </c>
      <c r="L57" s="1">
        <f ca="1">(#REF!/$T57)*(AVERAGE(C$2:$T$87))</f>
        <v>5268607.8395376634</v>
      </c>
      <c r="M57" s="1">
        <f ca="1">(#REF!/$T57)*(AVERAGE(C$2:$T$87))</f>
        <v>613865317.08374619</v>
      </c>
      <c r="N57" s="1">
        <f ca="1">(#REF!/$T57)*(AVERAGE(C$2:$T$87))</f>
        <v>0</v>
      </c>
      <c r="O57" s="1">
        <f ca="1">(#REF!/$T57)*(AVERAGE(C$2:$T$87))</f>
        <v>88937967.199534878</v>
      </c>
      <c r="P57" s="1">
        <f ca="1">(#REF!/$T57)*(AVERAGE(C$2:$T$87))</f>
        <v>16917548.10860718</v>
      </c>
      <c r="Q57" s="1">
        <f ca="1">(A57/$T57)*(AVERAGE(C$2:$T$87))</f>
        <v>4459473.3813300338</v>
      </c>
      <c r="R57" s="1">
        <f ca="1">(B57/$T57)*(AVERAGE(C$2:$T$87))</f>
        <v>355990.24720151862</v>
      </c>
    </row>
    <row r="58" spans="1:18" x14ac:dyDescent="0.2">
      <c r="A58" s="3" t="s">
        <v>368</v>
      </c>
      <c r="B58" s="3" t="s">
        <v>374</v>
      </c>
      <c r="C58" s="3">
        <v>7</v>
      </c>
      <c r="D58" s="3" t="s">
        <v>370</v>
      </c>
      <c r="E58" s="3" t="s">
        <v>373</v>
      </c>
      <c r="F58" s="3">
        <v>12</v>
      </c>
      <c r="G58" s="1">
        <f ca="1">(#REF!/$T58)*(AVERAGE(C$2:$T$87))</f>
        <v>273643.64079878584</v>
      </c>
      <c r="H58" s="1">
        <f ca="1">(#REF!/$T58)*(AVERAGE(C$2:$T$87))</f>
        <v>50934.387099716252</v>
      </c>
      <c r="I58" s="1">
        <f ca="1">(#REF!/$T58)*(AVERAGE(C$2:$T$87))</f>
        <v>0</v>
      </c>
      <c r="J58" s="1">
        <f ca="1">(#REF!/$T58)*(AVERAGE(C$2:$T$87))</f>
        <v>1689252.0585111282</v>
      </c>
      <c r="K58" s="1">
        <f ca="1">(#REF!/$T58)*(AVERAGE(C$2:$T$87))</f>
        <v>835801.09358021454</v>
      </c>
      <c r="L58" s="1">
        <f ca="1">(#REF!/$T58)*(AVERAGE(C$2:$T$87))</f>
        <v>11810750.108216396</v>
      </c>
      <c r="M58" s="1">
        <f ca="1">(#REF!/$T58)*(AVERAGE(C$2:$T$87))</f>
        <v>1416419477.6222222</v>
      </c>
      <c r="N58" s="1">
        <f ca="1">(#REF!/$T58)*(AVERAGE(C$2:$T$87))</f>
        <v>0</v>
      </c>
      <c r="O58" s="1">
        <f ca="1">(#REF!/$T58)*(AVERAGE(C$2:$T$87))</f>
        <v>192698928.93232554</v>
      </c>
      <c r="P58" s="1">
        <f ca="1">(#REF!/$T58)*(AVERAGE(C$2:$T$87))</f>
        <v>40680884.996824287</v>
      </c>
      <c r="Q58" s="1">
        <f ca="1">(A58/$T58)*(AVERAGE(C$2:$T$87))</f>
        <v>8518633.8104141708</v>
      </c>
      <c r="R58" s="1">
        <f ca="1">(B58/$T58)*(AVERAGE(C$2:$T$87))</f>
        <v>835801.09358021454</v>
      </c>
    </row>
    <row r="59" spans="1:18" x14ac:dyDescent="0.2">
      <c r="A59" s="3" t="s">
        <v>368</v>
      </c>
      <c r="B59" s="3" t="s">
        <v>374</v>
      </c>
      <c r="C59" s="3">
        <v>7</v>
      </c>
      <c r="D59" s="3" t="s">
        <v>370</v>
      </c>
      <c r="E59" s="3" t="s">
        <v>372</v>
      </c>
      <c r="F59" s="3">
        <v>12</v>
      </c>
      <c r="G59" s="1">
        <f ca="1">(#REF!/$T59)*(AVERAGE(C$2:$T$87))</f>
        <v>210732.4327110743</v>
      </c>
      <c r="H59" s="1">
        <f ca="1">(#REF!/$T59)*(AVERAGE(C$2:$T$87))</f>
        <v>0</v>
      </c>
      <c r="I59" s="1">
        <f ca="1">(#REF!/$T59)*(AVERAGE(C$2:$T$87))</f>
        <v>0</v>
      </c>
      <c r="J59" s="1">
        <f ca="1">(#REF!/$T59)*(AVERAGE(C$2:$T$87))</f>
        <v>1645109.2967091429</v>
      </c>
      <c r="K59" s="1">
        <f ca="1">(#REF!/$T59)*(AVERAGE(C$2:$T$87))</f>
        <v>1727085.6030719969</v>
      </c>
      <c r="L59" s="1">
        <f ca="1">(#REF!/$T59)*(AVERAGE(C$2:$T$87))</f>
        <v>12739464.962580968</v>
      </c>
      <c r="M59" s="1">
        <f ca="1">(#REF!/$T59)*(AVERAGE(C$2:$T$87))</f>
        <v>1400019271.8062375</v>
      </c>
      <c r="N59" s="1">
        <f ca="1">(#REF!/$T59)*(AVERAGE(C$2:$T$87))</f>
        <v>0</v>
      </c>
      <c r="O59" s="1">
        <f ca="1">(#REF!/$T59)*(AVERAGE(C$2:$T$87))</f>
        <v>243071986.62584746</v>
      </c>
      <c r="P59" s="1">
        <f ca="1">(#REF!/$T59)*(AVERAGE(C$2:$T$87))</f>
        <v>41077281.460802123</v>
      </c>
      <c r="Q59" s="1">
        <f ca="1">(A59/$T59)*(AVERAGE(C$2:$T$87))</f>
        <v>8207964.6251047207</v>
      </c>
      <c r="R59" s="1">
        <f ca="1">(B59/$T59)*(AVERAGE(C$2:$T$87))</f>
        <v>1727085.6030719969</v>
      </c>
    </row>
    <row r="60" spans="1:18" x14ac:dyDescent="0.2">
      <c r="A60" s="3" t="s">
        <v>368</v>
      </c>
      <c r="B60" s="3" t="s">
        <v>374</v>
      </c>
      <c r="C60" s="3">
        <v>9</v>
      </c>
      <c r="D60" s="3" t="s">
        <v>370</v>
      </c>
      <c r="E60" s="3" t="s">
        <v>371</v>
      </c>
      <c r="F60" s="3">
        <v>12</v>
      </c>
      <c r="G60" s="1">
        <f ca="1">(#REF!/$T60)*(AVERAGE(C$2:$T$87))</f>
        <v>226389.20390657184</v>
      </c>
      <c r="H60" s="1">
        <f ca="1">(#REF!/$T60)*(AVERAGE(C$2:$T$87))</f>
        <v>0</v>
      </c>
      <c r="I60" s="1">
        <f ca="1">(#REF!/$T60)*(AVERAGE(C$2:$T$87))</f>
        <v>0</v>
      </c>
      <c r="J60" s="1">
        <f ca="1">(#REF!/$T60)*(AVERAGE(C$2:$T$87))</f>
        <v>898624.58437704563</v>
      </c>
      <c r="K60" s="1">
        <f ca="1">(#REF!/$T60)*(AVERAGE(C$2:$T$87))</f>
        <v>412547.40224016941</v>
      </c>
      <c r="L60" s="1">
        <f ca="1">(#REF!/$T60)*(AVERAGE(C$2:$T$87))</f>
        <v>7720825.1992918421</v>
      </c>
      <c r="M60" s="1">
        <f ca="1">(#REF!/$T60)*(AVERAGE(C$2:$T$87))</f>
        <v>489975445.33967465</v>
      </c>
      <c r="N60" s="1">
        <f ca="1">(#REF!/$T60)*(AVERAGE(C$2:$T$87))</f>
        <v>0</v>
      </c>
      <c r="O60" s="1">
        <f ca="1">(#REF!/$T60)*(AVERAGE(C$2:$T$87))</f>
        <v>85003315.896049604</v>
      </c>
      <c r="P60" s="1">
        <f ca="1">(#REF!/$T60)*(AVERAGE(C$2:$T$87))</f>
        <v>16555230.956173856</v>
      </c>
      <c r="Q60" s="1">
        <f ca="1">(A60/$T60)*(AVERAGE(C$2:$T$87))</f>
        <v>4157367.4150032997</v>
      </c>
      <c r="R60" s="1">
        <f ca="1">(B60/$T60)*(AVERAGE(C$2:$T$87))</f>
        <v>412547.40224016941</v>
      </c>
    </row>
    <row r="61" spans="1:18" x14ac:dyDescent="0.2">
      <c r="A61" s="3" t="s">
        <v>368</v>
      </c>
      <c r="B61" s="3" t="s">
        <v>374</v>
      </c>
      <c r="C61" s="3">
        <v>9</v>
      </c>
      <c r="D61" s="3" t="s">
        <v>370</v>
      </c>
      <c r="E61" s="3" t="s">
        <v>373</v>
      </c>
      <c r="F61" s="3">
        <v>12</v>
      </c>
      <c r="G61" s="1">
        <f ca="1">(#REF!/$T61)*(AVERAGE(C$2:$T$87))</f>
        <v>661331.77169176331</v>
      </c>
      <c r="H61" s="1">
        <f ca="1">(#REF!/$T61)*(AVERAGE(C$2:$T$87))</f>
        <v>0</v>
      </c>
      <c r="I61" s="1">
        <f ca="1">(#REF!/$T61)*(AVERAGE(C$2:$T$87))</f>
        <v>0</v>
      </c>
      <c r="J61" s="1">
        <f ca="1">(#REF!/$T61)*(AVERAGE(C$2:$T$87))</f>
        <v>2005405.1602425808</v>
      </c>
      <c r="K61" s="1">
        <f ca="1">(#REF!/$T61)*(AVERAGE(C$2:$T$87))</f>
        <v>1931513.4269853497</v>
      </c>
      <c r="L61" s="1">
        <f ca="1">(#REF!/$T61)*(AVERAGE(C$2:$T$87))</f>
        <v>23192875.067120086</v>
      </c>
      <c r="M61" s="1">
        <f ca="1">(#REF!/$T61)*(AVERAGE(C$2:$T$87))</f>
        <v>1355153939.8722234</v>
      </c>
      <c r="N61" s="1">
        <f ca="1">(#REF!/$T61)*(AVERAGE(C$2:$T$87))</f>
        <v>0</v>
      </c>
      <c r="O61" s="1">
        <f ca="1">(#REF!/$T61)*(AVERAGE(C$2:$T$87))</f>
        <v>260680248.68829188</v>
      </c>
      <c r="P61" s="1">
        <f ca="1">(#REF!/$T61)*(AVERAGE(C$2:$T$87))</f>
        <v>53477786.311789297</v>
      </c>
      <c r="Q61" s="1">
        <f ca="1">(A61/$T61)*(AVERAGE(C$2:$T$87))</f>
        <v>10733437.035145065</v>
      </c>
      <c r="R61" s="1">
        <f ca="1">(B61/$T61)*(AVERAGE(C$2:$T$87))</f>
        <v>1931513.4269853497</v>
      </c>
    </row>
    <row r="62" spans="1:18" x14ac:dyDescent="0.2">
      <c r="A62" s="3" t="s">
        <v>368</v>
      </c>
      <c r="B62" s="3" t="s">
        <v>374</v>
      </c>
      <c r="C62" s="3">
        <v>9</v>
      </c>
      <c r="D62" s="3" t="s">
        <v>370</v>
      </c>
      <c r="E62" s="3" t="s">
        <v>372</v>
      </c>
      <c r="F62" s="3">
        <v>12</v>
      </c>
      <c r="G62" s="1">
        <f ca="1">(#REF!/$T62)*(AVERAGE(C$2:$T$87))</f>
        <v>515375.02713136235</v>
      </c>
      <c r="H62" s="1">
        <f ca="1">(#REF!/$T62)*(AVERAGE(C$2:$T$87))</f>
        <v>0</v>
      </c>
      <c r="I62" s="1">
        <f ca="1">(#REF!/$T62)*(AVERAGE(C$2:$T$87))</f>
        <v>0</v>
      </c>
      <c r="J62" s="1">
        <f ca="1">(#REF!/$T62)*(AVERAGE(C$2:$T$87))</f>
        <v>1766550.9663459167</v>
      </c>
      <c r="K62" s="1">
        <f ca="1">(#REF!/$T62)*(AVERAGE(C$2:$T$87))</f>
        <v>1884322.8003874754</v>
      </c>
      <c r="L62" s="1">
        <f ca="1">(#REF!/$T62)*(AVERAGE(C$2:$T$87))</f>
        <v>20937479.778223835</v>
      </c>
      <c r="M62" s="1">
        <f ca="1">(#REF!/$T62)*(AVERAGE(C$2:$T$87))</f>
        <v>1245131540.7934883</v>
      </c>
      <c r="N62" s="1">
        <f ca="1">(#REF!/$T62)*(AVERAGE(C$2:$T$87))</f>
        <v>0</v>
      </c>
      <c r="O62" s="1">
        <f ca="1">(#REF!/$T62)*(AVERAGE(C$2:$T$87))</f>
        <v>281636896.13186044</v>
      </c>
      <c r="P62" s="1">
        <f ca="1">(#REF!/$T62)*(AVERAGE(C$2:$T$87))</f>
        <v>52992205.456389531</v>
      </c>
      <c r="Q62" s="1">
        <f ca="1">(A62/$T62)*(AVERAGE(C$2:$T$87))</f>
        <v>10859733.631229049</v>
      </c>
      <c r="R62" s="1">
        <f ca="1">(B62/$T62)*(AVERAGE(C$2:$T$87))</f>
        <v>1884322.8003874754</v>
      </c>
    </row>
    <row r="63" spans="1:18" x14ac:dyDescent="0.2">
      <c r="A63" s="3" t="s">
        <v>368</v>
      </c>
      <c r="B63" s="3" t="s">
        <v>374</v>
      </c>
      <c r="C63" s="3">
        <v>10</v>
      </c>
      <c r="D63" s="3" t="s">
        <v>370</v>
      </c>
      <c r="E63" s="3" t="s">
        <v>373</v>
      </c>
      <c r="F63" s="3">
        <v>12</v>
      </c>
      <c r="G63" s="1">
        <f ca="1">(#REF!/$T63)*(AVERAGE(C$2:$T$87))</f>
        <v>729520.97485370457</v>
      </c>
      <c r="H63" s="1">
        <f ca="1">(#REF!/$T63)*(AVERAGE(C$2:$T$87))</f>
        <v>0</v>
      </c>
      <c r="I63" s="1">
        <f ca="1">(#REF!/$T63)*(AVERAGE(C$2:$T$87))</f>
        <v>0</v>
      </c>
      <c r="J63" s="1">
        <f ca="1">(#REF!/$T63)*(AVERAGE(C$2:$T$87))</f>
        <v>2469019.1150174588</v>
      </c>
      <c r="K63" s="1">
        <f ca="1">(#REF!/$T63)*(AVERAGE(C$2:$T$87))</f>
        <v>1999014.1556223887</v>
      </c>
      <c r="L63" s="1">
        <f ca="1">(#REF!/$T63)*(AVERAGE(C$2:$T$87))</f>
        <v>22662078.180650711</v>
      </c>
      <c r="M63" s="1">
        <f ca="1">(#REF!/$T63)*(AVERAGE(C$2:$T$87))</f>
        <v>1158759091.8785553</v>
      </c>
      <c r="N63" s="1">
        <f ca="1">(#REF!/$T63)*(AVERAGE(C$2:$T$87))</f>
        <v>0</v>
      </c>
      <c r="O63" s="1">
        <f ca="1">(#REF!/$T63)*(AVERAGE(C$2:$T$87))</f>
        <v>307862194.1522361</v>
      </c>
      <c r="P63" s="1">
        <f ca="1">(#REF!/$T63)*(AVERAGE(C$2:$T$87))</f>
        <v>73544857.491923064</v>
      </c>
      <c r="Q63" s="1">
        <f ca="1">(A63/$T63)*(AVERAGE(C$2:$T$87))</f>
        <v>12641956.484766051</v>
      </c>
      <c r="R63" s="1">
        <f ca="1">(B63/$T63)*(AVERAGE(C$2:$T$87))</f>
        <v>1999014.1556223887</v>
      </c>
    </row>
    <row r="64" spans="1:18" x14ac:dyDescent="0.2">
      <c r="A64" s="3" t="s">
        <v>368</v>
      </c>
      <c r="B64" s="3" t="s">
        <v>374</v>
      </c>
      <c r="C64" s="3">
        <v>10</v>
      </c>
      <c r="D64" s="3" t="s">
        <v>370</v>
      </c>
      <c r="E64" s="3" t="s">
        <v>372</v>
      </c>
      <c r="F64" s="3">
        <v>12</v>
      </c>
      <c r="G64" s="1">
        <f ca="1">(#REF!/$T64)*(AVERAGE(C$2:$T$87))</f>
        <v>408908.11681271408</v>
      </c>
      <c r="H64" s="1">
        <f ca="1">(#REF!/$T64)*(AVERAGE(C$2:$T$87))</f>
        <v>0</v>
      </c>
      <c r="I64" s="1">
        <f ca="1">(#REF!/$T64)*(AVERAGE(C$2:$T$87))</f>
        <v>0</v>
      </c>
      <c r="J64" s="1">
        <f ca="1">(#REF!/$T64)*(AVERAGE(C$2:$T$87))</f>
        <v>2667598.0098716039</v>
      </c>
      <c r="K64" s="1">
        <f ca="1">(#REF!/$T64)*(AVERAGE(C$2:$T$87))</f>
        <v>2031112.4479484633</v>
      </c>
      <c r="L64" s="1">
        <f ca="1">(#REF!/$T64)*(AVERAGE(C$2:$T$87))</f>
        <v>23648061.421375629</v>
      </c>
      <c r="M64" s="1">
        <f ca="1">(#REF!/$T64)*(AVERAGE(C$2:$T$87))</f>
        <v>1079086297.8685966</v>
      </c>
      <c r="N64" s="1">
        <f ca="1">(#REF!/$T64)*(AVERAGE(C$2:$T$87))</f>
        <v>0</v>
      </c>
      <c r="O64" s="1">
        <f ca="1">(#REF!/$T64)*(AVERAGE(C$2:$T$87))</f>
        <v>344389244.00061595</v>
      </c>
      <c r="P64" s="1">
        <f ca="1">(#REF!/$T64)*(AVERAGE(C$2:$T$87))</f>
        <v>78750340.46147418</v>
      </c>
      <c r="Q64" s="1">
        <f ca="1">(A64/$T64)*(AVERAGE(C$2:$T$87))</f>
        <v>16316115.965510929</v>
      </c>
      <c r="R64" s="1">
        <f ca="1">(B64/$T64)*(AVERAGE(C$2:$T$87))</f>
        <v>2031112.4479484633</v>
      </c>
    </row>
    <row r="65" spans="1:18" x14ac:dyDescent="0.2">
      <c r="A65" s="3" t="s">
        <v>368</v>
      </c>
      <c r="B65" s="3" t="s">
        <v>374</v>
      </c>
      <c r="C65" s="3">
        <v>13</v>
      </c>
      <c r="D65" s="3" t="s">
        <v>370</v>
      </c>
      <c r="E65" s="3" t="s">
        <v>371</v>
      </c>
      <c r="F65" s="3">
        <v>12</v>
      </c>
      <c r="G65" s="1">
        <f ca="1">(#REF!/$T65)*(AVERAGE(C$2:$T$87))</f>
        <v>92954.857079354377</v>
      </c>
      <c r="H65" s="1">
        <f ca="1">(#REF!/$T65)*(AVERAGE(C$2:$T$87))</f>
        <v>19482.025529653827</v>
      </c>
      <c r="I65" s="1">
        <f ca="1">(#REF!/$T65)*(AVERAGE(C$2:$T$87))</f>
        <v>0</v>
      </c>
      <c r="J65" s="1">
        <f ca="1">(#REF!/$T65)*(AVERAGE(C$2:$T$87))</f>
        <v>1007413.9588143119</v>
      </c>
      <c r="K65" s="1">
        <f ca="1">(#REF!/$T65)*(AVERAGE(C$2:$T$87))</f>
        <v>235319.74144028249</v>
      </c>
      <c r="L65" s="1">
        <f ca="1">(#REF!/$T65)*(AVERAGE(C$2:$T$87))</f>
        <v>8173153.1122102207</v>
      </c>
      <c r="M65" s="1">
        <f ca="1">(#REF!/$T65)*(AVERAGE(C$2:$T$87))</f>
        <v>505329359.08826631</v>
      </c>
      <c r="N65" s="1">
        <f ca="1">(#REF!/$T65)*(AVERAGE(C$2:$T$87))</f>
        <v>0</v>
      </c>
      <c r="O65" s="1">
        <f ca="1">(#REF!/$T65)*(AVERAGE(C$2:$T$87))</f>
        <v>77776779.61619404</v>
      </c>
      <c r="P65" s="1">
        <f ca="1">(#REF!/$T65)*(AVERAGE(C$2:$T$87))</f>
        <v>15379589.189642889</v>
      </c>
      <c r="Q65" s="1">
        <f ca="1">(A65/$T65)*(AVERAGE(C$2:$T$87))</f>
        <v>4350002.6989212092</v>
      </c>
      <c r="R65" s="1">
        <f ca="1">(B65/$T65)*(AVERAGE(C$2:$T$87))</f>
        <v>235319.74144028249</v>
      </c>
    </row>
    <row r="66" spans="1:18" x14ac:dyDescent="0.2">
      <c r="A66" s="3" t="s">
        <v>368</v>
      </c>
      <c r="B66" s="3" t="s">
        <v>374</v>
      </c>
      <c r="C66" s="3">
        <v>13</v>
      </c>
      <c r="D66" s="3" t="s">
        <v>370</v>
      </c>
      <c r="E66" s="3" t="s">
        <v>373</v>
      </c>
      <c r="F66" s="3">
        <v>12</v>
      </c>
      <c r="G66" s="1">
        <f ca="1">(#REF!/$T66)*(AVERAGE(C$2:$T$87))</f>
        <v>169052.49646561473</v>
      </c>
      <c r="H66" s="1">
        <f ca="1">(#REF!/$T66)*(AVERAGE(C$2:$T$87))</f>
        <v>64796.464358712103</v>
      </c>
      <c r="I66" s="1">
        <f ca="1">(#REF!/$T66)*(AVERAGE(C$2:$T$87))</f>
        <v>0</v>
      </c>
      <c r="J66" s="1">
        <f ca="1">(#REF!/$T66)*(AVERAGE(C$2:$T$87))</f>
        <v>1970346.0892137291</v>
      </c>
      <c r="K66" s="1">
        <f ca="1">(#REF!/$T66)*(AVERAGE(C$2:$T$87))</f>
        <v>867410.64428632252</v>
      </c>
      <c r="L66" s="1">
        <f ca="1">(#REF!/$T66)*(AVERAGE(C$2:$T$87))</f>
        <v>18811455.38569</v>
      </c>
      <c r="M66" s="1">
        <f ca="1">(#REF!/$T66)*(AVERAGE(C$2:$T$87))</f>
        <v>1467869989.6206422</v>
      </c>
      <c r="N66" s="1">
        <f ca="1">(#REF!/$T66)*(AVERAGE(C$2:$T$87))</f>
        <v>0</v>
      </c>
      <c r="O66" s="1">
        <f ca="1">(#REF!/$T66)*(AVERAGE(C$2:$T$87))</f>
        <v>193420402.11757255</v>
      </c>
      <c r="P66" s="1">
        <f ca="1">(#REF!/$T66)*(AVERAGE(C$2:$T$87))</f>
        <v>40336909.902443916</v>
      </c>
      <c r="Q66" s="1">
        <f ca="1">(A66/$T66)*(AVERAGE(C$2:$T$87))</f>
        <v>9236289.0200519562</v>
      </c>
      <c r="R66" s="1">
        <f ca="1">(B66/$T66)*(AVERAGE(C$2:$T$87))</f>
        <v>867410.64428632252</v>
      </c>
    </row>
    <row r="67" spans="1:18" x14ac:dyDescent="0.2">
      <c r="A67" s="3" t="s">
        <v>368</v>
      </c>
      <c r="B67" s="3" t="s">
        <v>374</v>
      </c>
      <c r="C67" s="3">
        <v>13</v>
      </c>
      <c r="D67" s="3" t="s">
        <v>370</v>
      </c>
      <c r="E67" s="3" t="s">
        <v>372</v>
      </c>
      <c r="F67" s="3">
        <v>12</v>
      </c>
      <c r="G67" s="1">
        <f ca="1">(#REF!/$T67)*(AVERAGE(C$2:$T$87))</f>
        <v>531395.84408012347</v>
      </c>
      <c r="H67" s="1">
        <f ca="1">(#REF!/$T67)*(AVERAGE(C$2:$T$87))</f>
        <v>0</v>
      </c>
      <c r="I67" s="1">
        <f ca="1">(#REF!/$T67)*(AVERAGE(C$2:$T$87))</f>
        <v>0</v>
      </c>
      <c r="J67" s="1">
        <f ca="1">(#REF!/$T67)*(AVERAGE(C$2:$T$87))</f>
        <v>1897070.2012656238</v>
      </c>
      <c r="K67" s="1">
        <f ca="1">(#REF!/$T67)*(AVERAGE(C$2:$T$87))</f>
        <v>1829125.1979909255</v>
      </c>
      <c r="L67" s="1">
        <f ca="1">(#REF!/$T67)*(AVERAGE(C$2:$T$87))</f>
        <v>18425944.776540469</v>
      </c>
      <c r="M67" s="1">
        <f ca="1">(#REF!/$T67)*(AVERAGE(C$2:$T$87))</f>
        <v>1495584212.5770843</v>
      </c>
      <c r="N67" s="1">
        <f ca="1">(#REF!/$T67)*(AVERAGE(C$2:$T$87))</f>
        <v>0</v>
      </c>
      <c r="O67" s="1">
        <f ca="1">(#REF!/$T67)*(AVERAGE(C$2:$T$87))</f>
        <v>255906415.05526546</v>
      </c>
      <c r="P67" s="1">
        <f ca="1">(#REF!/$T67)*(AVERAGE(C$2:$T$87))</f>
        <v>44678742.956370115</v>
      </c>
      <c r="Q67" s="1">
        <f ca="1">(A67/$T67)*(AVERAGE(C$2:$T$87))</f>
        <v>9707627.1966737658</v>
      </c>
      <c r="R67" s="1">
        <f ca="1">(B67/$T67)*(AVERAGE(C$2:$T$87))</f>
        <v>1829125.1979909255</v>
      </c>
    </row>
    <row r="68" spans="1:18" x14ac:dyDescent="0.2">
      <c r="A68" s="3" t="s">
        <v>368</v>
      </c>
      <c r="B68" s="3" t="s">
        <v>374</v>
      </c>
      <c r="C68" s="3">
        <v>15</v>
      </c>
      <c r="D68" s="3" t="s">
        <v>370</v>
      </c>
      <c r="E68" s="3" t="s">
        <v>371</v>
      </c>
      <c r="F68" s="3">
        <v>12</v>
      </c>
      <c r="G68" s="1">
        <f ca="1">(#REF!/$T68)*(AVERAGE(C$2:$T$87))</f>
        <v>134893.37011219241</v>
      </c>
      <c r="H68" s="1">
        <f ca="1">(#REF!/$T68)*(AVERAGE(C$2:$T$87))</f>
        <v>9529.0231935131123</v>
      </c>
      <c r="I68" s="1">
        <f ca="1">(#REF!/$T68)*(AVERAGE(C$2:$T$87))</f>
        <v>0</v>
      </c>
      <c r="J68" s="1">
        <f ca="1">(#REF!/$T68)*(AVERAGE(C$2:$T$87))</f>
        <v>1461236.6363177078</v>
      </c>
      <c r="K68" s="1">
        <f ca="1">(#REF!/$T68)*(AVERAGE(C$2:$T$87))</f>
        <v>0</v>
      </c>
      <c r="L68" s="1">
        <f ca="1">(#REF!/$T68)*(AVERAGE(C$2:$T$87))</f>
        <v>8344413.0064831674</v>
      </c>
      <c r="M68" s="1">
        <f ca="1">(#REF!/$T68)*(AVERAGE(C$2:$T$87))</f>
        <v>865538491.97682548</v>
      </c>
      <c r="N68" s="1">
        <f ca="1">(#REF!/$T68)*(AVERAGE(C$2:$T$87))</f>
        <v>0</v>
      </c>
      <c r="O68" s="1">
        <f ca="1">(#REF!/$T68)*(AVERAGE(C$2:$T$87))</f>
        <v>69968680.489144564</v>
      </c>
      <c r="P68" s="1">
        <f ca="1">(#REF!/$T68)*(AVERAGE(C$2:$T$87))</f>
        <v>19072944.014818668</v>
      </c>
      <c r="Q68" s="1">
        <f ca="1">(A68/$T68)*(AVERAGE(C$2:$T$87))</f>
        <v>4373065.2004240146</v>
      </c>
      <c r="R68" s="1">
        <f ca="1">(B68/$T68)*(AVERAGE(C$2:$T$87))</f>
        <v>0</v>
      </c>
    </row>
    <row r="69" spans="1:18" x14ac:dyDescent="0.2">
      <c r="A69" s="3" t="s">
        <v>368</v>
      </c>
      <c r="B69" s="3" t="s">
        <v>374</v>
      </c>
      <c r="C69" s="3">
        <v>15</v>
      </c>
      <c r="D69" s="3" t="s">
        <v>370</v>
      </c>
      <c r="E69" s="3" t="s">
        <v>373</v>
      </c>
      <c r="F69" s="3">
        <v>12</v>
      </c>
      <c r="G69" s="1">
        <f ca="1">(#REF!/$T69)*(AVERAGE(C$2:$T$87))</f>
        <v>181689.92066302855</v>
      </c>
      <c r="H69" s="1">
        <f ca="1">(#REF!/$T69)*(AVERAGE(C$2:$T$87))</f>
        <v>20311.78056380204</v>
      </c>
      <c r="I69" s="1">
        <f ca="1">(#REF!/$T69)*(AVERAGE(C$2:$T$87))</f>
        <v>0</v>
      </c>
      <c r="J69" s="1">
        <f ca="1">(#REF!/$T69)*(AVERAGE(C$2:$T$87))</f>
        <v>2841778.6257415973</v>
      </c>
      <c r="K69" s="1">
        <f ca="1">(#REF!/$T69)*(AVERAGE(C$2:$T$87))</f>
        <v>141303.98272564576</v>
      </c>
      <c r="L69" s="1">
        <f ca="1">(#REF!/$T69)*(AVERAGE(C$2:$T$87))</f>
        <v>19058135.828471757</v>
      </c>
      <c r="M69" s="1">
        <f ca="1">(#REF!/$T69)*(AVERAGE(C$2:$T$87))</f>
        <v>1905813582.8471758</v>
      </c>
      <c r="N69" s="1">
        <f ca="1">(#REF!/$T69)*(AVERAGE(C$2:$T$87))</f>
        <v>0</v>
      </c>
      <c r="O69" s="1">
        <f ca="1">(#REF!/$T69)*(AVERAGE(C$2:$T$87))</f>
        <v>153772997.91012019</v>
      </c>
      <c r="P69" s="1">
        <f ca="1">(#REF!/$T69)*(AVERAGE(C$2:$T$87))</f>
        <v>48766406.384618916</v>
      </c>
      <c r="Q69" s="1">
        <f ca="1">(A69/$T69)*(AVERAGE(C$2:$T$87))</f>
        <v>8876058.2852933481</v>
      </c>
      <c r="R69" s="1">
        <f ca="1">(B69/$T69)*(AVERAGE(C$2:$T$87))</f>
        <v>141303.98272564576</v>
      </c>
    </row>
    <row r="70" spans="1:18" x14ac:dyDescent="0.2">
      <c r="A70" s="3" t="s">
        <v>368</v>
      </c>
      <c r="B70" s="3" t="s">
        <v>374</v>
      </c>
      <c r="C70" s="3">
        <v>15</v>
      </c>
      <c r="D70" s="3" t="s">
        <v>370</v>
      </c>
      <c r="E70" s="3" t="s">
        <v>372</v>
      </c>
      <c r="F70" s="3">
        <v>12</v>
      </c>
      <c r="G70" s="1">
        <f ca="1">(#REF!/$T70)*(AVERAGE(C$2:$T$87))</f>
        <v>367332.51692496549</v>
      </c>
      <c r="H70" s="1">
        <f ca="1">(#REF!/$T70)*(AVERAGE(C$2:$T$87))</f>
        <v>30909.959190410515</v>
      </c>
      <c r="I70" s="1">
        <f ca="1">(#REF!/$T70)*(AVERAGE(C$2:$T$87))</f>
        <v>0</v>
      </c>
      <c r="J70" s="1">
        <f ca="1">(#REF!/$T70)*(AVERAGE(C$2:$T$87))</f>
        <v>2562258.6021534973</v>
      </c>
      <c r="K70" s="1">
        <f ca="1">(#REF!/$T70)*(AVERAGE(C$2:$T$87))</f>
        <v>462525.3792013576</v>
      </c>
      <c r="L70" s="1">
        <f ca="1">(#REF!/$T70)*(AVERAGE(C$2:$T$87))</f>
        <v>20857133.90077588</v>
      </c>
      <c r="M70" s="1">
        <f ca="1">(#REF!/$T70)*(AVERAGE(C$2:$T$87))</f>
        <v>1922398096.3262296</v>
      </c>
      <c r="N70" s="1">
        <f ca="1">(#REF!/$T70)*(AVERAGE(C$2:$T$87))</f>
        <v>0</v>
      </c>
      <c r="O70" s="1">
        <f ca="1">(#REF!/$T70)*(AVERAGE(C$2:$T$87))</f>
        <v>181024181.02560198</v>
      </c>
      <c r="P70" s="1">
        <f ca="1">(#REF!/$T70)*(AVERAGE(C$2:$T$87))</f>
        <v>54504019.721838854</v>
      </c>
      <c r="Q70" s="1">
        <f ca="1">(A70/$T70)*(AVERAGE(C$2:$T$87))</f>
        <v>9602460.6997395512</v>
      </c>
      <c r="R70" s="1">
        <f ca="1">(B70/$T70)*(AVERAGE(C$2:$T$87))</f>
        <v>462525.3792013576</v>
      </c>
    </row>
    <row r="71" spans="1:18" x14ac:dyDescent="0.2">
      <c r="A71" s="3" t="s">
        <v>368</v>
      </c>
      <c r="B71" s="3" t="s">
        <v>374</v>
      </c>
      <c r="C71" s="3">
        <v>3</v>
      </c>
      <c r="D71" s="3" t="s">
        <v>370</v>
      </c>
      <c r="E71" s="3" t="s">
        <v>371</v>
      </c>
      <c r="F71" s="3">
        <v>20</v>
      </c>
      <c r="G71" s="1">
        <f ca="1">(#REF!/$T71)*(AVERAGE(C$2:$T$87))</f>
        <v>0</v>
      </c>
      <c r="H71" s="1">
        <f ca="1">(#REF!/$T71)*(AVERAGE(C$2:$T$87))</f>
        <v>0</v>
      </c>
      <c r="I71" s="1">
        <f ca="1">(#REF!/$T71)*(AVERAGE(C$2:$T$87))</f>
        <v>0</v>
      </c>
      <c r="J71" s="1">
        <f ca="1">(#REF!/$T71)*(AVERAGE(C$2:$T$87))</f>
        <v>350287.23668192013</v>
      </c>
      <c r="K71" s="1">
        <f ca="1">(#REF!/$T71)*(AVERAGE(C$2:$T$87))</f>
        <v>130958.93690569012</v>
      </c>
      <c r="L71" s="1">
        <f ca="1">(#REF!/$T71)*(AVERAGE(C$2:$T$87))</f>
        <v>5132023.5036120545</v>
      </c>
      <c r="M71" s="1">
        <f ca="1">(#REF!/$T71)*(AVERAGE(C$2:$T$87))</f>
        <v>393018129.70216995</v>
      </c>
      <c r="N71" s="1">
        <f ca="1">(#REF!/$T71)*(AVERAGE(C$2:$T$87))</f>
        <v>0</v>
      </c>
      <c r="O71" s="1">
        <f ca="1">(#REF!/$T71)*(AVERAGE(C$2:$T$87))</f>
        <v>8037820.9793006871</v>
      </c>
      <c r="P71" s="1">
        <f ca="1">(#REF!/$T71)*(AVERAGE(C$2:$T$87))</f>
        <v>1661585.0336273063</v>
      </c>
      <c r="Q71" s="1">
        <f ca="1">(A71/$T71)*(AVERAGE(C$2:$T$87))</f>
        <v>2599998.6182860527</v>
      </c>
      <c r="R71" s="1">
        <f ca="1">(B71/$T71)*(AVERAGE(C$2:$T$87))</f>
        <v>130958.93690569012</v>
      </c>
    </row>
    <row r="72" spans="1:18" x14ac:dyDescent="0.2">
      <c r="A72" s="3" t="s">
        <v>368</v>
      </c>
      <c r="B72" s="3" t="s">
        <v>374</v>
      </c>
      <c r="C72" s="3">
        <v>3</v>
      </c>
      <c r="D72" s="3" t="s">
        <v>370</v>
      </c>
      <c r="E72" s="3" t="s">
        <v>373</v>
      </c>
      <c r="F72" s="3">
        <v>20</v>
      </c>
      <c r="G72" s="1">
        <f ca="1">(#REF!/$T72)*(AVERAGE(C$2:$T$87))</f>
        <v>58723.27450150808</v>
      </c>
      <c r="H72" s="1">
        <f ca="1">(#REF!/$T72)*(AVERAGE(C$2:$T$87))</f>
        <v>0</v>
      </c>
      <c r="I72" s="1">
        <f ca="1">(#REF!/$T72)*(AVERAGE(C$2:$T$87))</f>
        <v>0</v>
      </c>
      <c r="J72" s="1">
        <f ca="1">(#REF!/$T72)*(AVERAGE(C$2:$T$87))</f>
        <v>824183.59535724786</v>
      </c>
      <c r="K72" s="1">
        <f ca="1">(#REF!/$T72)*(AVERAGE(C$2:$T$87))</f>
        <v>1065096.244074587</v>
      </c>
      <c r="L72" s="1">
        <f ca="1">(#REF!/$T72)*(AVERAGE(C$2:$T$87))</f>
        <v>15193432.609294958</v>
      </c>
      <c r="M72" s="1">
        <f ca="1">(#REF!/$T72)*(AVERAGE(C$2:$T$87))</f>
        <v>1273973823.5054832</v>
      </c>
      <c r="N72" s="1">
        <f ca="1">(#REF!/$T72)*(AVERAGE(C$2:$T$87))</f>
        <v>0</v>
      </c>
      <c r="O72" s="1">
        <f ca="1">(#REF!/$T72)*(AVERAGE(C$2:$T$87))</f>
        <v>25865388.539408464</v>
      </c>
      <c r="P72" s="1">
        <f ca="1">(#REF!/$T72)*(AVERAGE(C$2:$T$87))</f>
        <v>5875355.7943525864</v>
      </c>
      <c r="Q72" s="1">
        <f ca="1">(A72/$T72)*(AVERAGE(C$2:$T$87))</f>
        <v>6523603.658895378</v>
      </c>
      <c r="R72" s="1">
        <f ca="1">(B72/$T72)*(AVERAGE(C$2:$T$87))</f>
        <v>1065096.244074587</v>
      </c>
    </row>
    <row r="73" spans="1:18" x14ac:dyDescent="0.2">
      <c r="A73" s="3" t="s">
        <v>368</v>
      </c>
      <c r="B73" s="3" t="s">
        <v>374</v>
      </c>
      <c r="C73" s="3">
        <v>3</v>
      </c>
      <c r="D73" s="3" t="s">
        <v>370</v>
      </c>
      <c r="E73" s="3" t="s">
        <v>372</v>
      </c>
      <c r="F73" s="3">
        <v>20</v>
      </c>
      <c r="G73" s="1">
        <f ca="1">(#REF!/$T73)*(AVERAGE(C$2:$T$87))</f>
        <v>38577.893987051735</v>
      </c>
      <c r="H73" s="1">
        <f ca="1">(#REF!/$T73)*(AVERAGE(C$2:$T$87))</f>
        <v>0</v>
      </c>
      <c r="I73" s="1">
        <f ca="1">(#REF!/$T73)*(AVERAGE(C$2:$T$87))</f>
        <v>0</v>
      </c>
      <c r="J73" s="1">
        <f ca="1">(#REF!/$T73)*(AVERAGE(C$2:$T$87))</f>
        <v>731100.44050816156</v>
      </c>
      <c r="K73" s="1">
        <f ca="1">(#REF!/$T73)*(AVERAGE(C$2:$T$87))</f>
        <v>1479285.2363170567</v>
      </c>
      <c r="L73" s="1">
        <f ca="1">(#REF!/$T73)*(AVERAGE(C$2:$T$87))</f>
        <v>16159073.118846891</v>
      </c>
      <c r="M73" s="1">
        <f ca="1">(#REF!/$T73)*(AVERAGE(C$2:$T$87))</f>
        <v>1271851017.0467863</v>
      </c>
      <c r="N73" s="1">
        <f ca="1">(#REF!/$T73)*(AVERAGE(C$2:$T$87))</f>
        <v>0</v>
      </c>
      <c r="O73" s="1">
        <f ca="1">(#REF!/$T73)*(AVERAGE(C$2:$T$87))</f>
        <v>27779187.096096832</v>
      </c>
      <c r="P73" s="1">
        <f ca="1">(#REF!/$T73)*(AVERAGE(C$2:$T$87))</f>
        <v>5788293.8747154819</v>
      </c>
      <c r="Q73" s="1">
        <f ca="1">(A73/$T73)*(AVERAGE(C$2:$T$87))</f>
        <v>6920011.9109520987</v>
      </c>
      <c r="R73" s="1">
        <f ca="1">(B73/$T73)*(AVERAGE(C$2:$T$87))</f>
        <v>1479285.2363170567</v>
      </c>
    </row>
    <row r="74" spans="1:18" x14ac:dyDescent="0.2">
      <c r="A74" s="3" t="s">
        <v>368</v>
      </c>
      <c r="B74" s="3" t="s">
        <v>374</v>
      </c>
      <c r="C74" s="3">
        <v>4</v>
      </c>
      <c r="D74" s="3" t="s">
        <v>370</v>
      </c>
      <c r="E74" s="3" t="s">
        <v>371</v>
      </c>
      <c r="F74" s="3">
        <v>20</v>
      </c>
      <c r="G74" s="1">
        <f ca="1">(#REF!/$T74)*(AVERAGE(C$2:$T$87))</f>
        <v>250753.96415267643</v>
      </c>
      <c r="H74" s="1">
        <f ca="1">(#REF!/$T74)*(AVERAGE(C$2:$T$87))</f>
        <v>16022.868073521646</v>
      </c>
      <c r="I74" s="1">
        <f ca="1">(#REF!/$T74)*(AVERAGE(C$2:$T$87))</f>
        <v>0</v>
      </c>
      <c r="J74" s="1">
        <f ca="1">(#REF!/$T74)*(AVERAGE(C$2:$T$87))</f>
        <v>2680519.4255073722</v>
      </c>
      <c r="K74" s="1">
        <f ca="1">(#REF!/$T74)*(AVERAGE(C$2:$T$87))</f>
        <v>172046.14014066325</v>
      </c>
      <c r="L74" s="1">
        <f ca="1">(#REF!/$T74)*(AVERAGE(C$2:$T$87))</f>
        <v>7057836.6086767819</v>
      </c>
      <c r="M74" s="1">
        <f ca="1">(#REF!/$T74)*(AVERAGE(C$2:$T$87))</f>
        <v>493587266.0970037</v>
      </c>
      <c r="N74" s="1">
        <f ca="1">(#REF!/$T74)*(AVERAGE(C$2:$T$87))</f>
        <v>0</v>
      </c>
      <c r="O74" s="1">
        <f ca="1">(#REF!/$T74)*(AVERAGE(C$2:$T$87))</f>
        <v>147153586.80835906</v>
      </c>
      <c r="P74" s="1">
        <f ca="1">(#REF!/$T74)*(AVERAGE(C$2:$T$87))</f>
        <v>38425999.31390693</v>
      </c>
      <c r="Q74" s="1">
        <f ca="1">(A74/$T74)*(AVERAGE(C$2:$T$87))</f>
        <v>5673947.0775636872</v>
      </c>
      <c r="R74" s="1">
        <f ca="1">(B74/$T74)*(AVERAGE(C$2:$T$87))</f>
        <v>172046.14014066325</v>
      </c>
    </row>
    <row r="75" spans="1:18" x14ac:dyDescent="0.2">
      <c r="A75" s="3" t="s">
        <v>368</v>
      </c>
      <c r="B75" s="3" t="s">
        <v>374</v>
      </c>
      <c r="C75" s="3">
        <v>4</v>
      </c>
      <c r="D75" s="3" t="s">
        <v>370</v>
      </c>
      <c r="E75" s="3" t="s">
        <v>372</v>
      </c>
      <c r="F75" s="3">
        <v>20</v>
      </c>
      <c r="G75" s="1">
        <f ca="1">(#REF!/$T75)*(AVERAGE(C$2:$T$87))</f>
        <v>671429.8512428368</v>
      </c>
      <c r="H75" s="1">
        <f ca="1">(#REF!/$T75)*(AVERAGE(C$2:$T$87))</f>
        <v>0</v>
      </c>
      <c r="I75" s="1">
        <f ca="1">(#REF!/$T75)*(AVERAGE(C$2:$T$87))</f>
        <v>0</v>
      </c>
      <c r="J75" s="1">
        <f ca="1">(#REF!/$T75)*(AVERAGE(C$2:$T$87))</f>
        <v>4781907.268702873</v>
      </c>
      <c r="K75" s="1">
        <f ca="1">(#REF!/$T75)*(AVERAGE(C$2:$T$87))</f>
        <v>1257454.7487629608</v>
      </c>
      <c r="L75" s="1">
        <f ca="1">(#REF!/$T75)*(AVERAGE(C$2:$T$87))</f>
        <v>19783445.459739055</v>
      </c>
      <c r="M75" s="1">
        <f ca="1">(#REF!/$T75)*(AVERAGE(C$2:$T$87))</f>
        <v>1237778401.7730541</v>
      </c>
      <c r="N75" s="1">
        <f ca="1">(#REF!/$T75)*(AVERAGE(C$2:$T$87))</f>
        <v>0</v>
      </c>
      <c r="O75" s="1">
        <f ca="1">(#REF!/$T75)*(AVERAGE(C$2:$T$87))</f>
        <v>420179372.59622771</v>
      </c>
      <c r="P75" s="1">
        <f ca="1">(#REF!/$T75)*(AVERAGE(C$2:$T$87))</f>
        <v>104519618.93331166</v>
      </c>
      <c r="Q75" s="1">
        <f ca="1">(A75/$T75)*(AVERAGE(C$2:$T$87))</f>
        <v>11612290.942340108</v>
      </c>
      <c r="R75" s="1">
        <f ca="1">(B75/$T75)*(AVERAGE(C$2:$T$87))</f>
        <v>1257454.7487629608</v>
      </c>
    </row>
    <row r="76" spans="1:18" x14ac:dyDescent="0.2">
      <c r="A76" s="3" t="s">
        <v>368</v>
      </c>
      <c r="B76" s="3" t="s">
        <v>374</v>
      </c>
      <c r="C76" s="3">
        <v>5</v>
      </c>
      <c r="D76" s="3" t="s">
        <v>370</v>
      </c>
      <c r="E76" s="3" t="s">
        <v>371</v>
      </c>
      <c r="F76" s="3">
        <v>20</v>
      </c>
      <c r="G76" s="1">
        <f ca="1">(#REF!/$T76)*(AVERAGE(C$2:$T$87))</f>
        <v>162462.43831399982</v>
      </c>
      <c r="H76" s="1">
        <f ca="1">(#REF!/$T76)*(AVERAGE(C$2:$T$87))</f>
        <v>0</v>
      </c>
      <c r="I76" s="1">
        <f ca="1">(#REF!/$T76)*(AVERAGE(C$2:$T$87))</f>
        <v>0</v>
      </c>
      <c r="J76" s="1">
        <f ca="1">(#REF!/$T76)*(AVERAGE(C$2:$T$87))</f>
        <v>792714.72948339069</v>
      </c>
      <c r="K76" s="1">
        <f ca="1">(#REF!/$T76)*(AVERAGE(C$2:$T$87))</f>
        <v>410660.17961244885</v>
      </c>
      <c r="L76" s="1">
        <f ca="1">(#REF!/$T76)*(AVERAGE(C$2:$T$87))</f>
        <v>7256798.082694496</v>
      </c>
      <c r="M76" s="1">
        <f ca="1">(#REF!/$T76)*(AVERAGE(C$2:$T$87))</f>
        <v>299131967.47851151</v>
      </c>
      <c r="N76" s="1">
        <f ca="1">(#REF!/$T76)*(AVERAGE(C$2:$T$87))</f>
        <v>0</v>
      </c>
      <c r="O76" s="1">
        <f ca="1">(#REF!/$T76)*(AVERAGE(C$2:$T$87))</f>
        <v>73833701.42276378</v>
      </c>
      <c r="P76" s="1">
        <f ca="1">(#REF!/$T76)*(AVERAGE(C$2:$T$87))</f>
        <v>10336718.199186929</v>
      </c>
      <c r="Q76" s="1">
        <f ca="1">(A76/$T76)*(AVERAGE(C$2:$T$87))</f>
        <v>3952310.1475021648</v>
      </c>
      <c r="R76" s="1">
        <f ca="1">(B76/$T76)*(AVERAGE(C$2:$T$87))</f>
        <v>410660.17961244885</v>
      </c>
    </row>
    <row r="77" spans="1:18" x14ac:dyDescent="0.2">
      <c r="A77" s="3" t="s">
        <v>368</v>
      </c>
      <c r="B77" s="3" t="s">
        <v>374</v>
      </c>
      <c r="C77" s="3">
        <v>5</v>
      </c>
      <c r="D77" s="3" t="s">
        <v>370</v>
      </c>
      <c r="E77" s="3" t="s">
        <v>373</v>
      </c>
      <c r="F77" s="3">
        <v>20</v>
      </c>
      <c r="G77" s="1">
        <f ca="1">(#REF!/$T77)*(AVERAGE(C$2:$T$87))</f>
        <v>422844.74426417932</v>
      </c>
      <c r="H77" s="1">
        <f ca="1">(#REF!/$T77)*(AVERAGE(C$2:$T$87))</f>
        <v>53021.263132821667</v>
      </c>
      <c r="I77" s="1">
        <f ca="1">(#REF!/$T77)*(AVERAGE(C$2:$T$87))</f>
        <v>0</v>
      </c>
      <c r="J77" s="1">
        <f ca="1">(#REF!/$T77)*(AVERAGE(C$2:$T$87))</f>
        <v>1575002.1486518136</v>
      </c>
      <c r="K77" s="1">
        <f ca="1">(#REF!/$T77)*(AVERAGE(C$2:$T$87))</f>
        <v>1268078.3095304128</v>
      </c>
      <c r="L77" s="1">
        <f ca="1">(#REF!/$T77)*(AVERAGE(C$2:$T$87))</f>
        <v>18569496.626372255</v>
      </c>
      <c r="M77" s="1">
        <f ca="1">(#REF!/$T77)*(AVERAGE(C$2:$T$87))</f>
        <v>993541255.20201123</v>
      </c>
      <c r="N77" s="1">
        <f ca="1">(#REF!/$T77)*(AVERAGE(C$2:$T$87))</f>
        <v>0</v>
      </c>
      <c r="O77" s="1">
        <f ca="1">(#REF!/$T77)*(AVERAGE(C$2:$T$87))</f>
        <v>192097996.72151789</v>
      </c>
      <c r="P77" s="1">
        <f ca="1">(#REF!/$T77)*(AVERAGE(C$2:$T$87))</f>
        <v>29245367.592639849</v>
      </c>
      <c r="Q77" s="1">
        <f ca="1">(A77/$T77)*(AVERAGE(C$2:$T$87))</f>
        <v>8598784.7554192394</v>
      </c>
      <c r="R77" s="1">
        <f ca="1">(B77/$T77)*(AVERAGE(C$2:$T$87))</f>
        <v>1268078.3095304128</v>
      </c>
    </row>
    <row r="78" spans="1:18" x14ac:dyDescent="0.2">
      <c r="A78" s="3" t="s">
        <v>368</v>
      </c>
      <c r="B78" s="3" t="s">
        <v>374</v>
      </c>
      <c r="C78" s="3">
        <v>5</v>
      </c>
      <c r="D78" s="3" t="s">
        <v>370</v>
      </c>
      <c r="E78" s="3" t="s">
        <v>372</v>
      </c>
      <c r="F78" s="3">
        <v>20</v>
      </c>
      <c r="G78" s="1">
        <f ca="1">(#REF!/$T78)*(AVERAGE(C$2:$T$87))</f>
        <v>355348.26356448972</v>
      </c>
      <c r="H78" s="1">
        <f ca="1">(#REF!/$T78)*(AVERAGE(C$2:$T$87))</f>
        <v>0</v>
      </c>
      <c r="I78" s="1">
        <f ca="1">(#REF!/$T78)*(AVERAGE(C$2:$T$87))</f>
        <v>0</v>
      </c>
      <c r="J78" s="1">
        <f ca="1">(#REF!/$T78)*(AVERAGE(C$2:$T$87))</f>
        <v>1545285.2700588109</v>
      </c>
      <c r="K78" s="1">
        <f ca="1">(#REF!/$T78)*(AVERAGE(C$2:$T$87))</f>
        <v>1948355.0442935308</v>
      </c>
      <c r="L78" s="1">
        <f ca="1">(#REF!/$T78)*(AVERAGE(C$2:$T$87))</f>
        <v>17639118.593189735</v>
      </c>
      <c r="M78" s="1">
        <f ca="1">(#REF!/$T78)*(AVERAGE(C$2:$T$87))</f>
        <v>829237194.17599118</v>
      </c>
      <c r="N78" s="1">
        <f ca="1">(#REF!/$T78)*(AVERAGE(C$2:$T$87))</f>
        <v>0</v>
      </c>
      <c r="O78" s="1">
        <f ca="1">(#REF!/$T78)*(AVERAGE(C$2:$T$87))</f>
        <v>204119924.72024396</v>
      </c>
      <c r="P78" s="1">
        <f ca="1">(#REF!/$T78)*(AVERAGE(C$2:$T$87))</f>
        <v>26426240.253960162</v>
      </c>
      <c r="Q78" s="1">
        <f ca="1">(A78/$T78)*(AVERAGE(C$2:$T$87))</f>
        <v>7439229.9716000399</v>
      </c>
      <c r="R78" s="1">
        <f ca="1">(B78/$T78)*(AVERAGE(C$2:$T$87))</f>
        <v>1948355.0442935308</v>
      </c>
    </row>
    <row r="79" spans="1:18" x14ac:dyDescent="0.2">
      <c r="A79" s="3" t="s">
        <v>368</v>
      </c>
      <c r="B79" s="3" t="s">
        <v>374</v>
      </c>
      <c r="C79" s="3">
        <v>8</v>
      </c>
      <c r="D79" s="3" t="s">
        <v>370</v>
      </c>
      <c r="E79" s="3" t="s">
        <v>371</v>
      </c>
      <c r="F79" s="3">
        <v>20</v>
      </c>
      <c r="G79" s="1">
        <f ca="1">(#REF!/$T79)*(AVERAGE(C$2:$T$87))</f>
        <v>272026.9006905033</v>
      </c>
      <c r="H79" s="1">
        <f ca="1">(#REF!/$T79)*(AVERAGE(C$2:$T$87))</f>
        <v>29589.936977809473</v>
      </c>
      <c r="I79" s="1">
        <f ca="1">(#REF!/$T79)*(AVERAGE(C$2:$T$87))</f>
        <v>0</v>
      </c>
      <c r="J79" s="1">
        <f ca="1">(#REF!/$T79)*(AVERAGE(C$2:$T$87))</f>
        <v>1678469.754494725</v>
      </c>
      <c r="K79" s="1">
        <f ca="1">(#REF!/$T79)*(AVERAGE(C$2:$T$87))</f>
        <v>356408.6805677326</v>
      </c>
      <c r="L79" s="1">
        <f ca="1">(#REF!/$T79)*(AVERAGE(C$2:$T$87))</f>
        <v>4748683.8774202755</v>
      </c>
      <c r="M79" s="1">
        <f ca="1">(#REF!/$T79)*(AVERAGE(C$2:$T$87))</f>
        <v>401641019.5388177</v>
      </c>
      <c r="N79" s="1">
        <f ca="1">(#REF!/$T79)*(AVERAGE(C$2:$T$87))</f>
        <v>0</v>
      </c>
      <c r="O79" s="1">
        <f ca="1">(#REF!/$T79)*(AVERAGE(C$2:$T$87))</f>
        <v>126483635.98736247</v>
      </c>
      <c r="P79" s="1">
        <f ca="1">(#REF!/$T79)*(AVERAGE(C$2:$T$87))</f>
        <v>23654658.940794453</v>
      </c>
      <c r="Q79" s="1">
        <f ca="1">(A79/$T79)*(AVERAGE(C$2:$T$87))</f>
        <v>5236866.3321083412</v>
      </c>
      <c r="R79" s="1">
        <f ca="1">(B79/$T79)*(AVERAGE(C$2:$T$87))</f>
        <v>356408.6805677326</v>
      </c>
    </row>
    <row r="80" spans="1:18" x14ac:dyDescent="0.2">
      <c r="A80" s="3" t="s">
        <v>368</v>
      </c>
      <c r="B80" s="3" t="s">
        <v>374</v>
      </c>
      <c r="C80" s="3">
        <v>8</v>
      </c>
      <c r="D80" s="3" t="s">
        <v>370</v>
      </c>
      <c r="E80" s="3" t="s">
        <v>373</v>
      </c>
      <c r="F80" s="3">
        <v>20</v>
      </c>
      <c r="G80" s="1">
        <f ca="1">(#REF!/$T80)*(AVERAGE(C$2:$T$87))</f>
        <v>516387.08357967885</v>
      </c>
      <c r="H80" s="1">
        <f ca="1">(#REF!/$T80)*(AVERAGE(C$2:$T$87))</f>
        <v>33917.820258288906</v>
      </c>
      <c r="I80" s="1">
        <f ca="1">(#REF!/$T80)*(AVERAGE(C$2:$T$87))</f>
        <v>0</v>
      </c>
      <c r="J80" s="1">
        <f ca="1">(#REF!/$T80)*(AVERAGE(C$2:$T$87))</f>
        <v>2632121.2049262472</v>
      </c>
      <c r="K80" s="1">
        <f ca="1">(#REF!/$T80)*(AVERAGE(C$2:$T$87))</f>
        <v>653576.6077239943</v>
      </c>
      <c r="L80" s="1">
        <f ca="1">(#REF!/$T80)*(AVERAGE(C$2:$T$87))</f>
        <v>8955218.3989984933</v>
      </c>
      <c r="M80" s="1">
        <f ca="1">(#REF!/$T80)*(AVERAGE(C$2:$T$87))</f>
        <v>869296905.20835698</v>
      </c>
      <c r="N80" s="1">
        <f ca="1">(#REF!/$T80)*(AVERAGE(C$2:$T$87))</f>
        <v>0</v>
      </c>
      <c r="O80" s="1">
        <f ca="1">(#REF!/$T80)*(AVERAGE(C$2:$T$87))</f>
        <v>266813901.59860462</v>
      </c>
      <c r="P80" s="1">
        <f ca="1">(#REF!/$T80)*(AVERAGE(C$2:$T$87))</f>
        <v>51641400.309407353</v>
      </c>
      <c r="Q80" s="1">
        <f ca="1">(A80/$T80)*(AVERAGE(C$2:$T$87))</f>
        <v>10007213.053532142</v>
      </c>
      <c r="R80" s="1">
        <f ca="1">(B80/$T80)*(AVERAGE(C$2:$T$87))</f>
        <v>653576.6077239943</v>
      </c>
    </row>
    <row r="81" spans="1:18" x14ac:dyDescent="0.2">
      <c r="A81" s="3" t="s">
        <v>368</v>
      </c>
      <c r="B81" s="3" t="s">
        <v>374</v>
      </c>
      <c r="C81" s="3">
        <v>8</v>
      </c>
      <c r="D81" s="3" t="s">
        <v>370</v>
      </c>
      <c r="E81" s="3" t="s">
        <v>372</v>
      </c>
      <c r="F81" s="3">
        <v>20</v>
      </c>
      <c r="G81" s="1">
        <f ca="1">(#REF!/$T81)*(AVERAGE(C$2:$T$87))</f>
        <v>545780.01027035085</v>
      </c>
      <c r="H81" s="1">
        <f ca="1">(#REF!/$T81)*(AVERAGE(C$2:$T$87))</f>
        <v>23733.405497791729</v>
      </c>
      <c r="I81" s="1">
        <f ca="1">(#REF!/$T81)*(AVERAGE(C$2:$T$87))</f>
        <v>0</v>
      </c>
      <c r="J81" s="1">
        <f ca="1">(#REF!/$T81)*(AVERAGE(C$2:$T$87))</f>
        <v>2329507.3793533086</v>
      </c>
      <c r="K81" s="1">
        <f ca="1">(#REF!/$T81)*(AVERAGE(C$2:$T$87))</f>
        <v>1316018.4669224788</v>
      </c>
      <c r="L81" s="1">
        <f ca="1">(#REF!/$T81)*(AVERAGE(C$2:$T$87))</f>
        <v>9953175.2522984389</v>
      </c>
      <c r="M81" s="1">
        <f ca="1">(#REF!/$T81)*(AVERAGE(C$2:$T$87))</f>
        <v>862947059.3661164</v>
      </c>
      <c r="N81" s="1">
        <f ca="1">(#REF!/$T81)*(AVERAGE(C$2:$T$87))</f>
        <v>0</v>
      </c>
      <c r="O81" s="1">
        <f ca="1">(#REF!/$T81)*(AVERAGE(C$2:$T$87))</f>
        <v>329630228.08219218</v>
      </c>
      <c r="P81" s="1">
        <f ca="1">(#REF!/$T81)*(AVERAGE(C$2:$T$87))</f>
        <v>51310365.692039348</v>
      </c>
      <c r="Q81" s="1">
        <f ca="1">(A81/$T81)*(AVERAGE(C$2:$T$87))</f>
        <v>10184998.112207741</v>
      </c>
      <c r="R81" s="1">
        <f ca="1">(B81/$T81)*(AVERAGE(C$2:$T$87))</f>
        <v>1316018.4669224788</v>
      </c>
    </row>
    <row r="82" spans="1:18" x14ac:dyDescent="0.2">
      <c r="A82" s="3" t="s">
        <v>368</v>
      </c>
      <c r="B82" s="3" t="s">
        <v>374</v>
      </c>
      <c r="C82" s="3">
        <v>11</v>
      </c>
      <c r="D82" s="3" t="s">
        <v>370</v>
      </c>
      <c r="E82" s="3" t="s">
        <v>371</v>
      </c>
      <c r="F82" s="3">
        <v>20</v>
      </c>
      <c r="G82" s="1">
        <f ca="1">(#REF!/$T82)*(AVERAGE(C$2:$T$87))</f>
        <v>338285.11263012461</v>
      </c>
      <c r="H82" s="1">
        <f ca="1">(#REF!/$T82)*(AVERAGE(C$2:$T$87))</f>
        <v>50946.707775848445</v>
      </c>
      <c r="I82" s="1">
        <f ca="1">(#REF!/$T82)*(AVERAGE(C$2:$T$87))</f>
        <v>0</v>
      </c>
      <c r="J82" s="1">
        <f ca="1">(#REF!/$T82)*(AVERAGE(C$2:$T$87))</f>
        <v>3248163.8232371835</v>
      </c>
      <c r="K82" s="1">
        <f ca="1">(#REF!/$T82)*(AVERAGE(C$2:$T$87))</f>
        <v>517017.25380614138</v>
      </c>
      <c r="L82" s="1">
        <f ca="1">(#REF!/$T82)*(AVERAGE(C$2:$T$87))</f>
        <v>8198014.2181352796</v>
      </c>
      <c r="M82" s="1">
        <f ca="1">(#REF!/$T82)*(AVERAGE(C$2:$T$87))</f>
        <v>990884960.64699197</v>
      </c>
      <c r="N82" s="1">
        <f ca="1">(#REF!/$T82)*(AVERAGE(C$2:$T$87))</f>
        <v>0</v>
      </c>
      <c r="O82" s="1">
        <f ca="1">(#REF!/$T82)*(AVERAGE(C$2:$T$87))</f>
        <v>199788187.18736097</v>
      </c>
      <c r="P82" s="1">
        <f ca="1">(#REF!/$T82)*(AVERAGE(C$2:$T$87))</f>
        <v>38829800.896898381</v>
      </c>
      <c r="Q82" s="1">
        <f ca="1">(A82/$T82)*(AVERAGE(C$2:$T$87))</f>
        <v>8745832.0417752713</v>
      </c>
      <c r="R82" s="1">
        <f ca="1">(B82/$T82)*(AVERAGE(C$2:$T$87))</f>
        <v>517017.25380614138</v>
      </c>
    </row>
    <row r="83" spans="1:18" x14ac:dyDescent="0.2">
      <c r="A83" s="3" t="s">
        <v>368</v>
      </c>
      <c r="B83" s="3" t="s">
        <v>374</v>
      </c>
      <c r="C83" s="3">
        <v>11</v>
      </c>
      <c r="D83" s="3" t="s">
        <v>370</v>
      </c>
      <c r="E83" s="3" t="s">
        <v>373</v>
      </c>
      <c r="F83" s="3">
        <v>20</v>
      </c>
      <c r="G83" s="1">
        <f ca="1">(#REF!/$T83)*(AVERAGE(C$2:$T$87))</f>
        <v>308151.54886571394</v>
      </c>
      <c r="H83" s="1">
        <f ca="1">(#REF!/$T83)*(AVERAGE(C$2:$T$87))</f>
        <v>0</v>
      </c>
      <c r="I83" s="1">
        <f ca="1">(#REF!/$T83)*(AVERAGE(C$2:$T$87))</f>
        <v>0</v>
      </c>
      <c r="J83" s="1">
        <f ca="1">(#REF!/$T83)*(AVERAGE(C$2:$T$87))</f>
        <v>3727430.2274177466</v>
      </c>
      <c r="K83" s="1">
        <f ca="1">(#REF!/$T83)*(AVERAGE(C$2:$T$87))</f>
        <v>1173464.3189819749</v>
      </c>
      <c r="L83" s="1">
        <f ca="1">(#REF!/$T83)*(AVERAGE(C$2:$T$87))</f>
        <v>9642286.240684351</v>
      </c>
      <c r="M83" s="1">
        <f ca="1">(#REF!/$T83)*(AVERAGE(C$2:$T$87))</f>
        <v>1131772082.6006384</v>
      </c>
      <c r="N83" s="1">
        <f ca="1">(#REF!/$T83)*(AVERAGE(C$2:$T$87))</f>
        <v>0</v>
      </c>
      <c r="O83" s="1">
        <f ca="1">(#REF!/$T83)*(AVERAGE(C$2:$T$87))</f>
        <v>247859908.58886769</v>
      </c>
      <c r="P83" s="1">
        <f ca="1">(#REF!/$T83)*(AVERAGE(C$2:$T$87))</f>
        <v>44468983.599767439</v>
      </c>
      <c r="Q83" s="1">
        <f ca="1">(A83/$T83)*(AVERAGE(C$2:$T$87))</f>
        <v>10439310.540540509</v>
      </c>
      <c r="R83" s="1">
        <f ca="1">(B83/$T83)*(AVERAGE(C$2:$T$87))</f>
        <v>1173464.3189819749</v>
      </c>
    </row>
    <row r="84" spans="1:18" x14ac:dyDescent="0.2">
      <c r="A84" s="3" t="s">
        <v>368</v>
      </c>
      <c r="B84" s="3" t="s">
        <v>374</v>
      </c>
      <c r="C84" s="3">
        <v>11</v>
      </c>
      <c r="D84" s="3" t="s">
        <v>370</v>
      </c>
      <c r="E84" s="3" t="s">
        <v>372</v>
      </c>
      <c r="F84" s="3">
        <v>20</v>
      </c>
      <c r="G84" s="1">
        <f ca="1">(#REF!/$T84)*(AVERAGE(C$2:$T$87))</f>
        <v>478178.14403308713</v>
      </c>
      <c r="H84" s="1">
        <f ca="1">(#REF!/$T84)*(AVERAGE(C$2:$T$87))</f>
        <v>26920.155329121244</v>
      </c>
      <c r="I84" s="1">
        <f ca="1">(#REF!/$T84)*(AVERAGE(C$2:$T$87))</f>
        <v>0</v>
      </c>
      <c r="J84" s="1">
        <f ca="1">(#REF!/$T84)*(AVERAGE(C$2:$T$87))</f>
        <v>3714624.7417361499</v>
      </c>
      <c r="K84" s="1">
        <f ca="1">(#REF!/$T84)*(AVERAGE(C$2:$T$87))</f>
        <v>1288218.8606560044</v>
      </c>
      <c r="L84" s="1">
        <f ca="1">(#REF!/$T84)*(AVERAGE(C$2:$T$87))</f>
        <v>10316590.538793739</v>
      </c>
      <c r="M84" s="1">
        <f ca="1">(#REF!/$T84)*(AVERAGE(C$2:$T$87))</f>
        <v>1122239985.6009576</v>
      </c>
      <c r="N84" s="1">
        <f ca="1">(#REF!/$T84)*(AVERAGE(C$2:$T$87))</f>
        <v>0</v>
      </c>
      <c r="O84" s="1">
        <f ca="1">(#REF!/$T84)*(AVERAGE(C$2:$T$87))</f>
        <v>273039831.54827422</v>
      </c>
      <c r="P84" s="1">
        <f ca="1">(#REF!/$T84)*(AVERAGE(C$2:$T$87))</f>
        <v>52988238.495385423</v>
      </c>
      <c r="Q84" s="1">
        <f ca="1">(A84/$T84)*(AVERAGE(C$2:$T$87))</f>
        <v>10852300.796979211</v>
      </c>
      <c r="R84" s="1">
        <f ca="1">(B84/$T84)*(AVERAGE(C$2:$T$87))</f>
        <v>1288218.8606560044</v>
      </c>
    </row>
    <row r="85" spans="1:18" x14ac:dyDescent="0.2">
      <c r="A85" s="3" t="s">
        <v>368</v>
      </c>
      <c r="B85" s="3" t="s">
        <v>374</v>
      </c>
      <c r="C85" s="3" t="s">
        <v>375</v>
      </c>
      <c r="D85" s="3" t="s">
        <v>370</v>
      </c>
      <c r="E85" s="3" t="s">
        <v>371</v>
      </c>
      <c r="F85" s="3">
        <v>20</v>
      </c>
      <c r="G85" s="1">
        <f ca="1">(#REF!/$T85)*(AVERAGE(C$2:$T$87))</f>
        <v>233404.60634335459</v>
      </c>
      <c r="H85" s="1">
        <f ca="1">(#REF!/$T85)*(AVERAGE(C$2:$T$87))</f>
        <v>0</v>
      </c>
      <c r="I85" s="1">
        <f ca="1">(#REF!/$T85)*(AVERAGE(C$2:$T$87))</f>
        <v>0</v>
      </c>
      <c r="J85" s="1">
        <f ca="1">(#REF!/$T85)*(AVERAGE(C$2:$T$87))</f>
        <v>905553.46815341781</v>
      </c>
      <c r="K85" s="1">
        <f ca="1">(#REF!/$T85)*(AVERAGE(C$2:$T$87))</f>
        <v>0</v>
      </c>
      <c r="L85" s="1">
        <f ca="1">(#REF!/$T85)*(AVERAGE(C$2:$T$87))</f>
        <v>10838412.488677409</v>
      </c>
      <c r="M85" s="1">
        <f ca="1">(#REF!/$T85)*(AVERAGE(C$2:$T$87))</f>
        <v>613433746.97893476</v>
      </c>
      <c r="N85" s="1">
        <f ca="1">(#REF!/$T85)*(AVERAGE(C$2:$T$87))</f>
        <v>0</v>
      </c>
      <c r="O85" s="1">
        <f ca="1">(#REF!/$T85)*(AVERAGE(C$2:$T$87))</f>
        <v>74842887.576394305</v>
      </c>
      <c r="P85" s="1">
        <f ca="1">(#REF!/$T85)*(AVERAGE(C$2:$T$87))</f>
        <v>16262334.460278509</v>
      </c>
      <c r="Q85" s="1">
        <f ca="1">(A85/$T85)*(AVERAGE(C$2:$T$87))</f>
        <v>4586991.9172881404</v>
      </c>
      <c r="R85" s="1">
        <f ca="1">(B85/$T85)*(AVERAGE(C$2:$T$87))</f>
        <v>0</v>
      </c>
    </row>
    <row r="86" spans="1:18" x14ac:dyDescent="0.2">
      <c r="A86" s="3" t="s">
        <v>368</v>
      </c>
      <c r="B86" s="3" t="s">
        <v>374</v>
      </c>
      <c r="C86" s="3" t="s">
        <v>375</v>
      </c>
      <c r="D86" s="3" t="s">
        <v>370</v>
      </c>
      <c r="E86" s="3" t="s">
        <v>373</v>
      </c>
      <c r="F86" s="3">
        <v>20</v>
      </c>
      <c r="G86" s="1">
        <f ca="1">(#REF!/$T86)*(AVERAGE(C$2:$T$87))</f>
        <v>399702.39770999778</v>
      </c>
      <c r="H86" s="1">
        <f ca="1">(#REF!/$T86)*(AVERAGE(C$2:$T$87))</f>
        <v>0</v>
      </c>
      <c r="I86" s="1">
        <f ca="1">(#REF!/$T86)*(AVERAGE(C$2:$T$87))</f>
        <v>0</v>
      </c>
      <c r="J86" s="1">
        <f ca="1">(#REF!/$T86)*(AVERAGE(C$2:$T$87))</f>
        <v>1083870.8488678129</v>
      </c>
      <c r="K86" s="1">
        <f ca="1">(#REF!/$T86)*(AVERAGE(C$2:$T$87))</f>
        <v>0</v>
      </c>
      <c r="L86" s="1">
        <f ca="1">(#REF!/$T86)*(AVERAGE(C$2:$T$87))</f>
        <v>15716772.656448511</v>
      </c>
      <c r="M86" s="1">
        <f ca="1">(#REF!/$T86)*(AVERAGE(C$2:$T$87))</f>
        <v>808940531.08829117</v>
      </c>
      <c r="N86" s="1">
        <f ca="1">(#REF!/$T86)*(AVERAGE(C$2:$T$87))</f>
        <v>0</v>
      </c>
      <c r="O86" s="1">
        <f ca="1">(#REF!/$T86)*(AVERAGE(C$2:$T$87))</f>
        <v>125835193.72484531</v>
      </c>
      <c r="P86" s="1">
        <f ca="1">(#REF!/$T86)*(AVERAGE(C$2:$T$87))</f>
        <v>25943546.98338018</v>
      </c>
      <c r="Q86" s="1">
        <f ca="1">(A86/$T86)*(AVERAGE(C$2:$T$87))</f>
        <v>8138846.6844696756</v>
      </c>
      <c r="R86" s="1">
        <f ca="1">(B86/$T86)*(AVERAGE(C$2:$T$87))</f>
        <v>0</v>
      </c>
    </row>
    <row r="87" spans="1:18" x14ac:dyDescent="0.2">
      <c r="A87" s="3" t="s">
        <v>368</v>
      </c>
      <c r="B87" s="3" t="s">
        <v>374</v>
      </c>
      <c r="C87" s="3" t="s">
        <v>375</v>
      </c>
      <c r="D87" s="3" t="s">
        <v>370</v>
      </c>
      <c r="E87" s="3" t="s">
        <v>372</v>
      </c>
      <c r="F87" s="3">
        <v>20</v>
      </c>
      <c r="G87" s="1">
        <f ca="1">(#REF!/$T87)*(AVERAGE(C$2:$T$87))</f>
        <v>113927.99096678921</v>
      </c>
      <c r="H87" s="1">
        <f ca="1">(#REF!/$T87)*(AVERAGE(C$2:$T$87))</f>
        <v>0</v>
      </c>
      <c r="I87" s="1">
        <f ca="1">(#REF!/$T87)*(AVERAGE(C$2:$T$87))</f>
        <v>0</v>
      </c>
      <c r="J87" s="1">
        <f ca="1">(#REF!/$T87)*(AVERAGE(C$2:$T$87))</f>
        <v>1206556.7685105787</v>
      </c>
      <c r="K87" s="1">
        <f ca="1">(#REF!/$T87)*(AVERAGE(C$2:$T$87))</f>
        <v>0</v>
      </c>
      <c r="L87" s="1">
        <f ca="1">(#REF!/$T87)*(AVERAGE(C$2:$T$87))</f>
        <v>14027014.453758016</v>
      </c>
      <c r="M87" s="1">
        <f ca="1">(#REF!/$T87)*(AVERAGE(C$2:$T$87))</f>
        <v>741331677.32438099</v>
      </c>
      <c r="N87" s="1">
        <f ca="1">(#REF!/$T87)*(AVERAGE(C$2:$T$87))</f>
        <v>0</v>
      </c>
      <c r="O87" s="1">
        <f ca="1">(#REF!/$T87)*(AVERAGE(C$2:$T$87))</f>
        <v>126059042.92828681</v>
      </c>
      <c r="P87" s="1">
        <f ca="1">(#REF!/$T87)*(AVERAGE(C$2:$T$87))</f>
        <v>23900740.62120321</v>
      </c>
      <c r="Q87" s="1">
        <f ca="1">(A87/$T87)*(AVERAGE(C$2:$T$87))</f>
        <v>7067048.6172913285</v>
      </c>
      <c r="R87" s="1">
        <f ca="1">(B87/$T87)*(AVERAGE(C$2:$T$87))</f>
        <v>0</v>
      </c>
    </row>
    <row r="88" spans="1:18" ht="27" x14ac:dyDescent="0.35">
      <c r="A88" s="182" t="s">
        <v>377</v>
      </c>
      <c r="B88" s="182" t="s">
        <v>369</v>
      </c>
      <c r="C88" s="182">
        <v>3</v>
      </c>
      <c r="D88" s="182" t="s">
        <v>370</v>
      </c>
      <c r="E88" s="182" t="s">
        <v>371</v>
      </c>
      <c r="F88" s="182">
        <v>4</v>
      </c>
      <c r="G88" s="187">
        <v>0</v>
      </c>
      <c r="H88" s="187">
        <v>0</v>
      </c>
      <c r="I88" s="187">
        <v>0</v>
      </c>
      <c r="J88" s="187">
        <v>136295.28444467264</v>
      </c>
      <c r="K88" s="187">
        <v>0</v>
      </c>
      <c r="L88" s="187">
        <v>12585676.869430454</v>
      </c>
      <c r="M88" s="187">
        <v>505978225.49399465</v>
      </c>
      <c r="N88" s="187">
        <v>0</v>
      </c>
      <c r="O88" s="187">
        <v>0</v>
      </c>
      <c r="P88" s="187">
        <v>0</v>
      </c>
      <c r="Q88" s="187">
        <v>898204.70961232076</v>
      </c>
      <c r="R88" s="1">
        <v>0</v>
      </c>
    </row>
    <row r="89" spans="1:18" x14ac:dyDescent="0.2">
      <c r="A89" s="3" t="s">
        <v>377</v>
      </c>
      <c r="B89" s="3" t="s">
        <v>369</v>
      </c>
      <c r="C89" s="3">
        <v>3</v>
      </c>
      <c r="D89" s="3" t="s">
        <v>370</v>
      </c>
      <c r="E89" s="3" t="s">
        <v>373</v>
      </c>
      <c r="F89" s="3">
        <v>4</v>
      </c>
      <c r="G89" s="1">
        <v>0</v>
      </c>
      <c r="H89" s="1">
        <v>0</v>
      </c>
      <c r="I89" s="1">
        <v>0</v>
      </c>
      <c r="J89" s="1">
        <v>195603.70791857521</v>
      </c>
      <c r="K89" s="1">
        <v>0</v>
      </c>
      <c r="L89" s="1">
        <v>36292079.050123513</v>
      </c>
      <c r="M89" s="1">
        <v>1593790700.4542193</v>
      </c>
      <c r="N89" s="1">
        <v>0</v>
      </c>
      <c r="O89" s="1">
        <v>0</v>
      </c>
      <c r="P89" s="1">
        <v>0</v>
      </c>
      <c r="Q89" s="1">
        <v>2389838.1277934494</v>
      </c>
      <c r="R89" s="1">
        <v>0</v>
      </c>
    </row>
    <row r="90" spans="1:18" x14ac:dyDescent="0.2">
      <c r="A90" s="3" t="s">
        <v>377</v>
      </c>
      <c r="B90" s="3" t="s">
        <v>369</v>
      </c>
      <c r="C90" s="3">
        <v>3</v>
      </c>
      <c r="D90" s="3" t="s">
        <v>370</v>
      </c>
      <c r="E90" s="3" t="s">
        <v>372</v>
      </c>
      <c r="F90" s="3">
        <v>4</v>
      </c>
      <c r="G90" s="1">
        <v>0</v>
      </c>
      <c r="H90" s="1">
        <v>0</v>
      </c>
      <c r="I90" s="1">
        <v>0</v>
      </c>
      <c r="J90" s="1">
        <v>244360.14119200999</v>
      </c>
      <c r="K90" s="1">
        <v>429739.69566213066</v>
      </c>
      <c r="L90" s="1">
        <v>39731810.237203501</v>
      </c>
      <c r="M90" s="1">
        <v>1481950853.1002915</v>
      </c>
      <c r="N90" s="1">
        <v>0</v>
      </c>
      <c r="O90" s="1">
        <v>0</v>
      </c>
      <c r="P90" s="1">
        <v>31066.864150062425</v>
      </c>
      <c r="Q90" s="1">
        <v>2506562.6990249688</v>
      </c>
      <c r="R90" s="1">
        <v>429739.69566213066</v>
      </c>
    </row>
    <row r="91" spans="1:18" x14ac:dyDescent="0.2">
      <c r="A91" s="3" t="s">
        <v>377</v>
      </c>
      <c r="B91" s="3" t="s">
        <v>369</v>
      </c>
      <c r="C91" s="3">
        <v>6</v>
      </c>
      <c r="D91" s="3" t="s">
        <v>370</v>
      </c>
      <c r="E91" s="3" t="s">
        <v>371</v>
      </c>
      <c r="F91" s="3">
        <v>4</v>
      </c>
      <c r="G91" s="1">
        <v>0</v>
      </c>
      <c r="H91" s="1">
        <v>0</v>
      </c>
      <c r="I91" s="1">
        <v>0</v>
      </c>
      <c r="J91" s="1">
        <v>194358.73037472594</v>
      </c>
      <c r="K91" s="1">
        <v>37118.301127994659</v>
      </c>
      <c r="L91" s="1">
        <v>10526089.339545082</v>
      </c>
      <c r="M91" s="1">
        <v>447358796.93066597</v>
      </c>
      <c r="N91" s="1">
        <v>0</v>
      </c>
      <c r="O91" s="1">
        <v>0</v>
      </c>
      <c r="P91" s="1">
        <v>106105.87972836394</v>
      </c>
      <c r="Q91" s="1">
        <v>560585.96255508356</v>
      </c>
      <c r="R91" s="1">
        <v>37118.301127994659</v>
      </c>
    </row>
    <row r="92" spans="1:18" x14ac:dyDescent="0.2">
      <c r="A92" s="3" t="s">
        <v>377</v>
      </c>
      <c r="B92" s="3" t="s">
        <v>369</v>
      </c>
      <c r="C92" s="3">
        <v>6</v>
      </c>
      <c r="D92" s="3" t="s">
        <v>370</v>
      </c>
      <c r="E92" s="3" t="s">
        <v>373</v>
      </c>
      <c r="F92" s="3">
        <v>4</v>
      </c>
      <c r="G92" s="1">
        <v>0</v>
      </c>
      <c r="H92" s="1">
        <v>0</v>
      </c>
      <c r="I92" s="1">
        <v>0</v>
      </c>
      <c r="J92" s="1">
        <v>307882.92067396949</v>
      </c>
      <c r="K92" s="1">
        <v>0</v>
      </c>
      <c r="L92" s="1">
        <v>25416756.909016933</v>
      </c>
      <c r="M92" s="1">
        <v>1315488904.8856063</v>
      </c>
      <c r="N92" s="1">
        <v>0</v>
      </c>
      <c r="O92" s="1">
        <v>41022.63397318394</v>
      </c>
      <c r="P92" s="1">
        <v>309465.81962176459</v>
      </c>
      <c r="Q92" s="1">
        <v>1020818.2773494414</v>
      </c>
      <c r="R92" s="1">
        <v>0</v>
      </c>
    </row>
    <row r="93" spans="1:18" x14ac:dyDescent="0.2">
      <c r="A93" s="3" t="s">
        <v>377</v>
      </c>
      <c r="B93" s="3" t="s">
        <v>369</v>
      </c>
      <c r="C93" s="3">
        <v>6</v>
      </c>
      <c r="D93" s="3" t="s">
        <v>370</v>
      </c>
      <c r="E93" s="3" t="s">
        <v>372</v>
      </c>
      <c r="F93" s="3">
        <v>4</v>
      </c>
      <c r="G93" s="1">
        <v>0</v>
      </c>
      <c r="H93" s="1">
        <v>0</v>
      </c>
      <c r="I93" s="1">
        <v>0</v>
      </c>
      <c r="J93" s="1">
        <v>326024.08233551175</v>
      </c>
      <c r="K93" s="1">
        <v>164740.68380622947</v>
      </c>
      <c r="L93" s="1">
        <v>26003225.55988688</v>
      </c>
      <c r="M93" s="1">
        <v>1350490101.6586411</v>
      </c>
      <c r="N93" s="1">
        <v>0</v>
      </c>
      <c r="O93" s="1">
        <v>0</v>
      </c>
      <c r="P93" s="1">
        <v>281614.86780551099</v>
      </c>
      <c r="Q93" s="1">
        <v>1151616.1596767944</v>
      </c>
      <c r="R93" s="1">
        <v>164740.68380622947</v>
      </c>
    </row>
    <row r="94" spans="1:18" x14ac:dyDescent="0.2">
      <c r="A94" s="3" t="s">
        <v>377</v>
      </c>
      <c r="B94" s="3" t="s">
        <v>369</v>
      </c>
      <c r="C94" s="3">
        <v>8</v>
      </c>
      <c r="D94" s="3" t="s">
        <v>370</v>
      </c>
      <c r="E94" s="3" t="s">
        <v>371</v>
      </c>
      <c r="F94" s="3">
        <v>4</v>
      </c>
      <c r="G94" s="1">
        <v>0</v>
      </c>
      <c r="H94" s="1">
        <v>0</v>
      </c>
      <c r="I94" s="1">
        <v>0</v>
      </c>
      <c r="J94" s="1">
        <v>239518.93256312629</v>
      </c>
      <c r="K94" s="1">
        <v>0</v>
      </c>
      <c r="L94" s="1">
        <v>10469344.92262031</v>
      </c>
      <c r="M94" s="1">
        <v>383100473.46477282</v>
      </c>
      <c r="N94" s="1">
        <v>5768.9425203872515</v>
      </c>
      <c r="O94" s="1">
        <v>13325.799944373544</v>
      </c>
      <c r="P94" s="1">
        <v>54100.85598756979</v>
      </c>
      <c r="Q94" s="1">
        <v>638528.37518556998</v>
      </c>
      <c r="R94" s="1">
        <v>0</v>
      </c>
    </row>
    <row r="95" spans="1:18" x14ac:dyDescent="0.2">
      <c r="A95" s="3" t="s">
        <v>377</v>
      </c>
      <c r="B95" s="3" t="s">
        <v>369</v>
      </c>
      <c r="C95" s="3">
        <v>8</v>
      </c>
      <c r="D95" s="3" t="s">
        <v>370</v>
      </c>
      <c r="E95" s="3" t="s">
        <v>373</v>
      </c>
      <c r="F95" s="3">
        <v>4</v>
      </c>
      <c r="G95" s="1">
        <v>0</v>
      </c>
      <c r="H95" s="1">
        <v>0</v>
      </c>
      <c r="I95" s="1">
        <v>0</v>
      </c>
      <c r="J95" s="1">
        <v>564734.01361988625</v>
      </c>
      <c r="K95" s="1">
        <v>0</v>
      </c>
      <c r="L95" s="1">
        <v>27467116.825122446</v>
      </c>
      <c r="M95" s="1">
        <v>1090780466.724287</v>
      </c>
      <c r="N95" s="1">
        <v>0</v>
      </c>
      <c r="O95" s="1">
        <v>88384.979474369771</v>
      </c>
      <c r="P95" s="1">
        <v>145259.27941243877</v>
      </c>
      <c r="Q95" s="1">
        <v>1331200.7331100549</v>
      </c>
      <c r="R95" s="1">
        <v>0</v>
      </c>
    </row>
    <row r="96" spans="1:18" x14ac:dyDescent="0.2">
      <c r="A96" s="3" t="s">
        <v>377</v>
      </c>
      <c r="B96" s="3" t="s">
        <v>369</v>
      </c>
      <c r="C96" s="3">
        <v>8</v>
      </c>
      <c r="D96" s="3" t="s">
        <v>370</v>
      </c>
      <c r="E96" s="3" t="s">
        <v>372</v>
      </c>
      <c r="F96" s="3">
        <v>4</v>
      </c>
      <c r="G96" s="1">
        <v>0</v>
      </c>
      <c r="H96" s="1">
        <v>0</v>
      </c>
      <c r="I96" s="1">
        <v>0</v>
      </c>
      <c r="J96" s="1">
        <v>471451.70179563283</v>
      </c>
      <c r="K96" s="1">
        <v>294929.70174256235</v>
      </c>
      <c r="L96" s="1">
        <v>25203978.517419267</v>
      </c>
      <c r="M96" s="1">
        <v>1021730513.7446117</v>
      </c>
      <c r="N96" s="1">
        <v>31415.531206579039</v>
      </c>
      <c r="O96" s="1">
        <v>26669.645316959934</v>
      </c>
      <c r="P96" s="1">
        <v>130464.807299894</v>
      </c>
      <c r="Q96" s="1">
        <v>1648439.2912664479</v>
      </c>
      <c r="R96" s="1">
        <v>294929.70174256235</v>
      </c>
    </row>
    <row r="97" spans="1:18" x14ac:dyDescent="0.2">
      <c r="A97" s="3" t="s">
        <v>377</v>
      </c>
      <c r="B97" s="3" t="s">
        <v>369</v>
      </c>
      <c r="C97" s="3">
        <v>9</v>
      </c>
      <c r="D97" s="3" t="s">
        <v>370</v>
      </c>
      <c r="E97" s="3" t="s">
        <v>371</v>
      </c>
      <c r="F97" s="3">
        <v>4</v>
      </c>
      <c r="G97" s="1">
        <v>0</v>
      </c>
      <c r="H97" s="1">
        <v>0</v>
      </c>
      <c r="I97" s="1">
        <v>0</v>
      </c>
      <c r="J97" s="1">
        <v>70224.36203078652</v>
      </c>
      <c r="K97" s="1">
        <v>37926.306141832865</v>
      </c>
      <c r="L97" s="1">
        <v>8053398.1741573028</v>
      </c>
      <c r="M97" s="1">
        <v>558728581.46067417</v>
      </c>
      <c r="N97" s="1">
        <v>0</v>
      </c>
      <c r="O97" s="1">
        <v>0</v>
      </c>
      <c r="P97" s="1">
        <v>0</v>
      </c>
      <c r="Q97" s="1">
        <v>104377.93627226826</v>
      </c>
      <c r="R97" s="1">
        <v>37926.306141832865</v>
      </c>
    </row>
    <row r="98" spans="1:18" x14ac:dyDescent="0.2">
      <c r="A98" s="3" t="s">
        <v>377</v>
      </c>
      <c r="B98" s="3" t="s">
        <v>369</v>
      </c>
      <c r="C98" s="3">
        <v>9</v>
      </c>
      <c r="D98" s="3" t="s">
        <v>370</v>
      </c>
      <c r="E98" s="3" t="s">
        <v>373</v>
      </c>
      <c r="F98" s="3">
        <v>4</v>
      </c>
      <c r="G98" s="1">
        <v>0</v>
      </c>
      <c r="H98" s="1">
        <v>0</v>
      </c>
      <c r="I98" s="1">
        <v>0</v>
      </c>
      <c r="J98" s="1">
        <v>72553.092895253314</v>
      </c>
      <c r="K98" s="1">
        <v>185349.8478873487</v>
      </c>
      <c r="L98" s="1">
        <v>22281541.494184904</v>
      </c>
      <c r="M98" s="1">
        <v>1665707470.9245024</v>
      </c>
      <c r="N98" s="1">
        <v>0</v>
      </c>
      <c r="O98" s="1">
        <v>0</v>
      </c>
      <c r="P98" s="1">
        <v>0</v>
      </c>
      <c r="Q98" s="1">
        <v>280817.4885400749</v>
      </c>
      <c r="R98" s="1">
        <v>185349.8478873487</v>
      </c>
    </row>
    <row r="99" spans="1:18" x14ac:dyDescent="0.2">
      <c r="A99" s="3" t="s">
        <v>377</v>
      </c>
      <c r="B99" s="3" t="s">
        <v>369</v>
      </c>
      <c r="C99" s="3">
        <v>9</v>
      </c>
      <c r="D99" s="3" t="s">
        <v>370</v>
      </c>
      <c r="E99" s="3" t="s">
        <v>372</v>
      </c>
      <c r="F99" s="3">
        <v>4</v>
      </c>
      <c r="G99" s="1">
        <v>0</v>
      </c>
      <c r="H99" s="1">
        <v>0</v>
      </c>
      <c r="I99" s="1">
        <v>0</v>
      </c>
      <c r="J99" s="1">
        <v>105359.81531409491</v>
      </c>
      <c r="K99" s="1">
        <v>0</v>
      </c>
      <c r="L99" s="1">
        <v>23476336.518853214</v>
      </c>
      <c r="M99" s="1">
        <v>1562163701.0676155</v>
      </c>
      <c r="N99" s="1">
        <v>0</v>
      </c>
      <c r="O99" s="1">
        <v>0</v>
      </c>
      <c r="P99" s="1">
        <v>0</v>
      </c>
      <c r="Q99" s="1">
        <v>274281.89205522015</v>
      </c>
      <c r="R99" s="1">
        <v>0</v>
      </c>
    </row>
    <row r="100" spans="1:18" x14ac:dyDescent="0.2">
      <c r="A100" s="3" t="s">
        <v>377</v>
      </c>
      <c r="B100" s="3" t="s">
        <v>369</v>
      </c>
      <c r="C100" s="3">
        <v>14</v>
      </c>
      <c r="D100" s="3" t="s">
        <v>370</v>
      </c>
      <c r="E100" s="3" t="s">
        <v>371</v>
      </c>
      <c r="F100" s="3">
        <v>4</v>
      </c>
      <c r="G100" s="1">
        <v>0</v>
      </c>
      <c r="H100" s="1">
        <v>0</v>
      </c>
      <c r="I100" s="1">
        <v>0</v>
      </c>
      <c r="J100" s="1">
        <v>233910.42956294827</v>
      </c>
      <c r="K100" s="1">
        <v>0</v>
      </c>
      <c r="L100" s="1">
        <v>20953895.865462292</v>
      </c>
      <c r="M100" s="1">
        <v>1341855254.4613352</v>
      </c>
      <c r="N100" s="1">
        <v>0</v>
      </c>
      <c r="O100" s="1">
        <v>0</v>
      </c>
      <c r="P100" s="1">
        <v>0</v>
      </c>
      <c r="Q100" s="1">
        <v>1068760.7011439623</v>
      </c>
      <c r="R100" s="1">
        <v>0</v>
      </c>
    </row>
    <row r="101" spans="1:18" x14ac:dyDescent="0.2">
      <c r="A101" s="3" t="s">
        <v>377</v>
      </c>
      <c r="B101" s="3" t="s">
        <v>369</v>
      </c>
      <c r="C101" s="3">
        <v>14</v>
      </c>
      <c r="D101" s="3" t="s">
        <v>370</v>
      </c>
      <c r="E101" s="3" t="s">
        <v>373</v>
      </c>
      <c r="F101" s="3">
        <v>4</v>
      </c>
      <c r="G101" s="1">
        <v>0</v>
      </c>
      <c r="H101" s="1">
        <v>0</v>
      </c>
      <c r="I101" s="1">
        <v>0</v>
      </c>
      <c r="J101" s="1">
        <v>401346.94218164793</v>
      </c>
      <c r="K101" s="1">
        <v>0</v>
      </c>
      <c r="L101" s="1">
        <v>32138166.387759984</v>
      </c>
      <c r="M101" s="1">
        <v>1727153159.6143119</v>
      </c>
      <c r="N101" s="1">
        <v>0</v>
      </c>
      <c r="O101" s="1">
        <v>0</v>
      </c>
      <c r="P101" s="1">
        <v>0</v>
      </c>
      <c r="Q101" s="1">
        <v>1223101.422089529</v>
      </c>
      <c r="R101" s="1">
        <v>0</v>
      </c>
    </row>
    <row r="102" spans="1:18" x14ac:dyDescent="0.2">
      <c r="A102" s="3" t="s">
        <v>377</v>
      </c>
      <c r="B102" s="3" t="s">
        <v>369</v>
      </c>
      <c r="C102" s="3">
        <v>14</v>
      </c>
      <c r="D102" s="3" t="s">
        <v>370</v>
      </c>
      <c r="E102" s="3" t="s">
        <v>372</v>
      </c>
      <c r="F102" s="3">
        <v>4</v>
      </c>
      <c r="G102" s="1">
        <v>0</v>
      </c>
      <c r="H102" s="1">
        <v>0</v>
      </c>
      <c r="I102" s="1">
        <v>0</v>
      </c>
      <c r="J102" s="1">
        <v>440188.30659239262</v>
      </c>
      <c r="K102" s="1">
        <v>0</v>
      </c>
      <c r="L102" s="1">
        <v>34429490.733985119</v>
      </c>
      <c r="M102" s="1">
        <v>1924314947.2250595</v>
      </c>
      <c r="N102" s="1">
        <v>0</v>
      </c>
      <c r="O102" s="1">
        <v>0</v>
      </c>
      <c r="P102" s="1">
        <v>0</v>
      </c>
      <c r="Q102" s="1">
        <v>1389991.1284394669</v>
      </c>
      <c r="R102" s="1">
        <v>0</v>
      </c>
    </row>
    <row r="103" spans="1:18" x14ac:dyDescent="0.2">
      <c r="A103" s="3" t="s">
        <v>377</v>
      </c>
      <c r="B103" s="3" t="s">
        <v>369</v>
      </c>
      <c r="C103" s="3">
        <v>1</v>
      </c>
      <c r="D103" s="3" t="s">
        <v>370</v>
      </c>
      <c r="E103" s="3" t="s">
        <v>371</v>
      </c>
      <c r="F103" s="3">
        <v>12</v>
      </c>
      <c r="G103" s="1">
        <v>0</v>
      </c>
      <c r="H103" s="1">
        <v>0</v>
      </c>
      <c r="I103" s="1">
        <v>0</v>
      </c>
      <c r="J103" s="1">
        <v>42910.309050106407</v>
      </c>
      <c r="K103" s="1">
        <v>106424.29280308989</v>
      </c>
      <c r="L103" s="1">
        <v>2356492.2966630068</v>
      </c>
      <c r="M103" s="1">
        <v>465665534.55907387</v>
      </c>
      <c r="N103" s="1">
        <v>0</v>
      </c>
      <c r="O103" s="1">
        <v>20355.033221239362</v>
      </c>
      <c r="P103" s="1">
        <v>65859.098504826354</v>
      </c>
      <c r="Q103" s="1">
        <v>51285.039095846107</v>
      </c>
      <c r="R103" s="1">
        <v>106424.29280308989</v>
      </c>
    </row>
    <row r="104" spans="1:18" x14ac:dyDescent="0.2">
      <c r="A104" s="3" t="s">
        <v>377</v>
      </c>
      <c r="B104" s="3" t="s">
        <v>369</v>
      </c>
      <c r="C104" s="3">
        <v>1</v>
      </c>
      <c r="D104" s="3" t="s">
        <v>370</v>
      </c>
      <c r="E104" s="3" t="s">
        <v>373</v>
      </c>
      <c r="F104" s="3">
        <v>12</v>
      </c>
      <c r="G104" s="1">
        <v>0</v>
      </c>
      <c r="H104" s="1">
        <v>0</v>
      </c>
      <c r="I104" s="1">
        <v>0</v>
      </c>
      <c r="J104" s="1">
        <v>111914.86961723615</v>
      </c>
      <c r="K104" s="1">
        <v>679096.81452279433</v>
      </c>
      <c r="L104" s="1">
        <v>7458849.1590688899</v>
      </c>
      <c r="M104" s="1">
        <v>1526159697.9185855</v>
      </c>
      <c r="N104" s="1">
        <v>0</v>
      </c>
      <c r="O104" s="1">
        <v>0</v>
      </c>
      <c r="P104" s="1">
        <v>281026.61722646898</v>
      </c>
      <c r="Q104" s="1">
        <v>177444.04237186865</v>
      </c>
      <c r="R104" s="1">
        <v>679096.81452279433</v>
      </c>
    </row>
    <row r="105" spans="1:18" x14ac:dyDescent="0.2">
      <c r="A105" s="3" t="s">
        <v>377</v>
      </c>
      <c r="B105" s="3" t="s">
        <v>369</v>
      </c>
      <c r="C105" s="3">
        <v>1</v>
      </c>
      <c r="D105" s="3" t="s">
        <v>370</v>
      </c>
      <c r="E105" s="3" t="s">
        <v>372</v>
      </c>
      <c r="F105" s="3">
        <v>12</v>
      </c>
      <c r="G105" s="1">
        <v>0</v>
      </c>
      <c r="H105" s="1">
        <v>0</v>
      </c>
      <c r="I105" s="1">
        <v>0</v>
      </c>
      <c r="J105" s="1">
        <v>88941.813930789751</v>
      </c>
      <c r="K105" s="1">
        <v>204339.42015043652</v>
      </c>
      <c r="L105" s="1">
        <v>6450032.9354397384</v>
      </c>
      <c r="M105" s="1">
        <v>1519142955.2986825</v>
      </c>
      <c r="N105" s="1">
        <v>0</v>
      </c>
      <c r="O105" s="1">
        <v>0</v>
      </c>
      <c r="P105" s="1">
        <v>138117.17951402071</v>
      </c>
      <c r="Q105" s="1">
        <v>86973.254598549029</v>
      </c>
      <c r="R105" s="1">
        <v>204339.42015043652</v>
      </c>
    </row>
    <row r="106" spans="1:18" x14ac:dyDescent="0.2">
      <c r="A106" s="3" t="s">
        <v>377</v>
      </c>
      <c r="B106" s="3" t="s">
        <v>369</v>
      </c>
      <c r="C106" s="3">
        <v>2</v>
      </c>
      <c r="D106" s="3" t="s">
        <v>370</v>
      </c>
      <c r="E106" s="3" t="s">
        <v>371</v>
      </c>
      <c r="F106" s="3">
        <v>12</v>
      </c>
      <c r="G106" s="1">
        <v>0</v>
      </c>
      <c r="H106" s="1">
        <v>0</v>
      </c>
      <c r="I106" s="1">
        <v>0</v>
      </c>
      <c r="J106" s="1">
        <v>348975.84803156956</v>
      </c>
      <c r="K106" s="1">
        <v>0</v>
      </c>
      <c r="L106" s="1">
        <v>21866480.696706973</v>
      </c>
      <c r="M106" s="1">
        <v>878925858.24812412</v>
      </c>
      <c r="N106" s="1">
        <v>16650.186393559739</v>
      </c>
      <c r="O106" s="1">
        <v>143365.70977053774</v>
      </c>
      <c r="P106" s="1">
        <v>550179.89256553014</v>
      </c>
      <c r="Q106" s="1">
        <v>2563875.3680961081</v>
      </c>
      <c r="R106" s="1">
        <v>0</v>
      </c>
    </row>
    <row r="107" spans="1:18" x14ac:dyDescent="0.2">
      <c r="A107" s="3" t="s">
        <v>377</v>
      </c>
      <c r="B107" s="3" t="s">
        <v>369</v>
      </c>
      <c r="C107" s="3">
        <v>2</v>
      </c>
      <c r="D107" s="3" t="s">
        <v>370</v>
      </c>
      <c r="E107" s="3" t="s">
        <v>372</v>
      </c>
      <c r="F107" s="3">
        <v>12</v>
      </c>
      <c r="G107" s="1">
        <v>0</v>
      </c>
      <c r="H107" s="1">
        <v>0</v>
      </c>
      <c r="I107" s="1">
        <v>0</v>
      </c>
      <c r="J107" s="1">
        <v>423644.49108749791</v>
      </c>
      <c r="K107" s="1">
        <v>0</v>
      </c>
      <c r="L107" s="1">
        <v>36347551.568002686</v>
      </c>
      <c r="M107" s="1">
        <v>1343479121.2476943</v>
      </c>
      <c r="N107" s="1">
        <v>0</v>
      </c>
      <c r="O107" s="1">
        <v>144495.86188300353</v>
      </c>
      <c r="P107" s="1">
        <v>969532.01398960268</v>
      </c>
      <c r="Q107" s="1">
        <v>4785706.7725297669</v>
      </c>
      <c r="R107" s="1">
        <v>0</v>
      </c>
    </row>
    <row r="108" spans="1:18" x14ac:dyDescent="0.2">
      <c r="A108" s="3" t="s">
        <v>377</v>
      </c>
      <c r="B108" s="3" t="s">
        <v>369</v>
      </c>
      <c r="C108" s="3">
        <v>4</v>
      </c>
      <c r="D108" s="3" t="s">
        <v>370</v>
      </c>
      <c r="E108" s="3" t="s">
        <v>371</v>
      </c>
      <c r="F108" s="3">
        <v>12</v>
      </c>
      <c r="G108" s="1">
        <v>0</v>
      </c>
      <c r="H108" s="1">
        <v>0</v>
      </c>
      <c r="I108" s="1">
        <v>0</v>
      </c>
      <c r="J108" s="1">
        <v>67213.978086313538</v>
      </c>
      <c r="K108" s="1">
        <v>127963.9530285447</v>
      </c>
      <c r="L108" s="1">
        <v>6605658.1059390046</v>
      </c>
      <c r="M108" s="1">
        <v>510837560.19261646</v>
      </c>
      <c r="N108" s="1">
        <v>0</v>
      </c>
      <c r="O108" s="1">
        <v>0</v>
      </c>
      <c r="P108" s="1">
        <v>0</v>
      </c>
      <c r="Q108" s="1">
        <v>0</v>
      </c>
      <c r="R108" s="1">
        <v>127963.9530285447</v>
      </c>
    </row>
    <row r="109" spans="1:18" x14ac:dyDescent="0.2">
      <c r="A109" s="3" t="s">
        <v>377</v>
      </c>
      <c r="B109" s="3" t="s">
        <v>369</v>
      </c>
      <c r="C109" s="3">
        <v>4</v>
      </c>
      <c r="D109" s="3" t="s">
        <v>370</v>
      </c>
      <c r="E109" s="3" t="s">
        <v>373</v>
      </c>
      <c r="F109" s="3">
        <v>12</v>
      </c>
      <c r="G109" s="1">
        <v>0</v>
      </c>
      <c r="H109" s="1">
        <v>0</v>
      </c>
      <c r="I109" s="1">
        <v>0</v>
      </c>
      <c r="J109" s="1">
        <v>174144.24862615185</v>
      </c>
      <c r="K109" s="1">
        <v>702889.61909286003</v>
      </c>
      <c r="L109" s="1">
        <v>18104396.29035135</v>
      </c>
      <c r="M109" s="1">
        <v>1572309731.8827658</v>
      </c>
      <c r="N109" s="1">
        <v>0</v>
      </c>
      <c r="O109" s="1">
        <v>0</v>
      </c>
      <c r="P109" s="1">
        <v>0</v>
      </c>
      <c r="Q109" s="1">
        <v>0</v>
      </c>
      <c r="R109" s="1">
        <v>702889.61909286003</v>
      </c>
    </row>
    <row r="110" spans="1:18" x14ac:dyDescent="0.2">
      <c r="A110" s="3" t="s">
        <v>377</v>
      </c>
      <c r="B110" s="3" t="s">
        <v>369</v>
      </c>
      <c r="C110" s="3">
        <v>4</v>
      </c>
      <c r="D110" s="3" t="s">
        <v>370</v>
      </c>
      <c r="E110" s="3" t="s">
        <v>372</v>
      </c>
      <c r="F110" s="3">
        <v>12</v>
      </c>
      <c r="G110" s="1">
        <v>0</v>
      </c>
      <c r="H110" s="1">
        <v>0</v>
      </c>
      <c r="I110" s="1">
        <v>0</v>
      </c>
      <c r="J110" s="1">
        <v>105666.54423588626</v>
      </c>
      <c r="K110" s="1">
        <v>1266640.6721098698</v>
      </c>
      <c r="L110" s="1">
        <v>19772037.868116751</v>
      </c>
      <c r="M110" s="1">
        <v>1617712189.2095523</v>
      </c>
      <c r="N110" s="1">
        <v>0</v>
      </c>
      <c r="O110" s="1">
        <v>0</v>
      </c>
      <c r="P110" s="1">
        <v>0</v>
      </c>
      <c r="Q110" s="1">
        <v>0</v>
      </c>
      <c r="R110" s="1">
        <v>1266640.6721098698</v>
      </c>
    </row>
    <row r="111" spans="1:18" x14ac:dyDescent="0.2">
      <c r="A111" s="3" t="s">
        <v>377</v>
      </c>
      <c r="B111" s="3" t="s">
        <v>369</v>
      </c>
      <c r="C111" s="3">
        <v>5</v>
      </c>
      <c r="D111" s="3" t="s">
        <v>370</v>
      </c>
      <c r="E111" s="3" t="s">
        <v>371</v>
      </c>
      <c r="F111" s="3">
        <v>12</v>
      </c>
      <c r="G111" s="1">
        <v>0</v>
      </c>
      <c r="H111" s="1">
        <v>0</v>
      </c>
      <c r="I111" s="1">
        <v>0</v>
      </c>
      <c r="J111" s="1">
        <v>465580.56671281921</v>
      </c>
      <c r="K111" s="1">
        <v>0</v>
      </c>
      <c r="L111" s="1">
        <v>12330561.797752811</v>
      </c>
      <c r="M111" s="1">
        <v>943474804.22199523</v>
      </c>
      <c r="N111" s="1">
        <v>0</v>
      </c>
      <c r="O111" s="1">
        <v>0</v>
      </c>
      <c r="P111" s="1">
        <v>0</v>
      </c>
      <c r="Q111" s="1">
        <v>79111.398288032011</v>
      </c>
      <c r="R111" s="1">
        <v>0</v>
      </c>
    </row>
    <row r="112" spans="1:18" x14ac:dyDescent="0.2">
      <c r="A112" s="3" t="s">
        <v>377</v>
      </c>
      <c r="B112" s="3" t="s">
        <v>369</v>
      </c>
      <c r="C112" s="3">
        <v>5</v>
      </c>
      <c r="D112" s="3" t="s">
        <v>370</v>
      </c>
      <c r="E112" s="3" t="s">
        <v>373</v>
      </c>
      <c r="F112" s="3">
        <v>12</v>
      </c>
      <c r="G112" s="1">
        <v>0</v>
      </c>
      <c r="H112" s="1">
        <v>0</v>
      </c>
      <c r="I112" s="1">
        <v>0</v>
      </c>
      <c r="J112" s="1">
        <v>972078.59966400487</v>
      </c>
      <c r="K112" s="1">
        <v>0</v>
      </c>
      <c r="L112" s="1">
        <v>30165838.683788121</v>
      </c>
      <c r="M112" s="1">
        <v>2151242656.500803</v>
      </c>
      <c r="N112" s="1">
        <v>0</v>
      </c>
      <c r="O112" s="1">
        <v>0</v>
      </c>
      <c r="P112" s="1">
        <v>0</v>
      </c>
      <c r="Q112" s="1">
        <v>111662.96831398476</v>
      </c>
      <c r="R112" s="1">
        <v>0</v>
      </c>
    </row>
    <row r="113" spans="1:18" x14ac:dyDescent="0.2">
      <c r="A113" s="3" t="s">
        <v>377</v>
      </c>
      <c r="B113" s="3" t="s">
        <v>369</v>
      </c>
      <c r="C113" s="3">
        <v>5</v>
      </c>
      <c r="D113" s="3" t="s">
        <v>370</v>
      </c>
      <c r="E113" s="3" t="s">
        <v>372</v>
      </c>
      <c r="F113" s="3">
        <v>12</v>
      </c>
      <c r="G113" s="1">
        <v>0</v>
      </c>
      <c r="H113" s="1">
        <v>0</v>
      </c>
      <c r="I113" s="1">
        <v>0</v>
      </c>
      <c r="J113" s="1">
        <v>1014355.3696028418</v>
      </c>
      <c r="K113" s="1">
        <v>343275.09889053635</v>
      </c>
      <c r="L113" s="1">
        <v>28601818.603034869</v>
      </c>
      <c r="M113" s="1">
        <v>2161026294.4515233</v>
      </c>
      <c r="N113" s="1">
        <v>0</v>
      </c>
      <c r="O113" s="1">
        <v>25938.138439955212</v>
      </c>
      <c r="P113" s="1">
        <v>0</v>
      </c>
      <c r="Q113" s="1">
        <v>153296.02923803622</v>
      </c>
      <c r="R113" s="1">
        <v>343275.09889053635</v>
      </c>
    </row>
    <row r="114" spans="1:18" x14ac:dyDescent="0.2">
      <c r="A114" s="3" t="s">
        <v>377</v>
      </c>
      <c r="B114" s="3" t="s">
        <v>369</v>
      </c>
      <c r="C114" s="3">
        <v>7</v>
      </c>
      <c r="D114" s="3" t="s">
        <v>370</v>
      </c>
      <c r="E114" s="3" t="s">
        <v>371</v>
      </c>
      <c r="F114" s="3">
        <v>12</v>
      </c>
      <c r="G114" s="1">
        <v>7618.5726896269098</v>
      </c>
      <c r="H114" s="1">
        <v>0</v>
      </c>
      <c r="I114" s="1">
        <v>0</v>
      </c>
      <c r="J114" s="1">
        <v>213982.91548303803</v>
      </c>
      <c r="K114" s="1">
        <v>0</v>
      </c>
      <c r="L114" s="1">
        <v>13318587.582829157</v>
      </c>
      <c r="M114" s="1">
        <v>604671780.4667244</v>
      </c>
      <c r="N114" s="1">
        <v>31095.343137028234</v>
      </c>
      <c r="O114" s="1">
        <v>10812.243761815038</v>
      </c>
      <c r="P114" s="1">
        <v>2023325.481807116</v>
      </c>
      <c r="Q114" s="1">
        <v>1872630.7061910115</v>
      </c>
      <c r="R114" s="1">
        <v>0</v>
      </c>
    </row>
    <row r="115" spans="1:18" x14ac:dyDescent="0.2">
      <c r="A115" s="3" t="s">
        <v>377</v>
      </c>
      <c r="B115" s="3" t="s">
        <v>369</v>
      </c>
      <c r="C115" s="3">
        <v>7</v>
      </c>
      <c r="D115" s="3" t="s">
        <v>370</v>
      </c>
      <c r="E115" s="3" t="s">
        <v>373</v>
      </c>
      <c r="F115" s="3">
        <v>12</v>
      </c>
      <c r="G115" s="1">
        <v>44715.581823533772</v>
      </c>
      <c r="H115" s="1">
        <v>0</v>
      </c>
      <c r="I115" s="1">
        <v>0</v>
      </c>
      <c r="J115" s="1">
        <v>533232.87530744541</v>
      </c>
      <c r="K115" s="1">
        <v>0</v>
      </c>
      <c r="L115" s="1">
        <v>38166024.612092033</v>
      </c>
      <c r="M115" s="1">
        <v>1772800551.5084169</v>
      </c>
      <c r="N115" s="1">
        <v>96348.405564588233</v>
      </c>
      <c r="O115" s="1">
        <v>120324.54951464379</v>
      </c>
      <c r="P115" s="1">
        <v>6635929.4093180243</v>
      </c>
      <c r="Q115" s="1">
        <v>4784436.8384244982</v>
      </c>
      <c r="R115" s="1">
        <v>0</v>
      </c>
    </row>
    <row r="116" spans="1:18" x14ac:dyDescent="0.2">
      <c r="A116" s="3" t="s">
        <v>377</v>
      </c>
      <c r="B116" s="3" t="s">
        <v>369</v>
      </c>
      <c r="C116" s="3">
        <v>7</v>
      </c>
      <c r="D116" s="3" t="s">
        <v>370</v>
      </c>
      <c r="E116" s="3" t="s">
        <v>372</v>
      </c>
      <c r="F116" s="3">
        <v>12</v>
      </c>
      <c r="G116" s="1">
        <v>0</v>
      </c>
      <c r="H116" s="1">
        <v>0</v>
      </c>
      <c r="I116" s="1">
        <v>0</v>
      </c>
      <c r="J116" s="1">
        <v>601090.84556138504</v>
      </c>
      <c r="K116" s="1">
        <v>0</v>
      </c>
      <c r="L116" s="1">
        <v>41772923.641366661</v>
      </c>
      <c r="M116" s="1">
        <v>1834485622.5636322</v>
      </c>
      <c r="N116" s="1">
        <v>133730.25289081407</v>
      </c>
      <c r="O116" s="1">
        <v>0</v>
      </c>
      <c r="P116" s="1">
        <v>7182863.4051433159</v>
      </c>
      <c r="Q116" s="1">
        <v>5161164.8759573493</v>
      </c>
      <c r="R116" s="1">
        <v>0</v>
      </c>
    </row>
    <row r="117" spans="1:18" x14ac:dyDescent="0.2">
      <c r="A117" s="3" t="s">
        <v>377</v>
      </c>
      <c r="B117" s="3" t="s">
        <v>369</v>
      </c>
      <c r="C117" s="3">
        <v>10</v>
      </c>
      <c r="D117" s="3" t="s">
        <v>370</v>
      </c>
      <c r="E117" s="3" t="s">
        <v>371</v>
      </c>
      <c r="F117" s="3">
        <v>20</v>
      </c>
      <c r="G117" s="1">
        <v>0</v>
      </c>
      <c r="H117" s="1">
        <v>0</v>
      </c>
      <c r="I117" s="1">
        <v>0</v>
      </c>
      <c r="J117" s="1">
        <v>52482.745403548193</v>
      </c>
      <c r="K117" s="1">
        <v>46693.555447047394</v>
      </c>
      <c r="L117" s="1">
        <v>3460737.6669292897</v>
      </c>
      <c r="M117" s="1">
        <v>635070288.07974994</v>
      </c>
      <c r="N117" s="1">
        <v>0</v>
      </c>
      <c r="O117" s="1">
        <v>0</v>
      </c>
      <c r="P117" s="1">
        <v>0</v>
      </c>
      <c r="Q117" s="1">
        <v>0</v>
      </c>
      <c r="R117" s="1">
        <v>46693.555447047394</v>
      </c>
    </row>
    <row r="118" spans="1:18" x14ac:dyDescent="0.2">
      <c r="A118" s="3" t="s">
        <v>377</v>
      </c>
      <c r="B118" s="3" t="s">
        <v>369</v>
      </c>
      <c r="C118" s="3">
        <v>10</v>
      </c>
      <c r="D118" s="3" t="s">
        <v>370</v>
      </c>
      <c r="E118" s="3" t="s">
        <v>373</v>
      </c>
      <c r="F118" s="3">
        <v>20</v>
      </c>
      <c r="G118" s="1">
        <v>0</v>
      </c>
      <c r="H118" s="1">
        <v>0</v>
      </c>
      <c r="I118" s="1">
        <v>0</v>
      </c>
      <c r="J118" s="1">
        <v>37064.758810382787</v>
      </c>
      <c r="K118" s="1">
        <v>132723.62479636259</v>
      </c>
      <c r="L118" s="1">
        <v>8945044.9438053705</v>
      </c>
      <c r="M118" s="1">
        <v>1745087983.2412875</v>
      </c>
      <c r="N118" s="1">
        <v>0</v>
      </c>
      <c r="O118" s="1">
        <v>0</v>
      </c>
      <c r="P118" s="1">
        <v>0</v>
      </c>
      <c r="Q118" s="1">
        <v>0</v>
      </c>
      <c r="R118" s="1">
        <v>132723.62479636259</v>
      </c>
    </row>
    <row r="119" spans="1:18" x14ac:dyDescent="0.2">
      <c r="A119" s="3" t="s">
        <v>377</v>
      </c>
      <c r="B119" s="3" t="s">
        <v>369</v>
      </c>
      <c r="C119" s="3">
        <v>10</v>
      </c>
      <c r="D119" s="3" t="s">
        <v>370</v>
      </c>
      <c r="E119" s="3" t="s">
        <v>372</v>
      </c>
      <c r="F119" s="3">
        <v>20</v>
      </c>
      <c r="G119" s="1">
        <v>0</v>
      </c>
      <c r="H119" s="1">
        <v>0</v>
      </c>
      <c r="I119" s="1">
        <v>0</v>
      </c>
      <c r="J119" s="1">
        <v>0</v>
      </c>
      <c r="K119" s="1">
        <v>528280.09735215642</v>
      </c>
      <c r="L119" s="1">
        <v>9600635.7085508909</v>
      </c>
      <c r="M119" s="1">
        <v>1845050974.8843358</v>
      </c>
      <c r="N119" s="1">
        <v>0</v>
      </c>
      <c r="O119" s="1">
        <v>0</v>
      </c>
      <c r="P119" s="1">
        <v>0</v>
      </c>
      <c r="Q119" s="1">
        <v>0</v>
      </c>
      <c r="R119" s="1">
        <v>528280.09735215642</v>
      </c>
    </row>
    <row r="120" spans="1:18" x14ac:dyDescent="0.2">
      <c r="A120" s="3" t="s">
        <v>377</v>
      </c>
      <c r="B120" s="3" t="s">
        <v>369</v>
      </c>
      <c r="C120" s="3">
        <v>11</v>
      </c>
      <c r="D120" s="3" t="s">
        <v>370</v>
      </c>
      <c r="E120" s="3" t="s">
        <v>371</v>
      </c>
      <c r="F120" s="3">
        <v>20</v>
      </c>
      <c r="G120" s="1">
        <v>0</v>
      </c>
      <c r="H120" s="1">
        <v>0</v>
      </c>
      <c r="I120" s="1">
        <v>0</v>
      </c>
      <c r="J120" s="1">
        <v>0</v>
      </c>
      <c r="K120" s="1">
        <v>363242.95508473314</v>
      </c>
      <c r="L120" s="1">
        <v>659039.10428679769</v>
      </c>
      <c r="M120" s="1">
        <v>524048876.4044944</v>
      </c>
      <c r="N120" s="1">
        <v>0</v>
      </c>
      <c r="O120" s="1">
        <v>0</v>
      </c>
      <c r="P120" s="1">
        <v>0</v>
      </c>
      <c r="Q120" s="1">
        <v>0</v>
      </c>
      <c r="R120" s="1">
        <v>363242.95508473314</v>
      </c>
    </row>
    <row r="121" spans="1:18" x14ac:dyDescent="0.2">
      <c r="A121" s="3" t="s">
        <v>377</v>
      </c>
      <c r="B121" s="3" t="s">
        <v>369</v>
      </c>
      <c r="C121" s="3">
        <v>11</v>
      </c>
      <c r="D121" s="3" t="s">
        <v>370</v>
      </c>
      <c r="E121" s="3" t="s">
        <v>373</v>
      </c>
      <c r="F121" s="3">
        <v>20</v>
      </c>
      <c r="G121" s="1">
        <v>0</v>
      </c>
      <c r="H121" s="1">
        <v>0</v>
      </c>
      <c r="I121" s="1">
        <v>0</v>
      </c>
      <c r="J121" s="1">
        <v>0</v>
      </c>
      <c r="K121" s="1">
        <v>1393021.9082100994</v>
      </c>
      <c r="L121" s="1">
        <v>2057859.9692601354</v>
      </c>
      <c r="M121" s="1">
        <v>1413327551.0874567</v>
      </c>
      <c r="N121" s="1">
        <v>0</v>
      </c>
      <c r="O121" s="1">
        <v>0</v>
      </c>
      <c r="P121" s="1">
        <v>0</v>
      </c>
      <c r="Q121" s="1">
        <v>0</v>
      </c>
      <c r="R121" s="1">
        <v>1393021.9082100994</v>
      </c>
    </row>
    <row r="122" spans="1:18" x14ac:dyDescent="0.2">
      <c r="A122" s="3" t="s">
        <v>377</v>
      </c>
      <c r="B122" s="3" t="s">
        <v>369</v>
      </c>
      <c r="C122" s="3">
        <v>11</v>
      </c>
      <c r="D122" s="3" t="s">
        <v>370</v>
      </c>
      <c r="E122" s="3" t="s">
        <v>372</v>
      </c>
      <c r="F122" s="3">
        <v>20</v>
      </c>
      <c r="G122" s="1">
        <v>0</v>
      </c>
      <c r="H122" s="1">
        <v>0</v>
      </c>
      <c r="I122" s="1">
        <v>0</v>
      </c>
      <c r="J122" s="1">
        <v>0</v>
      </c>
      <c r="K122" s="1">
        <v>2300717.4964499027</v>
      </c>
      <c r="L122" s="1">
        <v>2037518.1812230288</v>
      </c>
      <c r="M122" s="1">
        <v>1627706903.9806437</v>
      </c>
      <c r="N122" s="1">
        <v>0</v>
      </c>
      <c r="O122" s="1">
        <v>0</v>
      </c>
      <c r="P122" s="1">
        <v>0</v>
      </c>
      <c r="Q122" s="1">
        <v>0</v>
      </c>
      <c r="R122" s="1">
        <v>2300717.4964499027</v>
      </c>
    </row>
    <row r="123" spans="1:18" x14ac:dyDescent="0.2">
      <c r="A123" s="3" t="s">
        <v>377</v>
      </c>
      <c r="B123" s="3" t="s">
        <v>369</v>
      </c>
      <c r="C123" s="3">
        <v>12</v>
      </c>
      <c r="D123" s="3" t="s">
        <v>370</v>
      </c>
      <c r="E123" s="3" t="s">
        <v>371</v>
      </c>
      <c r="F123" s="3">
        <v>20</v>
      </c>
      <c r="G123" s="1">
        <v>0</v>
      </c>
      <c r="H123" s="1">
        <v>0</v>
      </c>
      <c r="I123" s="1">
        <v>0</v>
      </c>
      <c r="J123" s="1">
        <v>96047.389358760032</v>
      </c>
      <c r="K123" s="1">
        <v>0</v>
      </c>
      <c r="L123" s="1">
        <v>13937659.240827858</v>
      </c>
      <c r="M123" s="1">
        <v>831992924.06982625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">
      <c r="A124" s="3" t="s">
        <v>377</v>
      </c>
      <c r="B124" s="3" t="s">
        <v>369</v>
      </c>
      <c r="C124" s="3">
        <v>12</v>
      </c>
      <c r="D124" s="3" t="s">
        <v>370</v>
      </c>
      <c r="E124" s="3" t="s">
        <v>373</v>
      </c>
      <c r="F124" s="3">
        <v>20</v>
      </c>
      <c r="G124" s="1">
        <v>0</v>
      </c>
      <c r="H124" s="1">
        <v>0</v>
      </c>
      <c r="I124" s="1">
        <v>0</v>
      </c>
      <c r="J124" s="1">
        <v>222469.52949665548</v>
      </c>
      <c r="K124" s="1">
        <v>0</v>
      </c>
      <c r="L124" s="1">
        <v>35147863.068360813</v>
      </c>
      <c r="M124" s="1">
        <v>2437302635.7240367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">
      <c r="A125" s="3" t="s">
        <v>377</v>
      </c>
      <c r="B125" s="3" t="s">
        <v>369</v>
      </c>
      <c r="C125" s="3">
        <v>12</v>
      </c>
      <c r="D125" s="3" t="s">
        <v>370</v>
      </c>
      <c r="E125" s="3" t="s">
        <v>372</v>
      </c>
      <c r="F125" s="3">
        <v>20</v>
      </c>
      <c r="G125" s="1">
        <v>0</v>
      </c>
      <c r="H125" s="1">
        <v>0</v>
      </c>
      <c r="I125" s="1">
        <v>0</v>
      </c>
      <c r="J125" s="1">
        <v>178039.65712343229</v>
      </c>
      <c r="K125" s="1">
        <v>0</v>
      </c>
      <c r="L125" s="1">
        <v>38231630.155043624</v>
      </c>
      <c r="M125" s="1">
        <v>2552219634.6745343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">
      <c r="A126" s="3" t="s">
        <v>377</v>
      </c>
      <c r="B126" s="3" t="s">
        <v>369</v>
      </c>
      <c r="C126" s="3">
        <v>13</v>
      </c>
      <c r="D126" s="3" t="s">
        <v>370</v>
      </c>
      <c r="E126" s="3" t="s">
        <v>371</v>
      </c>
      <c r="F126" s="3">
        <v>20</v>
      </c>
      <c r="G126" s="1">
        <v>0</v>
      </c>
      <c r="H126" s="1">
        <v>0</v>
      </c>
      <c r="I126" s="1">
        <v>0</v>
      </c>
      <c r="J126" s="1">
        <v>44621.737188893312</v>
      </c>
      <c r="K126" s="1">
        <v>0</v>
      </c>
      <c r="L126" s="1">
        <v>5381231.6187087605</v>
      </c>
      <c r="M126" s="1">
        <v>643808093.86496961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">
      <c r="A127" s="3" t="s">
        <v>377</v>
      </c>
      <c r="B127" s="3" t="s">
        <v>369</v>
      </c>
      <c r="C127" s="3">
        <v>13</v>
      </c>
      <c r="D127" s="3" t="s">
        <v>370</v>
      </c>
      <c r="E127" s="3" t="s">
        <v>373</v>
      </c>
      <c r="F127" s="3">
        <v>20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11420179.68589085</v>
      </c>
      <c r="M127" s="1">
        <v>1454181756.0875654</v>
      </c>
      <c r="N127" s="1">
        <v>0</v>
      </c>
      <c r="O127" s="1">
        <v>0</v>
      </c>
      <c r="P127" s="1">
        <v>0</v>
      </c>
      <c r="Q127" s="1">
        <v>37471.613158379158</v>
      </c>
      <c r="R127" s="1">
        <v>0</v>
      </c>
    </row>
    <row r="128" spans="1:18" x14ac:dyDescent="0.2">
      <c r="A128" s="3" t="s">
        <v>377</v>
      </c>
      <c r="B128" s="3" t="s">
        <v>369</v>
      </c>
      <c r="C128" s="3">
        <v>13</v>
      </c>
      <c r="D128" s="3" t="s">
        <v>370</v>
      </c>
      <c r="E128" s="3" t="s">
        <v>372</v>
      </c>
      <c r="F128" s="3">
        <v>20</v>
      </c>
      <c r="G128" s="1">
        <v>0</v>
      </c>
      <c r="H128" s="1">
        <v>0</v>
      </c>
      <c r="I128" s="1">
        <v>0</v>
      </c>
      <c r="J128" s="1">
        <v>80162.989409913454</v>
      </c>
      <c r="K128" s="1">
        <v>0</v>
      </c>
      <c r="L128" s="1">
        <v>11934191.408404635</v>
      </c>
      <c r="M128" s="1">
        <v>1570040477.3536186</v>
      </c>
      <c r="N128" s="1">
        <v>0</v>
      </c>
      <c r="O128" s="1">
        <v>0</v>
      </c>
      <c r="P128" s="1">
        <v>0</v>
      </c>
      <c r="Q128" s="1">
        <v>59586.36613312862</v>
      </c>
      <c r="R128" s="1">
        <v>0</v>
      </c>
    </row>
    <row r="129" spans="1:18" x14ac:dyDescent="0.2">
      <c r="A129" s="3" t="s">
        <v>377</v>
      </c>
      <c r="B129" s="3" t="s">
        <v>369</v>
      </c>
      <c r="C129" s="3">
        <v>15</v>
      </c>
      <c r="D129" s="3" t="s">
        <v>370</v>
      </c>
      <c r="E129" s="3" t="s">
        <v>371</v>
      </c>
      <c r="F129" s="3">
        <v>20</v>
      </c>
      <c r="G129" s="1">
        <v>0</v>
      </c>
      <c r="H129" s="1">
        <v>0</v>
      </c>
      <c r="I129" s="1">
        <v>0</v>
      </c>
      <c r="J129" s="1">
        <v>72522.697693171329</v>
      </c>
      <c r="K129" s="1">
        <v>0</v>
      </c>
      <c r="L129" s="1">
        <v>9749746.5377580356</v>
      </c>
      <c r="M129" s="1">
        <v>626086664.92465818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">
      <c r="A130" s="3" t="s">
        <v>377</v>
      </c>
      <c r="B130" s="3" t="s">
        <v>369</v>
      </c>
      <c r="C130" s="3">
        <v>15</v>
      </c>
      <c r="D130" s="3" t="s">
        <v>370</v>
      </c>
      <c r="E130" s="3" t="s">
        <v>373</v>
      </c>
      <c r="F130" s="3">
        <v>20</v>
      </c>
      <c r="G130" s="1">
        <v>0</v>
      </c>
      <c r="H130" s="1">
        <v>0</v>
      </c>
      <c r="I130" s="1">
        <v>0</v>
      </c>
      <c r="J130" s="1">
        <v>146520.8249044944</v>
      </c>
      <c r="K130" s="1">
        <v>0</v>
      </c>
      <c r="L130" s="1">
        <v>26422632.423756018</v>
      </c>
      <c r="M130" s="1">
        <v>1794834670.9470305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">
      <c r="A131" s="3" t="s">
        <v>377</v>
      </c>
      <c r="B131" s="3" t="s">
        <v>369</v>
      </c>
      <c r="C131" s="3">
        <v>15</v>
      </c>
      <c r="D131" s="3" t="s">
        <v>370</v>
      </c>
      <c r="E131" s="3" t="s">
        <v>372</v>
      </c>
      <c r="F131" s="3">
        <v>20</v>
      </c>
      <c r="G131" s="1">
        <v>0</v>
      </c>
      <c r="H131" s="1">
        <v>0</v>
      </c>
      <c r="I131" s="1">
        <v>0</v>
      </c>
      <c r="J131" s="1">
        <v>125026.65085592294</v>
      </c>
      <c r="K131" s="1">
        <v>0</v>
      </c>
      <c r="L131" s="1">
        <v>26202443.820224721</v>
      </c>
      <c r="M131" s="1">
        <v>1955274799.3579457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">
      <c r="A132" s="3" t="s">
        <v>377</v>
      </c>
      <c r="B132" s="3" t="s">
        <v>374</v>
      </c>
      <c r="C132" s="3">
        <v>2</v>
      </c>
      <c r="D132" s="3" t="s">
        <v>370</v>
      </c>
      <c r="E132" s="3" t="s">
        <v>371</v>
      </c>
      <c r="F132" s="3">
        <v>4</v>
      </c>
      <c r="G132" s="1">
        <v>0</v>
      </c>
      <c r="H132" s="1">
        <v>0</v>
      </c>
      <c r="I132" s="1">
        <v>0</v>
      </c>
      <c r="J132" s="1">
        <v>60349.197551660647</v>
      </c>
      <c r="K132" s="1">
        <v>0</v>
      </c>
      <c r="L132" s="1">
        <v>17925486.313913774</v>
      </c>
      <c r="M132" s="1">
        <v>1021209523.3381182</v>
      </c>
      <c r="N132" s="1">
        <v>0</v>
      </c>
      <c r="O132" s="1">
        <v>175627.20914225612</v>
      </c>
      <c r="P132" s="1">
        <v>57056.343158830379</v>
      </c>
      <c r="Q132" s="1">
        <v>4068600.1693557887</v>
      </c>
      <c r="R132" s="1">
        <v>0</v>
      </c>
    </row>
    <row r="133" spans="1:18" x14ac:dyDescent="0.2">
      <c r="A133" s="3" t="s">
        <v>377</v>
      </c>
      <c r="B133" s="3" t="s">
        <v>374</v>
      </c>
      <c r="C133" s="3">
        <v>2</v>
      </c>
      <c r="D133" s="3" t="s">
        <v>370</v>
      </c>
      <c r="E133" s="3" t="s">
        <v>373</v>
      </c>
      <c r="F133" s="3">
        <v>4</v>
      </c>
      <c r="G133" s="1">
        <v>0</v>
      </c>
      <c r="H133" s="1">
        <v>0</v>
      </c>
      <c r="I133" s="1">
        <v>0</v>
      </c>
      <c r="J133" s="1">
        <v>83101.2537718807</v>
      </c>
      <c r="K133" s="1">
        <v>916698.78014965588</v>
      </c>
      <c r="L133" s="1">
        <v>22918059.885875642</v>
      </c>
      <c r="M133" s="1">
        <v>1100712453.6737454</v>
      </c>
      <c r="N133" s="1">
        <v>0</v>
      </c>
      <c r="O133" s="1">
        <v>168927.76538128714</v>
      </c>
      <c r="P133" s="1">
        <v>69705.56900792988</v>
      </c>
      <c r="Q133" s="1">
        <v>4875853.1510603568</v>
      </c>
      <c r="R133" s="1">
        <v>916698.78014965588</v>
      </c>
    </row>
    <row r="134" spans="1:18" x14ac:dyDescent="0.2">
      <c r="A134" s="3" t="s">
        <v>377</v>
      </c>
      <c r="B134" s="3" t="s">
        <v>374</v>
      </c>
      <c r="C134" s="3">
        <v>2</v>
      </c>
      <c r="D134" s="3" t="s">
        <v>370</v>
      </c>
      <c r="E134" s="3" t="s">
        <v>372</v>
      </c>
      <c r="F134" s="3">
        <v>4</v>
      </c>
      <c r="G134" s="1">
        <v>0</v>
      </c>
      <c r="H134" s="1">
        <v>0</v>
      </c>
      <c r="I134" s="1">
        <v>0</v>
      </c>
      <c r="J134" s="1">
        <v>125826.69916938033</v>
      </c>
      <c r="K134" s="1">
        <v>478726.925577407</v>
      </c>
      <c r="L134" s="1">
        <v>24919548.543362714</v>
      </c>
      <c r="M134" s="1">
        <v>1070617641.12225</v>
      </c>
      <c r="N134" s="1">
        <v>0</v>
      </c>
      <c r="O134" s="1">
        <v>133390.7554913981</v>
      </c>
      <c r="P134" s="1">
        <v>114946.20940856154</v>
      </c>
      <c r="Q134" s="1">
        <v>4426852.6936103078</v>
      </c>
      <c r="R134" s="1">
        <v>478726.925577407</v>
      </c>
    </row>
    <row r="135" spans="1:18" x14ac:dyDescent="0.2">
      <c r="A135" s="3" t="s">
        <v>377</v>
      </c>
      <c r="B135" s="3" t="s">
        <v>374</v>
      </c>
      <c r="C135" s="3">
        <v>7</v>
      </c>
      <c r="D135" s="3" t="s">
        <v>370</v>
      </c>
      <c r="E135" s="3" t="s">
        <v>371</v>
      </c>
      <c r="F135" s="3">
        <v>4</v>
      </c>
      <c r="G135" s="1">
        <v>0</v>
      </c>
      <c r="H135" s="1">
        <v>0</v>
      </c>
      <c r="I135" s="1">
        <v>0</v>
      </c>
      <c r="J135" s="1">
        <v>125671.36309336498</v>
      </c>
      <c r="K135" s="1">
        <v>824655.98768352403</v>
      </c>
      <c r="L135" s="1">
        <v>21175920.082008403</v>
      </c>
      <c r="M135" s="1">
        <v>1158058129.4848344</v>
      </c>
      <c r="N135" s="1">
        <v>0</v>
      </c>
      <c r="O135" s="1">
        <v>0</v>
      </c>
      <c r="P135" s="1">
        <v>0</v>
      </c>
      <c r="Q135" s="1">
        <v>740357.2229319209</v>
      </c>
      <c r="R135" s="1">
        <v>824655.98768352403</v>
      </c>
    </row>
    <row r="136" spans="1:18" x14ac:dyDescent="0.2">
      <c r="A136" s="3" t="s">
        <v>377</v>
      </c>
      <c r="B136" s="3" t="s">
        <v>374</v>
      </c>
      <c r="C136" s="3">
        <v>7</v>
      </c>
      <c r="D136" s="3" t="s">
        <v>370</v>
      </c>
      <c r="E136" s="3" t="s">
        <v>373</v>
      </c>
      <c r="F136" s="3">
        <v>4</v>
      </c>
      <c r="G136" s="1">
        <v>0</v>
      </c>
      <c r="H136" s="1">
        <v>0</v>
      </c>
      <c r="I136" s="1">
        <v>0</v>
      </c>
      <c r="J136" s="1">
        <v>152617.97835212387</v>
      </c>
      <c r="K136" s="1">
        <v>1485407.5193099754</v>
      </c>
      <c r="L136" s="1">
        <v>28871559.331323653</v>
      </c>
      <c r="M136" s="1">
        <v>1503727048.5064402</v>
      </c>
      <c r="N136" s="1">
        <v>0</v>
      </c>
      <c r="O136" s="1">
        <v>0</v>
      </c>
      <c r="P136" s="1">
        <v>0</v>
      </c>
      <c r="Q136" s="1">
        <v>974936.99139317626</v>
      </c>
      <c r="R136" s="1">
        <v>1485407.5193099754</v>
      </c>
    </row>
    <row r="137" spans="1:18" x14ac:dyDescent="0.2">
      <c r="A137" s="3" t="s">
        <v>377</v>
      </c>
      <c r="B137" s="3" t="s">
        <v>374</v>
      </c>
      <c r="C137" s="3">
        <v>7</v>
      </c>
      <c r="D137" s="3" t="s">
        <v>370</v>
      </c>
      <c r="E137" s="3" t="s">
        <v>372</v>
      </c>
      <c r="F137" s="3">
        <v>4</v>
      </c>
      <c r="G137" s="1">
        <v>0</v>
      </c>
      <c r="H137" s="1">
        <v>0</v>
      </c>
      <c r="I137" s="1">
        <v>0</v>
      </c>
      <c r="J137" s="1">
        <v>89460.622201878126</v>
      </c>
      <c r="K137" s="1">
        <v>1016830.9012472185</v>
      </c>
      <c r="L137" s="1">
        <v>24901134.530741684</v>
      </c>
      <c r="M137" s="1">
        <v>1125051258.9190519</v>
      </c>
      <c r="N137" s="1">
        <v>0</v>
      </c>
      <c r="O137" s="1">
        <v>0</v>
      </c>
      <c r="P137" s="1">
        <v>0</v>
      </c>
      <c r="Q137" s="1">
        <v>903931.66839924548</v>
      </c>
      <c r="R137" s="1">
        <v>1016830.9012472185</v>
      </c>
    </row>
    <row r="138" spans="1:18" x14ac:dyDescent="0.2">
      <c r="A138" s="3" t="s">
        <v>377</v>
      </c>
      <c r="B138" s="3" t="s">
        <v>374</v>
      </c>
      <c r="C138" s="3">
        <v>11</v>
      </c>
      <c r="D138" s="3" t="s">
        <v>370</v>
      </c>
      <c r="E138" s="3" t="s">
        <v>371</v>
      </c>
      <c r="F138" s="3">
        <v>4</v>
      </c>
      <c r="G138" s="1">
        <v>0</v>
      </c>
      <c r="H138" s="1">
        <v>0</v>
      </c>
      <c r="I138" s="1">
        <v>0</v>
      </c>
      <c r="J138" s="1">
        <v>71096.544728938374</v>
      </c>
      <c r="K138" s="1">
        <v>0</v>
      </c>
      <c r="L138" s="1">
        <v>8317266.5268755639</v>
      </c>
      <c r="M138" s="1">
        <v>993359277.53859079</v>
      </c>
      <c r="N138" s="1">
        <v>0</v>
      </c>
      <c r="O138" s="1">
        <v>0</v>
      </c>
      <c r="P138" s="1">
        <v>0</v>
      </c>
      <c r="Q138" s="1">
        <v>900261.98139285948</v>
      </c>
      <c r="R138" s="1">
        <v>0</v>
      </c>
    </row>
    <row r="139" spans="1:18" x14ac:dyDescent="0.2">
      <c r="A139" s="3" t="s">
        <v>377</v>
      </c>
      <c r="B139" s="3" t="s">
        <v>374</v>
      </c>
      <c r="C139" s="3">
        <v>11</v>
      </c>
      <c r="D139" s="3" t="s">
        <v>370</v>
      </c>
      <c r="E139" s="3" t="s">
        <v>373</v>
      </c>
      <c r="F139" s="3">
        <v>4</v>
      </c>
      <c r="G139" s="1">
        <v>0</v>
      </c>
      <c r="H139" s="1">
        <v>0</v>
      </c>
      <c r="I139" s="1">
        <v>0</v>
      </c>
      <c r="J139" s="1">
        <v>44053.356816062384</v>
      </c>
      <c r="K139" s="1">
        <v>1151739.6400679199</v>
      </c>
      <c r="L139" s="1">
        <v>10408909.038241973</v>
      </c>
      <c r="M139" s="1">
        <v>1151720020.1594973</v>
      </c>
      <c r="N139" s="1">
        <v>0</v>
      </c>
      <c r="O139" s="1">
        <v>0</v>
      </c>
      <c r="P139" s="1">
        <v>0</v>
      </c>
      <c r="Q139" s="1">
        <v>990349.26492822613</v>
      </c>
      <c r="R139" s="1">
        <v>1151739.6400679199</v>
      </c>
    </row>
    <row r="140" spans="1:18" x14ac:dyDescent="0.2">
      <c r="A140" s="3" t="s">
        <v>377</v>
      </c>
      <c r="B140" s="3" t="s">
        <v>374</v>
      </c>
      <c r="C140" s="3">
        <v>11</v>
      </c>
      <c r="D140" s="3" t="s">
        <v>370</v>
      </c>
      <c r="E140" s="3" t="s">
        <v>372</v>
      </c>
      <c r="F140" s="3">
        <v>4</v>
      </c>
      <c r="G140" s="1">
        <v>0</v>
      </c>
      <c r="H140" s="1">
        <v>0</v>
      </c>
      <c r="I140" s="1">
        <v>0</v>
      </c>
      <c r="J140" s="1">
        <v>74769.463356585431</v>
      </c>
      <c r="K140" s="1">
        <v>973259.07560651621</v>
      </c>
      <c r="L140" s="1">
        <v>10053433.44028428</v>
      </c>
      <c r="M140" s="1">
        <v>1225989955.2493479</v>
      </c>
      <c r="N140" s="1">
        <v>0</v>
      </c>
      <c r="O140" s="1">
        <v>0</v>
      </c>
      <c r="P140" s="1">
        <v>0</v>
      </c>
      <c r="Q140" s="1">
        <v>1063907.0346064195</v>
      </c>
      <c r="R140" s="1">
        <v>973259.07560651621</v>
      </c>
    </row>
    <row r="141" spans="1:18" x14ac:dyDescent="0.2">
      <c r="A141" s="3" t="s">
        <v>377</v>
      </c>
      <c r="B141" s="3" t="s">
        <v>374</v>
      </c>
      <c r="C141" s="3">
        <v>13</v>
      </c>
      <c r="D141" s="3" t="s">
        <v>370</v>
      </c>
      <c r="E141" s="3" t="s">
        <v>371</v>
      </c>
      <c r="F141" s="3">
        <v>4</v>
      </c>
      <c r="G141" s="1">
        <v>0</v>
      </c>
      <c r="H141" s="1">
        <v>0</v>
      </c>
      <c r="I141" s="1">
        <v>0</v>
      </c>
      <c r="J141" s="1">
        <v>99333.824659914753</v>
      </c>
      <c r="K141" s="1">
        <v>144556.71762133538</v>
      </c>
      <c r="L141" s="1">
        <v>11852004.828333979</v>
      </c>
      <c r="M141" s="1">
        <v>1332267596.5388093</v>
      </c>
      <c r="N141" s="1">
        <v>0</v>
      </c>
      <c r="O141" s="1">
        <v>0</v>
      </c>
      <c r="P141" s="1">
        <v>0</v>
      </c>
      <c r="Q141" s="1">
        <v>1525266.4001808085</v>
      </c>
      <c r="R141" s="1">
        <v>144556.71762133538</v>
      </c>
    </row>
    <row r="142" spans="1:18" x14ac:dyDescent="0.2">
      <c r="A142" s="3" t="s">
        <v>377</v>
      </c>
      <c r="B142" s="3" t="s">
        <v>374</v>
      </c>
      <c r="C142" s="3">
        <v>13</v>
      </c>
      <c r="D142" s="3" t="s">
        <v>370</v>
      </c>
      <c r="E142" s="3" t="s">
        <v>373</v>
      </c>
      <c r="F142" s="3">
        <v>4</v>
      </c>
      <c r="G142" s="1">
        <v>0</v>
      </c>
      <c r="H142" s="1">
        <v>0</v>
      </c>
      <c r="I142" s="1">
        <v>0</v>
      </c>
      <c r="J142" s="1">
        <v>93061.894530206569</v>
      </c>
      <c r="K142" s="1">
        <v>584131.43375831563</v>
      </c>
      <c r="L142" s="1">
        <v>12862382.822870741</v>
      </c>
      <c r="M142" s="1">
        <v>1362300028.6469109</v>
      </c>
      <c r="N142" s="1">
        <v>0</v>
      </c>
      <c r="O142" s="1">
        <v>29526.136622885697</v>
      </c>
      <c r="P142" s="1">
        <v>0</v>
      </c>
      <c r="Q142" s="1">
        <v>1405456.1129371042</v>
      </c>
      <c r="R142" s="1">
        <v>584131.43375831563</v>
      </c>
    </row>
    <row r="143" spans="1:18" x14ac:dyDescent="0.2">
      <c r="A143" s="3" t="s">
        <v>377</v>
      </c>
      <c r="B143" s="3" t="s">
        <v>374</v>
      </c>
      <c r="C143" s="3">
        <v>13</v>
      </c>
      <c r="D143" s="3" t="s">
        <v>370</v>
      </c>
      <c r="E143" s="3" t="s">
        <v>372</v>
      </c>
      <c r="F143" s="3">
        <v>4</v>
      </c>
      <c r="G143" s="1">
        <v>0</v>
      </c>
      <c r="H143" s="1">
        <v>0</v>
      </c>
      <c r="I143" s="1">
        <v>0</v>
      </c>
      <c r="J143" s="1">
        <v>96080.343674778953</v>
      </c>
      <c r="K143" s="1">
        <v>720863.57286323805</v>
      </c>
      <c r="L143" s="1">
        <v>14013183.883527936</v>
      </c>
      <c r="M143" s="1">
        <v>1533904938.4146106</v>
      </c>
      <c r="N143" s="1">
        <v>0</v>
      </c>
      <c r="O143" s="1">
        <v>0</v>
      </c>
      <c r="P143" s="1">
        <v>0</v>
      </c>
      <c r="Q143" s="1">
        <v>1500013.5609200743</v>
      </c>
      <c r="R143" s="1">
        <v>720863.57286323805</v>
      </c>
    </row>
    <row r="144" spans="1:18" x14ac:dyDescent="0.2">
      <c r="A144" s="3" t="s">
        <v>377</v>
      </c>
      <c r="B144" s="3" t="s">
        <v>374</v>
      </c>
      <c r="C144" s="3">
        <v>14</v>
      </c>
      <c r="D144" s="3" t="s">
        <v>370</v>
      </c>
      <c r="E144" s="3" t="s">
        <v>371</v>
      </c>
      <c r="F144" s="3">
        <v>4</v>
      </c>
      <c r="G144" s="1">
        <v>0</v>
      </c>
      <c r="H144" s="1">
        <v>0</v>
      </c>
      <c r="I144" s="1">
        <v>0</v>
      </c>
      <c r="J144" s="1">
        <v>51627.261401222822</v>
      </c>
      <c r="K144" s="1">
        <v>0</v>
      </c>
      <c r="L144" s="1">
        <v>20337420.107981905</v>
      </c>
      <c r="M144" s="1">
        <v>1422018035.8966875</v>
      </c>
      <c r="N144" s="1">
        <v>0</v>
      </c>
      <c r="O144" s="1">
        <v>0</v>
      </c>
      <c r="P144" s="1">
        <v>0</v>
      </c>
      <c r="Q144" s="1">
        <v>1477077.8103923246</v>
      </c>
      <c r="R144" s="1">
        <v>0</v>
      </c>
    </row>
    <row r="145" spans="1:18" x14ac:dyDescent="0.2">
      <c r="A145" s="3" t="s">
        <v>377</v>
      </c>
      <c r="B145" s="3" t="s">
        <v>374</v>
      </c>
      <c r="C145" s="3">
        <v>14</v>
      </c>
      <c r="D145" s="3" t="s">
        <v>370</v>
      </c>
      <c r="E145" s="3" t="s">
        <v>373</v>
      </c>
      <c r="F145" s="3">
        <v>4</v>
      </c>
      <c r="G145" s="1">
        <v>0</v>
      </c>
      <c r="H145" s="1">
        <v>0</v>
      </c>
      <c r="I145" s="1">
        <v>0</v>
      </c>
      <c r="J145" s="1">
        <v>103767.78079668818</v>
      </c>
      <c r="K145" s="1">
        <v>881446.14246493264</v>
      </c>
      <c r="L145" s="1">
        <v>25703649.228551775</v>
      </c>
      <c r="M145" s="1">
        <v>1473915550.1687033</v>
      </c>
      <c r="N145" s="1">
        <v>0</v>
      </c>
      <c r="O145" s="1">
        <v>0</v>
      </c>
      <c r="P145" s="1">
        <v>0</v>
      </c>
      <c r="Q145" s="1">
        <v>1565923.6193564059</v>
      </c>
      <c r="R145" s="1">
        <v>881446.14246493264</v>
      </c>
    </row>
    <row r="146" spans="1:18" x14ac:dyDescent="0.2">
      <c r="A146" s="3" t="s">
        <v>377</v>
      </c>
      <c r="B146" s="3" t="s">
        <v>374</v>
      </c>
      <c r="C146" s="3">
        <v>14</v>
      </c>
      <c r="D146" s="3" t="s">
        <v>370</v>
      </c>
      <c r="E146" s="3" t="s">
        <v>372</v>
      </c>
      <c r="F146" s="3">
        <v>4</v>
      </c>
      <c r="G146" s="1">
        <v>17856.012290097719</v>
      </c>
      <c r="H146" s="1">
        <v>0</v>
      </c>
      <c r="I146" s="1">
        <v>0</v>
      </c>
      <c r="J146" s="1">
        <v>114922.37605270396</v>
      </c>
      <c r="K146" s="1">
        <v>875873.45854470518</v>
      </c>
      <c r="L146" s="1">
        <v>26372731.323805586</v>
      </c>
      <c r="M146" s="1">
        <v>1294185027.2145653</v>
      </c>
      <c r="N146" s="1">
        <v>0</v>
      </c>
      <c r="O146" s="1">
        <v>83952.665105423817</v>
      </c>
      <c r="P146" s="1">
        <v>0</v>
      </c>
      <c r="Q146" s="1">
        <v>1888564.5113941499</v>
      </c>
      <c r="R146" s="1">
        <v>875873.45854470518</v>
      </c>
    </row>
    <row r="147" spans="1:18" x14ac:dyDescent="0.2">
      <c r="A147" s="3" t="s">
        <v>377</v>
      </c>
      <c r="B147" s="3" t="s">
        <v>374</v>
      </c>
      <c r="C147" s="3">
        <v>1</v>
      </c>
      <c r="D147" s="3" t="s">
        <v>370</v>
      </c>
      <c r="E147" s="3" t="s">
        <v>371</v>
      </c>
      <c r="F147" s="3">
        <v>12</v>
      </c>
      <c r="G147" s="1">
        <v>0</v>
      </c>
      <c r="H147" s="1">
        <v>0</v>
      </c>
      <c r="I147" s="1">
        <v>0</v>
      </c>
      <c r="J147" s="1">
        <v>241792.81788589447</v>
      </c>
      <c r="K147" s="1">
        <v>0</v>
      </c>
      <c r="L147" s="1">
        <v>12685398.108479509</v>
      </c>
      <c r="M147" s="1">
        <v>505641742.7855469</v>
      </c>
      <c r="N147" s="1">
        <v>0</v>
      </c>
      <c r="O147" s="1">
        <v>56285.399711826045</v>
      </c>
      <c r="P147" s="1">
        <v>1366544.0607681673</v>
      </c>
      <c r="Q147" s="1">
        <v>1791569.0828553878</v>
      </c>
      <c r="R147" s="1">
        <v>0</v>
      </c>
    </row>
    <row r="148" spans="1:18" x14ac:dyDescent="0.2">
      <c r="A148" s="3" t="s">
        <v>377</v>
      </c>
      <c r="B148" s="3" t="s">
        <v>374</v>
      </c>
      <c r="C148" s="3">
        <v>1</v>
      </c>
      <c r="D148" s="3" t="s">
        <v>370</v>
      </c>
      <c r="E148" s="3" t="s">
        <v>373</v>
      </c>
      <c r="F148" s="3">
        <v>12</v>
      </c>
      <c r="G148" s="1">
        <v>0</v>
      </c>
      <c r="H148" s="1">
        <v>0</v>
      </c>
      <c r="I148" s="1">
        <v>0</v>
      </c>
      <c r="J148" s="1">
        <v>427451.14041444869</v>
      </c>
      <c r="K148" s="1">
        <v>0</v>
      </c>
      <c r="L148" s="1">
        <v>36804148.331695646</v>
      </c>
      <c r="M148" s="1">
        <v>1941008587.1747768</v>
      </c>
      <c r="N148" s="1">
        <v>65232.989482112192</v>
      </c>
      <c r="O148" s="1">
        <v>60127.622343029871</v>
      </c>
      <c r="P148" s="1">
        <v>4263447.3973341314</v>
      </c>
      <c r="Q148" s="1">
        <v>3845028.606759944</v>
      </c>
      <c r="R148" s="1">
        <v>0</v>
      </c>
    </row>
    <row r="149" spans="1:18" x14ac:dyDescent="0.2">
      <c r="A149" s="3" t="s">
        <v>377</v>
      </c>
      <c r="B149" s="3" t="s">
        <v>374</v>
      </c>
      <c r="C149" s="3">
        <v>1</v>
      </c>
      <c r="D149" s="3" t="s">
        <v>370</v>
      </c>
      <c r="E149" s="3" t="s">
        <v>372</v>
      </c>
      <c r="F149" s="3">
        <v>12</v>
      </c>
      <c r="G149" s="1">
        <v>0</v>
      </c>
      <c r="H149" s="1">
        <v>0</v>
      </c>
      <c r="I149" s="1">
        <v>0</v>
      </c>
      <c r="J149" s="1">
        <v>394957.70450139913</v>
      </c>
      <c r="K149" s="1">
        <v>0</v>
      </c>
      <c r="L149" s="1">
        <v>36849954.797881961</v>
      </c>
      <c r="M149" s="1">
        <v>1530690430.065866</v>
      </c>
      <c r="N149" s="1">
        <v>76683.70334850403</v>
      </c>
      <c r="O149" s="1">
        <v>56647.386086374798</v>
      </c>
      <c r="P149" s="1">
        <v>4504126.2510564383</v>
      </c>
      <c r="Q149" s="1">
        <v>3992643.0911291922</v>
      </c>
      <c r="R149" s="1">
        <v>0</v>
      </c>
    </row>
    <row r="150" spans="1:18" x14ac:dyDescent="0.2">
      <c r="A150" s="3" t="s">
        <v>377</v>
      </c>
      <c r="B150" s="3" t="s">
        <v>374</v>
      </c>
      <c r="C150" s="3">
        <v>3</v>
      </c>
      <c r="D150" s="3" t="s">
        <v>370</v>
      </c>
      <c r="E150" s="3" t="s">
        <v>371</v>
      </c>
      <c r="F150" s="3">
        <v>12</v>
      </c>
      <c r="G150" s="1">
        <v>0</v>
      </c>
      <c r="H150" s="1">
        <v>0</v>
      </c>
      <c r="I150" s="1">
        <v>0</v>
      </c>
      <c r="J150" s="1">
        <v>52557.059355239624</v>
      </c>
      <c r="K150" s="1">
        <v>0</v>
      </c>
      <c r="L150" s="1">
        <v>1790003.2173418179</v>
      </c>
      <c r="M150" s="1">
        <v>511676373.92035466</v>
      </c>
      <c r="N150" s="1">
        <v>0</v>
      </c>
      <c r="O150" s="1">
        <v>0</v>
      </c>
      <c r="P150" s="1">
        <v>0</v>
      </c>
      <c r="Q150" s="1">
        <v>10494.202810550332</v>
      </c>
      <c r="R150" s="1">
        <v>0</v>
      </c>
    </row>
    <row r="151" spans="1:18" x14ac:dyDescent="0.2">
      <c r="A151" s="3" t="s">
        <v>377</v>
      </c>
      <c r="B151" s="3" t="s">
        <v>374</v>
      </c>
      <c r="C151" s="3">
        <v>3</v>
      </c>
      <c r="D151" s="3" t="s">
        <v>370</v>
      </c>
      <c r="E151" s="3" t="s">
        <v>373</v>
      </c>
      <c r="F151" s="3">
        <v>12</v>
      </c>
      <c r="G151" s="1">
        <v>0</v>
      </c>
      <c r="H151" s="1">
        <v>0</v>
      </c>
      <c r="I151" s="1">
        <v>0</v>
      </c>
      <c r="J151" s="1">
        <v>58288.295906568012</v>
      </c>
      <c r="K151" s="1">
        <v>136768.86551618404</v>
      </c>
      <c r="L151" s="1">
        <v>4826151.3953975216</v>
      </c>
      <c r="M151" s="1">
        <v>1450261197.8928778</v>
      </c>
      <c r="N151" s="1">
        <v>0</v>
      </c>
      <c r="O151" s="1">
        <v>91589.893935227301</v>
      </c>
      <c r="P151" s="1">
        <v>21541.773158874577</v>
      </c>
      <c r="Q151" s="1">
        <v>0</v>
      </c>
      <c r="R151" s="1">
        <v>136768.86551618404</v>
      </c>
    </row>
    <row r="152" spans="1:18" x14ac:dyDescent="0.2">
      <c r="A152" s="3" t="s">
        <v>377</v>
      </c>
      <c r="B152" s="3" t="s">
        <v>374</v>
      </c>
      <c r="C152" s="3">
        <v>3</v>
      </c>
      <c r="D152" s="3" t="s">
        <v>370</v>
      </c>
      <c r="E152" s="3" t="s">
        <v>372</v>
      </c>
      <c r="F152" s="3">
        <v>12</v>
      </c>
      <c r="G152" s="1">
        <v>0</v>
      </c>
      <c r="H152" s="1">
        <v>0</v>
      </c>
      <c r="I152" s="1">
        <v>0</v>
      </c>
      <c r="J152" s="1">
        <v>74176.868790461536</v>
      </c>
      <c r="K152" s="1">
        <v>237645.59497589705</v>
      </c>
      <c r="L152" s="1">
        <v>5187576.2682771543</v>
      </c>
      <c r="M152" s="1">
        <v>1269517518.4245498</v>
      </c>
      <c r="N152" s="1">
        <v>0</v>
      </c>
      <c r="O152" s="1">
        <v>107011.23450546394</v>
      </c>
      <c r="P152" s="1">
        <v>55598.719096632245</v>
      </c>
      <c r="Q152" s="1">
        <v>86685.045867310022</v>
      </c>
      <c r="R152" s="1">
        <v>237645.59497589705</v>
      </c>
    </row>
    <row r="153" spans="1:18" x14ac:dyDescent="0.2">
      <c r="A153" s="3" t="s">
        <v>377</v>
      </c>
      <c r="B153" s="3" t="s">
        <v>374</v>
      </c>
      <c r="C153" s="3">
        <v>4</v>
      </c>
      <c r="D153" s="3" t="s">
        <v>370</v>
      </c>
      <c r="E153" s="3" t="s">
        <v>371</v>
      </c>
      <c r="F153" s="3">
        <v>12</v>
      </c>
      <c r="G153" s="1">
        <v>0</v>
      </c>
      <c r="H153" s="1">
        <v>0</v>
      </c>
      <c r="I153" s="1">
        <v>0</v>
      </c>
      <c r="J153" s="1">
        <v>80688.966473880617</v>
      </c>
      <c r="K153" s="1">
        <v>0</v>
      </c>
      <c r="L153" s="1">
        <v>16106301.277578615</v>
      </c>
      <c r="M153" s="1">
        <v>1663437672.9302506</v>
      </c>
      <c r="N153" s="1">
        <v>0</v>
      </c>
      <c r="O153" s="1">
        <v>0</v>
      </c>
      <c r="P153" s="1">
        <v>65070.063656073915</v>
      </c>
      <c r="Q153" s="1">
        <v>1006472.231730626</v>
      </c>
      <c r="R153" s="1">
        <v>0</v>
      </c>
    </row>
    <row r="154" spans="1:18" x14ac:dyDescent="0.2">
      <c r="A154" s="3" t="s">
        <v>377</v>
      </c>
      <c r="B154" s="3" t="s">
        <v>374</v>
      </c>
      <c r="C154" s="3">
        <v>4</v>
      </c>
      <c r="D154" s="3" t="s">
        <v>370</v>
      </c>
      <c r="E154" s="3" t="s">
        <v>373</v>
      </c>
      <c r="F154" s="3">
        <v>12</v>
      </c>
      <c r="G154" s="1">
        <v>0</v>
      </c>
      <c r="H154" s="1">
        <v>0</v>
      </c>
      <c r="I154" s="1">
        <v>0</v>
      </c>
      <c r="J154" s="1">
        <v>116074.86937102031</v>
      </c>
      <c r="K154" s="1">
        <v>145919.51515573109</v>
      </c>
      <c r="L154" s="1">
        <v>18640145.957950003</v>
      </c>
      <c r="M154" s="1">
        <v>1944753035.216047</v>
      </c>
      <c r="N154" s="1">
        <v>0</v>
      </c>
      <c r="O154" s="1">
        <v>0</v>
      </c>
      <c r="P154" s="1">
        <v>140004.15095230378</v>
      </c>
      <c r="Q154" s="1">
        <v>1530480.2871584345</v>
      </c>
      <c r="R154" s="1">
        <v>145919.51515573109</v>
      </c>
    </row>
    <row r="155" spans="1:18" x14ac:dyDescent="0.2">
      <c r="A155" s="3" t="s">
        <v>377</v>
      </c>
      <c r="B155" s="3" t="s">
        <v>374</v>
      </c>
      <c r="C155" s="3">
        <v>4</v>
      </c>
      <c r="D155" s="3" t="s">
        <v>370</v>
      </c>
      <c r="E155" s="3" t="s">
        <v>372</v>
      </c>
      <c r="F155" s="3">
        <v>12</v>
      </c>
      <c r="G155" s="1">
        <v>0</v>
      </c>
      <c r="H155" s="1">
        <v>0</v>
      </c>
      <c r="I155" s="1">
        <v>0</v>
      </c>
      <c r="J155" s="1">
        <v>100167.71119947804</v>
      </c>
      <c r="K155" s="1">
        <v>0</v>
      </c>
      <c r="L155" s="1">
        <v>19501161.729688022</v>
      </c>
      <c r="M155" s="1">
        <v>1692172842.4575665</v>
      </c>
      <c r="N155" s="1">
        <v>0</v>
      </c>
      <c r="O155" s="1">
        <v>0</v>
      </c>
      <c r="P155" s="1">
        <v>148965.91913367203</v>
      </c>
      <c r="Q155" s="1">
        <v>1373770.5265253806</v>
      </c>
      <c r="R155" s="1">
        <v>0</v>
      </c>
    </row>
    <row r="156" spans="1:18" x14ac:dyDescent="0.2">
      <c r="A156" s="3" t="s">
        <v>377</v>
      </c>
      <c r="B156" s="3" t="s">
        <v>374</v>
      </c>
      <c r="C156" s="3">
        <v>5</v>
      </c>
      <c r="D156" s="3" t="s">
        <v>370</v>
      </c>
      <c r="E156" s="3" t="s">
        <v>371</v>
      </c>
      <c r="F156" s="3">
        <v>12</v>
      </c>
      <c r="G156" s="1">
        <v>0</v>
      </c>
      <c r="H156" s="1">
        <v>0</v>
      </c>
      <c r="I156" s="1">
        <v>0</v>
      </c>
      <c r="J156" s="1">
        <v>89193.705269897415</v>
      </c>
      <c r="K156" s="1">
        <v>169021.90495417686</v>
      </c>
      <c r="L156" s="1">
        <v>10212921.836834393</v>
      </c>
      <c r="M156" s="1">
        <v>603125305.3248657</v>
      </c>
      <c r="N156" s="1">
        <v>4146.3458252872497</v>
      </c>
      <c r="O156" s="1">
        <v>25459.108313225697</v>
      </c>
      <c r="P156" s="1">
        <v>196477.94713402056</v>
      </c>
      <c r="Q156" s="1">
        <v>1167304.1425307768</v>
      </c>
      <c r="R156" s="1">
        <v>169021.90495417686</v>
      </c>
    </row>
    <row r="157" spans="1:18" x14ac:dyDescent="0.2">
      <c r="A157" s="3" t="s">
        <v>377</v>
      </c>
      <c r="B157" s="3" t="s">
        <v>374</v>
      </c>
      <c r="C157" s="3">
        <v>5</v>
      </c>
      <c r="D157" s="3" t="s">
        <v>370</v>
      </c>
      <c r="E157" s="3" t="s">
        <v>373</v>
      </c>
      <c r="F157" s="3">
        <v>12</v>
      </c>
      <c r="G157" s="1">
        <v>0</v>
      </c>
      <c r="H157" s="1">
        <v>0</v>
      </c>
      <c r="I157" s="1">
        <v>0</v>
      </c>
      <c r="J157" s="1">
        <v>159860.64878624486</v>
      </c>
      <c r="K157" s="1">
        <v>670481.04741508176</v>
      </c>
      <c r="L157" s="1">
        <v>23765607.934216309</v>
      </c>
      <c r="M157" s="1">
        <v>1435121252.0662022</v>
      </c>
      <c r="N157" s="1">
        <v>0</v>
      </c>
      <c r="O157" s="1">
        <v>31642.703299512479</v>
      </c>
      <c r="P157" s="1">
        <v>419544.0907958906</v>
      </c>
      <c r="Q157" s="1">
        <v>2339465.7678172537</v>
      </c>
      <c r="R157" s="1">
        <v>670481.04741508176</v>
      </c>
    </row>
    <row r="158" spans="1:18" x14ac:dyDescent="0.2">
      <c r="A158" s="3" t="s">
        <v>377</v>
      </c>
      <c r="B158" s="3" t="s">
        <v>374</v>
      </c>
      <c r="C158" s="3">
        <v>5</v>
      </c>
      <c r="D158" s="3" t="s">
        <v>370</v>
      </c>
      <c r="E158" s="3" t="s">
        <v>372</v>
      </c>
      <c r="F158" s="3">
        <v>12</v>
      </c>
      <c r="G158" s="1">
        <v>0</v>
      </c>
      <c r="H158" s="1">
        <v>0</v>
      </c>
      <c r="I158" s="1">
        <v>0</v>
      </c>
      <c r="J158" s="1">
        <v>171506.40604113208</v>
      </c>
      <c r="K158" s="1">
        <v>881463.94870948466</v>
      </c>
      <c r="L158" s="1">
        <v>27613896.708936445</v>
      </c>
      <c r="M158" s="1">
        <v>1421705573.1333616</v>
      </c>
      <c r="N158" s="1">
        <v>31297.974253710854</v>
      </c>
      <c r="O158" s="1">
        <v>99021.742862233747</v>
      </c>
      <c r="P158" s="1">
        <v>477404.63995358627</v>
      </c>
      <c r="Q158" s="1">
        <v>2889925.1421839115</v>
      </c>
      <c r="R158" s="1">
        <v>881463.94870948466</v>
      </c>
    </row>
    <row r="159" spans="1:18" x14ac:dyDescent="0.2">
      <c r="A159" s="3" t="s">
        <v>377</v>
      </c>
      <c r="B159" s="3" t="s">
        <v>374</v>
      </c>
      <c r="C159" s="3">
        <v>6</v>
      </c>
      <c r="D159" s="3" t="s">
        <v>370</v>
      </c>
      <c r="E159" s="3" t="s">
        <v>371</v>
      </c>
      <c r="F159" s="3">
        <v>12</v>
      </c>
      <c r="G159" s="1">
        <v>128334.52014751066</v>
      </c>
      <c r="H159" s="1">
        <v>0</v>
      </c>
      <c r="I159" s="1">
        <v>0</v>
      </c>
      <c r="J159" s="1">
        <v>421875.52245861106</v>
      </c>
      <c r="K159" s="1">
        <v>0</v>
      </c>
      <c r="L159" s="1">
        <v>15413202.247191012</v>
      </c>
      <c r="M159" s="1">
        <v>574008911.27469969</v>
      </c>
      <c r="N159" s="1">
        <v>98444.823256276635</v>
      </c>
      <c r="O159" s="1">
        <v>955405.49698140263</v>
      </c>
      <c r="P159" s="1">
        <v>33218108.291359942</v>
      </c>
      <c r="Q159" s="1">
        <v>2306793.5553520923</v>
      </c>
      <c r="R159" s="1">
        <v>0</v>
      </c>
    </row>
    <row r="160" spans="1:18" x14ac:dyDescent="0.2">
      <c r="A160" s="3" t="s">
        <v>377</v>
      </c>
      <c r="B160" s="3" t="s">
        <v>374</v>
      </c>
      <c r="C160" s="3">
        <v>6</v>
      </c>
      <c r="D160" s="3" t="s">
        <v>370</v>
      </c>
      <c r="E160" s="3" t="s">
        <v>373</v>
      </c>
      <c r="F160" s="3">
        <v>12</v>
      </c>
      <c r="G160" s="1">
        <v>440451.49477327848</v>
      </c>
      <c r="H160" s="1">
        <v>23674.151042003188</v>
      </c>
      <c r="I160" s="1">
        <v>0</v>
      </c>
      <c r="J160" s="1">
        <v>773704.42429536104</v>
      </c>
      <c r="K160" s="1">
        <v>0</v>
      </c>
      <c r="L160" s="1">
        <v>37439329.550932623</v>
      </c>
      <c r="M160" s="1">
        <v>1340897726.851337</v>
      </c>
      <c r="N160" s="1">
        <v>315655.48423295136</v>
      </c>
      <c r="O160" s="1">
        <v>2695670.286107094</v>
      </c>
      <c r="P160" s="1">
        <v>99499087.773945943</v>
      </c>
      <c r="Q160" s="1">
        <v>5941370.9596996335</v>
      </c>
      <c r="R160" s="1">
        <v>0</v>
      </c>
    </row>
    <row r="161" spans="1:18" x14ac:dyDescent="0.2">
      <c r="A161" s="3" t="s">
        <v>377</v>
      </c>
      <c r="B161" s="3" t="s">
        <v>374</v>
      </c>
      <c r="C161" s="3">
        <v>6</v>
      </c>
      <c r="D161" s="3" t="s">
        <v>370</v>
      </c>
      <c r="E161" s="3" t="s">
        <v>372</v>
      </c>
      <c r="F161" s="3">
        <v>12</v>
      </c>
      <c r="G161" s="1">
        <v>432933.66452968161</v>
      </c>
      <c r="H161" s="1">
        <v>0</v>
      </c>
      <c r="I161" s="1">
        <v>0</v>
      </c>
      <c r="J161" s="1">
        <v>1345227.0435627343</v>
      </c>
      <c r="K161" s="1">
        <v>0</v>
      </c>
      <c r="L161" s="1">
        <v>43670739.700374536</v>
      </c>
      <c r="M161" s="1">
        <v>1595266432.5842698</v>
      </c>
      <c r="N161" s="1">
        <v>383932.98811488767</v>
      </c>
      <c r="O161" s="1">
        <v>3667432.9614082398</v>
      </c>
      <c r="P161" s="1">
        <v>109690622.65917602</v>
      </c>
      <c r="Q161" s="1">
        <v>5936281.9437991576</v>
      </c>
      <c r="R161" s="1">
        <v>0</v>
      </c>
    </row>
    <row r="162" spans="1:18" x14ac:dyDescent="0.2">
      <c r="A162" s="3" t="s">
        <v>377</v>
      </c>
      <c r="B162" s="3" t="s">
        <v>374</v>
      </c>
      <c r="C162" s="3">
        <v>8</v>
      </c>
      <c r="D162" s="3" t="s">
        <v>370</v>
      </c>
      <c r="E162" s="3" t="s">
        <v>371</v>
      </c>
      <c r="F162" s="3">
        <v>20</v>
      </c>
      <c r="G162" s="1">
        <v>0</v>
      </c>
      <c r="H162" s="1">
        <v>0</v>
      </c>
      <c r="I162" s="1">
        <v>0</v>
      </c>
      <c r="J162" s="1">
        <v>16038.154726360233</v>
      </c>
      <c r="K162" s="1">
        <v>86316.314624616964</v>
      </c>
      <c r="L162" s="1">
        <v>1806709.1454505448</v>
      </c>
      <c r="M162" s="1">
        <v>574492083.75893772</v>
      </c>
      <c r="N162" s="1">
        <v>0</v>
      </c>
      <c r="O162" s="1">
        <v>0</v>
      </c>
      <c r="P162" s="1">
        <v>0</v>
      </c>
      <c r="Q162" s="1">
        <v>0</v>
      </c>
      <c r="R162" s="1">
        <v>86316.314624616964</v>
      </c>
    </row>
    <row r="163" spans="1:18" x14ac:dyDescent="0.2">
      <c r="A163" s="3" t="s">
        <v>377</v>
      </c>
      <c r="B163" s="3" t="s">
        <v>374</v>
      </c>
      <c r="C163" s="3">
        <v>8</v>
      </c>
      <c r="D163" s="3" t="s">
        <v>370</v>
      </c>
      <c r="E163" s="3" t="s">
        <v>373</v>
      </c>
      <c r="F163" s="3">
        <v>20</v>
      </c>
      <c r="G163" s="1">
        <v>0</v>
      </c>
      <c r="H163" s="1">
        <v>0</v>
      </c>
      <c r="I163" s="1">
        <v>0</v>
      </c>
      <c r="J163" s="1">
        <v>0</v>
      </c>
      <c r="K163" s="1">
        <v>181518.68853135241</v>
      </c>
      <c r="L163" s="1">
        <v>4311894.0437198104</v>
      </c>
      <c r="M163" s="1">
        <v>1388724401.8067119</v>
      </c>
      <c r="N163" s="1">
        <v>0</v>
      </c>
      <c r="O163" s="1">
        <v>0</v>
      </c>
      <c r="P163" s="1">
        <v>0</v>
      </c>
      <c r="Q163" s="1">
        <v>0</v>
      </c>
      <c r="R163" s="1">
        <v>181518.68853135241</v>
      </c>
    </row>
    <row r="164" spans="1:18" x14ac:dyDescent="0.2">
      <c r="A164" s="3" t="s">
        <v>377</v>
      </c>
      <c r="B164" s="3" t="s">
        <v>374</v>
      </c>
      <c r="C164" s="3">
        <v>8</v>
      </c>
      <c r="D164" s="3" t="s">
        <v>370</v>
      </c>
      <c r="E164" s="3" t="s">
        <v>372</v>
      </c>
      <c r="F164" s="3">
        <v>20</v>
      </c>
      <c r="G164" s="1">
        <v>0</v>
      </c>
      <c r="H164" s="1">
        <v>0</v>
      </c>
      <c r="I164" s="1">
        <v>0</v>
      </c>
      <c r="J164" s="1">
        <v>54584.942691672994</v>
      </c>
      <c r="K164" s="1">
        <v>304242.39817205485</v>
      </c>
      <c r="L164" s="1">
        <v>4255695.0564389611</v>
      </c>
      <c r="M164" s="1">
        <v>1594273557.5928862</v>
      </c>
      <c r="N164" s="1">
        <v>0</v>
      </c>
      <c r="O164" s="1">
        <v>0</v>
      </c>
      <c r="P164" s="1">
        <v>0</v>
      </c>
      <c r="Q164" s="1">
        <v>0</v>
      </c>
      <c r="R164" s="1">
        <v>304242.39817205485</v>
      </c>
    </row>
    <row r="165" spans="1:18" x14ac:dyDescent="0.2">
      <c r="A165" s="3" t="s">
        <v>377</v>
      </c>
      <c r="B165" s="3" t="s">
        <v>374</v>
      </c>
      <c r="C165" s="3">
        <v>9</v>
      </c>
      <c r="D165" s="3" t="s">
        <v>370</v>
      </c>
      <c r="E165" s="3" t="s">
        <v>371</v>
      </c>
      <c r="F165" s="3">
        <v>20</v>
      </c>
      <c r="G165" s="1">
        <v>0</v>
      </c>
      <c r="H165" s="1">
        <v>0</v>
      </c>
      <c r="I165" s="1">
        <v>0</v>
      </c>
      <c r="J165" s="1">
        <v>135314.21810312892</v>
      </c>
      <c r="K165" s="1">
        <v>0</v>
      </c>
      <c r="L165" s="1">
        <v>4666775.1248439448</v>
      </c>
      <c r="M165" s="1">
        <v>258599282.14731589</v>
      </c>
      <c r="N165" s="1">
        <v>0</v>
      </c>
      <c r="O165" s="1">
        <v>0</v>
      </c>
      <c r="P165" s="1">
        <v>63254.064306710367</v>
      </c>
      <c r="Q165" s="1">
        <v>737565.48817813676</v>
      </c>
      <c r="R165" s="1">
        <v>0</v>
      </c>
    </row>
    <row r="166" spans="1:18" x14ac:dyDescent="0.2">
      <c r="A166" s="3" t="s">
        <v>377</v>
      </c>
      <c r="B166" s="3" t="s">
        <v>374</v>
      </c>
      <c r="C166" s="3">
        <v>9</v>
      </c>
      <c r="D166" s="3" t="s">
        <v>370</v>
      </c>
      <c r="E166" s="3" t="s">
        <v>373</v>
      </c>
      <c r="F166" s="3">
        <v>20</v>
      </c>
      <c r="G166" s="1">
        <v>0</v>
      </c>
      <c r="H166" s="1">
        <v>0</v>
      </c>
      <c r="I166" s="1">
        <v>0</v>
      </c>
      <c r="J166" s="1">
        <v>215758.45128807233</v>
      </c>
      <c r="K166" s="1">
        <v>0</v>
      </c>
      <c r="L166" s="1">
        <v>12239930.160304505</v>
      </c>
      <c r="M166" s="1">
        <v>759112762.14178538</v>
      </c>
      <c r="N166" s="1">
        <v>0</v>
      </c>
      <c r="O166" s="1">
        <v>0</v>
      </c>
      <c r="P166" s="1">
        <v>167470.4086805585</v>
      </c>
      <c r="Q166" s="1">
        <v>1651277.6219612414</v>
      </c>
      <c r="R166" s="1">
        <v>0</v>
      </c>
    </row>
    <row r="167" spans="1:18" x14ac:dyDescent="0.2">
      <c r="A167" s="3" t="s">
        <v>377</v>
      </c>
      <c r="B167" s="3" t="s">
        <v>374</v>
      </c>
      <c r="C167" s="3">
        <v>9</v>
      </c>
      <c r="D167" s="3" t="s">
        <v>370</v>
      </c>
      <c r="E167" s="3" t="s">
        <v>372</v>
      </c>
      <c r="F167" s="3">
        <v>20</v>
      </c>
      <c r="G167" s="1">
        <v>0</v>
      </c>
      <c r="H167" s="1">
        <v>0</v>
      </c>
      <c r="I167" s="1">
        <v>0</v>
      </c>
      <c r="J167" s="1">
        <v>170663.58453707487</v>
      </c>
      <c r="K167" s="1">
        <v>0</v>
      </c>
      <c r="L167" s="1">
        <v>12519525.526350578</v>
      </c>
      <c r="M167" s="1">
        <v>839967800.31671822</v>
      </c>
      <c r="N167" s="1">
        <v>0</v>
      </c>
      <c r="O167" s="1">
        <v>0</v>
      </c>
      <c r="P167" s="1">
        <v>141903.33945834779</v>
      </c>
      <c r="Q167" s="1">
        <v>2139620.537496041</v>
      </c>
      <c r="R167" s="1">
        <v>0</v>
      </c>
    </row>
    <row r="168" spans="1:18" x14ac:dyDescent="0.2">
      <c r="A168" s="3" t="s">
        <v>377</v>
      </c>
      <c r="B168" s="3" t="s">
        <v>374</v>
      </c>
      <c r="C168" s="3">
        <v>10</v>
      </c>
      <c r="D168" s="3" t="s">
        <v>370</v>
      </c>
      <c r="E168" s="3" t="s">
        <v>371</v>
      </c>
      <c r="F168" s="3">
        <v>20</v>
      </c>
      <c r="G168" s="1">
        <v>0</v>
      </c>
      <c r="H168" s="1">
        <v>0</v>
      </c>
      <c r="I168" s="1">
        <v>0</v>
      </c>
      <c r="J168" s="1">
        <v>66472.064225542563</v>
      </c>
      <c r="K168" s="1">
        <v>75505.144959388956</v>
      </c>
      <c r="L168" s="1">
        <v>5869685.2393412348</v>
      </c>
      <c r="M168" s="1">
        <v>340357287.97906727</v>
      </c>
      <c r="N168" s="1">
        <v>0</v>
      </c>
      <c r="O168" s="1">
        <v>0</v>
      </c>
      <c r="P168" s="1">
        <v>0</v>
      </c>
      <c r="Q168" s="1">
        <v>504412.60453940288</v>
      </c>
      <c r="R168" s="1">
        <v>75505.144959388956</v>
      </c>
    </row>
    <row r="169" spans="1:18" x14ac:dyDescent="0.2">
      <c r="A169" s="3" t="s">
        <v>377</v>
      </c>
      <c r="B169" s="3" t="s">
        <v>374</v>
      </c>
      <c r="C169" s="3">
        <v>10</v>
      </c>
      <c r="D169" s="3" t="s">
        <v>370</v>
      </c>
      <c r="E169" s="3" t="s">
        <v>373</v>
      </c>
      <c r="F169" s="3">
        <v>20</v>
      </c>
      <c r="G169" s="1">
        <v>0</v>
      </c>
      <c r="H169" s="1">
        <v>0</v>
      </c>
      <c r="I169" s="1">
        <v>0</v>
      </c>
      <c r="J169" s="1">
        <v>174101.48985712524</v>
      </c>
      <c r="K169" s="1">
        <v>332509.44064086059</v>
      </c>
      <c r="L169" s="1">
        <v>16337978.799650935</v>
      </c>
      <c r="M169" s="1">
        <v>1062007228.0076734</v>
      </c>
      <c r="N169" s="1">
        <v>0</v>
      </c>
      <c r="O169" s="1">
        <v>0</v>
      </c>
      <c r="P169" s="1">
        <v>0</v>
      </c>
      <c r="Q169" s="1">
        <v>1183406.9790917716</v>
      </c>
      <c r="R169" s="1">
        <v>332509.44064086059</v>
      </c>
    </row>
    <row r="170" spans="1:18" x14ac:dyDescent="0.2">
      <c r="A170" s="3" t="s">
        <v>377</v>
      </c>
      <c r="B170" s="3" t="s">
        <v>374</v>
      </c>
      <c r="C170" s="3">
        <v>10</v>
      </c>
      <c r="D170" s="3" t="s">
        <v>370</v>
      </c>
      <c r="E170" s="3" t="s">
        <v>372</v>
      </c>
      <c r="F170" s="3">
        <v>20</v>
      </c>
      <c r="G170" s="1">
        <v>0</v>
      </c>
      <c r="H170" s="1">
        <v>0</v>
      </c>
      <c r="I170" s="1">
        <v>0</v>
      </c>
      <c r="J170" s="1">
        <v>173325.34243028428</v>
      </c>
      <c r="K170" s="1">
        <v>741235.03176161461</v>
      </c>
      <c r="L170" s="1">
        <v>16725293.984536299</v>
      </c>
      <c r="M170" s="1">
        <v>1140287062.8015921</v>
      </c>
      <c r="N170" s="1">
        <v>0</v>
      </c>
      <c r="O170" s="1">
        <v>0</v>
      </c>
      <c r="P170" s="1">
        <v>0</v>
      </c>
      <c r="Q170" s="1">
        <v>1233750.7228271638</v>
      </c>
      <c r="R170" s="1">
        <v>741235.03176161461</v>
      </c>
    </row>
    <row r="171" spans="1:18" x14ac:dyDescent="0.2">
      <c r="A171" s="3" t="s">
        <v>377</v>
      </c>
      <c r="B171" s="3" t="s">
        <v>374</v>
      </c>
      <c r="C171" s="3">
        <v>12</v>
      </c>
      <c r="D171" s="3" t="s">
        <v>370</v>
      </c>
      <c r="E171" s="3" t="s">
        <v>371</v>
      </c>
      <c r="F171" s="3">
        <v>20</v>
      </c>
      <c r="G171" s="1">
        <v>0</v>
      </c>
      <c r="H171" s="1">
        <v>0</v>
      </c>
      <c r="I171" s="1">
        <v>0</v>
      </c>
      <c r="J171" s="1">
        <v>100548.1278518153</v>
      </c>
      <c r="K171" s="1">
        <v>71622.409252757032</v>
      </c>
      <c r="L171" s="1">
        <v>6771117.7502110805</v>
      </c>
      <c r="M171" s="1">
        <v>399139572.64402157</v>
      </c>
      <c r="N171" s="1">
        <v>0</v>
      </c>
      <c r="O171" s="1">
        <v>0</v>
      </c>
      <c r="P171" s="1">
        <v>0</v>
      </c>
      <c r="Q171" s="1">
        <v>209016.26713460416</v>
      </c>
      <c r="R171" s="1">
        <v>71622.409252757032</v>
      </c>
    </row>
    <row r="172" spans="1:18" x14ac:dyDescent="0.2">
      <c r="A172" s="3" t="s">
        <v>377</v>
      </c>
      <c r="B172" s="3" t="s">
        <v>374</v>
      </c>
      <c r="C172" s="3">
        <v>12</v>
      </c>
      <c r="D172" s="3" t="s">
        <v>370</v>
      </c>
      <c r="E172" s="3" t="s">
        <v>373</v>
      </c>
      <c r="F172" s="3">
        <v>20</v>
      </c>
      <c r="G172" s="1">
        <v>0</v>
      </c>
      <c r="H172" s="1">
        <v>0</v>
      </c>
      <c r="I172" s="1">
        <v>0</v>
      </c>
      <c r="J172" s="1">
        <v>107625.04687434992</v>
      </c>
      <c r="K172" s="1">
        <v>0</v>
      </c>
      <c r="L172" s="1">
        <v>18681684.500700552</v>
      </c>
      <c r="M172" s="1">
        <v>1262414660.2461209</v>
      </c>
      <c r="N172" s="1">
        <v>0</v>
      </c>
      <c r="O172" s="1">
        <v>0</v>
      </c>
      <c r="P172" s="1">
        <v>16726.03064421509</v>
      </c>
      <c r="Q172" s="1">
        <v>567552.40194349922</v>
      </c>
      <c r="R172" s="1">
        <v>0</v>
      </c>
    </row>
    <row r="173" spans="1:18" x14ac:dyDescent="0.2">
      <c r="A173" s="3" t="s">
        <v>377</v>
      </c>
      <c r="B173" s="3" t="s">
        <v>374</v>
      </c>
      <c r="C173" s="3">
        <v>12</v>
      </c>
      <c r="D173" s="3" t="s">
        <v>370</v>
      </c>
      <c r="E173" s="3" t="s">
        <v>372</v>
      </c>
      <c r="F173" s="3">
        <v>20</v>
      </c>
      <c r="G173" s="1">
        <v>0</v>
      </c>
      <c r="H173" s="1">
        <v>0</v>
      </c>
      <c r="I173" s="1">
        <v>0</v>
      </c>
      <c r="J173" s="1">
        <v>161042.14691807207</v>
      </c>
      <c r="K173" s="1">
        <v>0</v>
      </c>
      <c r="L173" s="1">
        <v>19730085.882524997</v>
      </c>
      <c r="M173" s="1">
        <v>1378708446.965565</v>
      </c>
      <c r="N173" s="1">
        <v>0</v>
      </c>
      <c r="O173" s="1">
        <v>0</v>
      </c>
      <c r="P173" s="1">
        <v>73915.604971826484</v>
      </c>
      <c r="Q173" s="1">
        <v>682984.66228631686</v>
      </c>
      <c r="R173" s="1">
        <v>0</v>
      </c>
    </row>
    <row r="174" spans="1:18" x14ac:dyDescent="0.2">
      <c r="A174" s="3" t="s">
        <v>377</v>
      </c>
      <c r="B174" s="3" t="s">
        <v>374</v>
      </c>
      <c r="C174" s="3">
        <v>15</v>
      </c>
      <c r="D174" s="3" t="s">
        <v>370</v>
      </c>
      <c r="E174" s="3" t="s">
        <v>371</v>
      </c>
      <c r="F174" s="3">
        <v>20</v>
      </c>
      <c r="G174" s="1">
        <v>0</v>
      </c>
      <c r="H174" s="1">
        <v>0</v>
      </c>
      <c r="I174" s="1">
        <v>0</v>
      </c>
      <c r="J174" s="1">
        <v>219561.09255619539</v>
      </c>
      <c r="K174" s="1">
        <v>0</v>
      </c>
      <c r="L174" s="1">
        <v>7792230.024968789</v>
      </c>
      <c r="M174" s="1">
        <v>492366182.89637953</v>
      </c>
      <c r="N174" s="1">
        <v>0</v>
      </c>
      <c r="O174" s="1">
        <v>0</v>
      </c>
      <c r="P174" s="1">
        <v>0</v>
      </c>
      <c r="Q174" s="1">
        <v>192035.40348767949</v>
      </c>
      <c r="R174" s="1">
        <v>0</v>
      </c>
    </row>
    <row r="175" spans="1:18" x14ac:dyDescent="0.2">
      <c r="A175" s="3" t="s">
        <v>377</v>
      </c>
      <c r="B175" s="3" t="s">
        <v>374</v>
      </c>
      <c r="C175" s="3">
        <v>15</v>
      </c>
      <c r="D175" s="3" t="s">
        <v>370</v>
      </c>
      <c r="E175" s="3" t="s">
        <v>373</v>
      </c>
      <c r="F175" s="3">
        <v>20</v>
      </c>
      <c r="G175" s="1">
        <v>0</v>
      </c>
      <c r="H175" s="1">
        <v>0</v>
      </c>
      <c r="I175" s="1">
        <v>0</v>
      </c>
      <c r="J175" s="1">
        <v>344543.39204532362</v>
      </c>
      <c r="K175" s="1">
        <v>0</v>
      </c>
      <c r="L175" s="1">
        <v>17083031.187525559</v>
      </c>
      <c r="M175" s="1">
        <v>1123644152.5557842</v>
      </c>
      <c r="N175" s="1">
        <v>0</v>
      </c>
      <c r="O175" s="1">
        <v>0</v>
      </c>
      <c r="P175" s="1">
        <v>0</v>
      </c>
      <c r="Q175" s="1">
        <v>592684.31928963447</v>
      </c>
      <c r="R175" s="1">
        <v>0</v>
      </c>
    </row>
    <row r="176" spans="1:18" x14ac:dyDescent="0.2">
      <c r="A176" s="3" t="s">
        <v>377</v>
      </c>
      <c r="B176" s="3" t="s">
        <v>374</v>
      </c>
      <c r="C176" s="3">
        <v>15</v>
      </c>
      <c r="D176" s="3" t="s">
        <v>370</v>
      </c>
      <c r="E176" s="3" t="s">
        <v>372</v>
      </c>
      <c r="F176" s="3">
        <v>20</v>
      </c>
      <c r="G176" s="1">
        <v>0</v>
      </c>
      <c r="H176" s="1">
        <v>0</v>
      </c>
      <c r="I176" s="1">
        <v>0</v>
      </c>
      <c r="J176" s="1">
        <v>324278.53822953452</v>
      </c>
      <c r="K176" s="1">
        <v>165446.42447345323</v>
      </c>
      <c r="L176" s="1">
        <v>20217317.233328473</v>
      </c>
      <c r="M176" s="1">
        <v>1413210491.7554357</v>
      </c>
      <c r="N176" s="1">
        <v>0</v>
      </c>
      <c r="O176" s="1">
        <v>0</v>
      </c>
      <c r="P176" s="1">
        <v>21102.106503527652</v>
      </c>
      <c r="Q176" s="1">
        <v>596508.40393626888</v>
      </c>
      <c r="R176" s="1">
        <v>165446.42447345323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EDE-41EC-8946-B2E0-4E89F1496EE4}">
  <dimension ref="A1:T160"/>
  <sheetViews>
    <sheetView topLeftCell="F1" workbookViewId="0">
      <selection activeCell="T6" sqref="T6"/>
    </sheetView>
  </sheetViews>
  <sheetFormatPr baseColWidth="10" defaultRowHeight="16" x14ac:dyDescent="0.2"/>
  <cols>
    <col min="2" max="2" width="33.6640625" bestFit="1" customWidth="1"/>
    <col min="7" max="9" width="14" bestFit="1" customWidth="1"/>
    <col min="10" max="10" width="15.83203125" bestFit="1" customWidth="1"/>
    <col min="11" max="11" width="14" bestFit="1" customWidth="1"/>
    <col min="12" max="12" width="19.5" bestFit="1" customWidth="1"/>
    <col min="13" max="13" width="21" bestFit="1" customWidth="1"/>
    <col min="14" max="16" width="14" bestFit="1" customWidth="1"/>
    <col min="17" max="17" width="15.83203125" bestFit="1" customWidth="1"/>
  </cols>
  <sheetData>
    <row r="1" spans="1:18" x14ac:dyDescent="0.2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382</v>
      </c>
      <c r="F1" s="3" t="s">
        <v>444</v>
      </c>
      <c r="G1" s="3" t="s">
        <v>450</v>
      </c>
      <c r="H1" s="3" t="s">
        <v>451</v>
      </c>
      <c r="I1" s="3" t="s">
        <v>452</v>
      </c>
      <c r="J1" s="3" t="s">
        <v>453</v>
      </c>
      <c r="K1" s="3" t="s">
        <v>454</v>
      </c>
      <c r="L1" s="3" t="s">
        <v>455</v>
      </c>
      <c r="M1" s="3" t="s">
        <v>456</v>
      </c>
      <c r="N1" s="3" t="s">
        <v>457</v>
      </c>
      <c r="O1" s="3" t="s">
        <v>458</v>
      </c>
      <c r="P1" s="3" t="s">
        <v>459</v>
      </c>
      <c r="Q1" s="3" t="s">
        <v>460</v>
      </c>
      <c r="R1" s="3" t="s">
        <v>188</v>
      </c>
    </row>
    <row r="2" spans="1:18" x14ac:dyDescent="0.2">
      <c r="A2" s="3" t="s">
        <v>368</v>
      </c>
      <c r="B2" s="3" t="s">
        <v>369</v>
      </c>
      <c r="C2" s="3">
        <v>4</v>
      </c>
      <c r="D2" s="3" t="s">
        <v>370</v>
      </c>
      <c r="E2" s="3" t="s">
        <v>371</v>
      </c>
      <c r="F2" s="3">
        <v>4</v>
      </c>
      <c r="G2" s="1">
        <f ca="1">(#REF!/$T2)*(AVERAGE(C$2:$T$73))</f>
        <v>42868.129773355584</v>
      </c>
      <c r="H2" s="1">
        <f ca="1">(#REF!/$T2)*(AVERAGE(C$2:$T$73))</f>
        <v>9408.2303154626024</v>
      </c>
      <c r="I2" s="1">
        <f ca="1">(#REF!/$T2)*(AVERAGE(C$2:$T$73))</f>
        <v>0</v>
      </c>
      <c r="J2" s="1">
        <f ca="1">(#REF!/$T2)*(AVERAGE(C$2:$T$73))</f>
        <v>562298.7469889971</v>
      </c>
      <c r="K2" s="1">
        <f ca="1">(#REF!/$T2)*(AVERAGE(C$2:$T$73))</f>
        <v>129227.26062629785</v>
      </c>
      <c r="L2" s="1">
        <f ca="1">(#REF!/$T2)*(AVERAGE(C$2:$T$73))</f>
        <v>5323088.0792094497</v>
      </c>
      <c r="M2" s="1">
        <f ca="1">(#REF!/$T2)*(AVERAGE(C$2:$T$73))</f>
        <v>485201833.76864892</v>
      </c>
      <c r="N2" s="1">
        <f ca="1">(#REF!/$T2)*(AVERAGE(C$2:$T$73))</f>
        <v>0</v>
      </c>
      <c r="O2" s="1">
        <f ca="1">(#REF!/$T2)*(AVERAGE(C$2:$T$73))</f>
        <v>30572426.224840116</v>
      </c>
      <c r="P2" s="1">
        <f ca="1">(#REF!/$T2)*(AVERAGE(C$2:$T$73))</f>
        <v>8479255.3474132828</v>
      </c>
      <c r="Q2" s="1">
        <f ca="1">(A2/$T2)*(AVERAGE(C$2:$T$73))</f>
        <v>3420225.8875949671</v>
      </c>
      <c r="R2" s="1">
        <f ca="1">(B2/$T2)*(AVERAGE(C$2:$T$73))</f>
        <v>129227.26062629785</v>
      </c>
    </row>
    <row r="3" spans="1:18" x14ac:dyDescent="0.2">
      <c r="A3" s="3" t="s">
        <v>368</v>
      </c>
      <c r="B3" s="3" t="s">
        <v>369</v>
      </c>
      <c r="C3" s="3">
        <v>4</v>
      </c>
      <c r="D3" s="3" t="s">
        <v>370</v>
      </c>
      <c r="E3" s="3" t="s">
        <v>373</v>
      </c>
      <c r="F3" s="3">
        <v>4</v>
      </c>
      <c r="G3" s="1">
        <f ca="1">(#REF!/$T3)*(AVERAGE(C$2:$T$73))</f>
        <v>174464.55713449884</v>
      </c>
      <c r="H3" s="1">
        <f ca="1">(#REF!/$T3)*(AVERAGE(C$2:$T$73))</f>
        <v>0</v>
      </c>
      <c r="I3" s="1">
        <f ca="1">(#REF!/$T3)*(AVERAGE(C$2:$T$73))</f>
        <v>0</v>
      </c>
      <c r="J3" s="1">
        <f ca="1">(#REF!/$T3)*(AVERAGE(C$2:$T$73))</f>
        <v>1107025.9838843471</v>
      </c>
      <c r="K3" s="1">
        <f ca="1">(#REF!/$T3)*(AVERAGE(C$2:$T$73))</f>
        <v>930836.71242400259</v>
      </c>
      <c r="L3" s="1">
        <f ca="1">(#REF!/$T3)*(AVERAGE(C$2:$T$73))</f>
        <v>13005984.641910441</v>
      </c>
      <c r="M3" s="1">
        <f ca="1">(#REF!/$T3)*(AVERAGE(C$2:$T$73))</f>
        <v>1254253383.5831842</v>
      </c>
      <c r="N3" s="1">
        <f ca="1">(#REF!/$T3)*(AVERAGE(C$2:$T$73))</f>
        <v>0</v>
      </c>
      <c r="O3" s="1">
        <f ca="1">(#REF!/$T3)*(AVERAGE(C$2:$T$73))</f>
        <v>80576277.975646988</v>
      </c>
      <c r="P3" s="1">
        <f ca="1">(#REF!/$T3)*(AVERAGE(C$2:$T$73))</f>
        <v>24324914.105855696</v>
      </c>
      <c r="Q3" s="1">
        <f ca="1">(A3/$T3)*(AVERAGE(C$2:$T$73))</f>
        <v>7933600.0015371181</v>
      </c>
      <c r="R3" s="1">
        <f ca="1">(B3/$T3)*(AVERAGE(C$2:$T$73))</f>
        <v>930836.71242400259</v>
      </c>
    </row>
    <row r="4" spans="1:18" x14ac:dyDescent="0.2">
      <c r="A4" s="3" t="s">
        <v>368</v>
      </c>
      <c r="B4" s="3" t="s">
        <v>369</v>
      </c>
      <c r="C4" s="3">
        <v>4</v>
      </c>
      <c r="D4" s="3" t="s">
        <v>370</v>
      </c>
      <c r="E4" s="3" t="s">
        <v>372</v>
      </c>
      <c r="F4" s="3">
        <v>4</v>
      </c>
      <c r="G4" s="1">
        <f ca="1">(#REF!/$T4)*(AVERAGE(C$2:$T$73))</f>
        <v>194484.94542735341</v>
      </c>
      <c r="H4" s="1">
        <f ca="1">(#REF!/$T4)*(AVERAGE(C$2:$T$73))</f>
        <v>0</v>
      </c>
      <c r="I4" s="1">
        <f ca="1">(#REF!/$T4)*(AVERAGE(C$2:$T$73))</f>
        <v>0</v>
      </c>
      <c r="J4" s="1">
        <f ca="1">(#REF!/$T4)*(AVERAGE(C$2:$T$73))</f>
        <v>1041825.6943196128</v>
      </c>
      <c r="K4" s="1">
        <f ca="1">(#REF!/$T4)*(AVERAGE(C$2:$T$73))</f>
        <v>803427.39552847273</v>
      </c>
      <c r="L4" s="1">
        <f ca="1">(#REF!/$T4)*(AVERAGE(C$2:$T$73))</f>
        <v>13762940.966580514</v>
      </c>
      <c r="M4" s="1">
        <f ca="1">(#REF!/$T4)*(AVERAGE(C$2:$T$73))</f>
        <v>1435527868.6332691</v>
      </c>
      <c r="N4" s="1">
        <f ca="1">(#REF!/$T4)*(AVERAGE(C$2:$T$73))</f>
        <v>0</v>
      </c>
      <c r="O4" s="1">
        <f ca="1">(#REF!/$T4)*(AVERAGE(C$2:$T$73))</f>
        <v>85268196.708291933</v>
      </c>
      <c r="P4" s="1">
        <f ca="1">(#REF!/$T4)*(AVERAGE(C$2:$T$73))</f>
        <v>23745573.766866107</v>
      </c>
      <c r="Q4" s="1">
        <f ca="1">(A4/$T4)*(AVERAGE(C$2:$T$73))</f>
        <v>7171361.4452000922</v>
      </c>
      <c r="R4" s="1">
        <f ca="1">(B4/$T4)*(AVERAGE(C$2:$T$73))</f>
        <v>803427.39552847273</v>
      </c>
    </row>
    <row r="5" spans="1:18" x14ac:dyDescent="0.2">
      <c r="A5" s="3" t="s">
        <v>368</v>
      </c>
      <c r="B5" s="3" t="s">
        <v>369</v>
      </c>
      <c r="C5" s="3">
        <v>8</v>
      </c>
      <c r="D5" s="3" t="s">
        <v>370</v>
      </c>
      <c r="E5" s="3" t="s">
        <v>371</v>
      </c>
      <c r="F5" s="3">
        <v>4</v>
      </c>
      <c r="G5" s="1">
        <f ca="1">(#REF!/$T5)*(AVERAGE(C$2:$T$73))</f>
        <v>47881.492359859563</v>
      </c>
      <c r="H5" s="1">
        <f ca="1">(#REF!/$T5)*(AVERAGE(C$2:$T$73))</f>
        <v>0</v>
      </c>
      <c r="I5" s="1">
        <f ca="1">(#REF!/$T5)*(AVERAGE(C$2:$T$73))</f>
        <v>0</v>
      </c>
      <c r="J5" s="1">
        <f ca="1">(#REF!/$T5)*(AVERAGE(C$2:$T$73))</f>
        <v>357850.23114709993</v>
      </c>
      <c r="K5" s="1">
        <f ca="1">(#REF!/$T5)*(AVERAGE(C$2:$T$73))</f>
        <v>96447.012849304432</v>
      </c>
      <c r="L5" s="1">
        <f ca="1">(#REF!/$T5)*(AVERAGE(C$2:$T$73))</f>
        <v>5321845.9074772391</v>
      </c>
      <c r="M5" s="1">
        <f ca="1">(#REF!/$T5)*(AVERAGE(C$2:$T$73))</f>
        <v>509634396.22451526</v>
      </c>
      <c r="N5" s="1">
        <f ca="1">(#REF!/$T5)*(AVERAGE(C$2:$T$73))</f>
        <v>0</v>
      </c>
      <c r="O5" s="1">
        <f ca="1">(#REF!/$T5)*(AVERAGE(C$2:$T$73))</f>
        <v>31029067.663935088</v>
      </c>
      <c r="P5" s="1">
        <f ca="1">(#REF!/$T5)*(AVERAGE(C$2:$T$73))</f>
        <v>5276745.5184308225</v>
      </c>
      <c r="Q5" s="1">
        <f ca="1">(A5/$T5)*(AVERAGE(C$2:$T$73))</f>
        <v>2476577.7203138759</v>
      </c>
      <c r="R5" s="1">
        <f ca="1">(B5/$T5)*(AVERAGE(C$2:$T$73))</f>
        <v>96447.012849304432</v>
      </c>
    </row>
    <row r="6" spans="1:18" x14ac:dyDescent="0.2">
      <c r="A6" s="3" t="s">
        <v>368</v>
      </c>
      <c r="B6" s="3" t="s">
        <v>369</v>
      </c>
      <c r="C6" s="3">
        <v>8</v>
      </c>
      <c r="D6" s="3" t="s">
        <v>370</v>
      </c>
      <c r="E6" s="3" t="s">
        <v>373</v>
      </c>
      <c r="F6" s="3">
        <v>4</v>
      </c>
      <c r="G6" s="1">
        <f ca="1">(#REF!/$T6)*(AVERAGE(C$2:$T$73))</f>
        <v>102098.64056203893</v>
      </c>
      <c r="H6" s="1">
        <f ca="1">(#REF!/$T6)*(AVERAGE(C$2:$T$73))</f>
        <v>0</v>
      </c>
      <c r="I6" s="1">
        <f ca="1">(#REF!/$T6)*(AVERAGE(C$2:$T$73))</f>
        <v>0</v>
      </c>
      <c r="J6" s="1">
        <f ca="1">(#REF!/$T6)*(AVERAGE(C$2:$T$73))</f>
        <v>790048.07675758854</v>
      </c>
      <c r="K6" s="1">
        <f ca="1">(#REF!/$T6)*(AVERAGE(C$2:$T$73))</f>
        <v>0</v>
      </c>
      <c r="L6" s="1">
        <f ca="1">(#REF!/$T6)*(AVERAGE(C$2:$T$73))</f>
        <v>13963774.619257571</v>
      </c>
      <c r="M6" s="1">
        <f ca="1">(#REF!/$T6)*(AVERAGE(C$2:$T$73))</f>
        <v>1501722810.9702723</v>
      </c>
      <c r="N6" s="1">
        <f ca="1">(#REF!/$T6)*(AVERAGE(C$2:$T$73))</f>
        <v>0</v>
      </c>
      <c r="O6" s="1">
        <f ca="1">(#REF!/$T6)*(AVERAGE(C$2:$T$73))</f>
        <v>91201607.915841669</v>
      </c>
      <c r="P6" s="1">
        <f ca="1">(#REF!/$T6)*(AVERAGE(C$2:$T$73))</f>
        <v>0</v>
      </c>
      <c r="Q6" s="1">
        <f ca="1">(A6/$T6)*(AVERAGE(C$2:$T$73))</f>
        <v>6361854.1332035931</v>
      </c>
      <c r="R6" s="1">
        <f ca="1">(B6/$T6)*(AVERAGE(C$2:$T$73))</f>
        <v>0</v>
      </c>
    </row>
    <row r="7" spans="1:18" x14ac:dyDescent="0.2">
      <c r="A7" s="3" t="s">
        <v>368</v>
      </c>
      <c r="B7" s="3" t="s">
        <v>369</v>
      </c>
      <c r="C7" s="3">
        <v>8</v>
      </c>
      <c r="D7" s="3" t="s">
        <v>370</v>
      </c>
      <c r="E7" s="3" t="s">
        <v>372</v>
      </c>
      <c r="F7" s="3">
        <v>4</v>
      </c>
      <c r="G7" s="1">
        <f ca="1">(#REF!/$T7)*(AVERAGE(C$2:$T$73))</f>
        <v>140156.72950273013</v>
      </c>
      <c r="H7" s="1">
        <f ca="1">(#REF!/$T7)*(AVERAGE(C$2:$T$73))</f>
        <v>0</v>
      </c>
      <c r="I7" s="1">
        <f ca="1">(#REF!/$T7)*(AVERAGE(C$2:$T$73))</f>
        <v>18546.854247622145</v>
      </c>
      <c r="J7" s="1">
        <f ca="1">(#REF!/$T7)*(AVERAGE(C$2:$T$73))</f>
        <v>642923.94746137282</v>
      </c>
      <c r="K7" s="1">
        <f ca="1">(#REF!/$T7)*(AVERAGE(C$2:$T$73))</f>
        <v>705187.20108255686</v>
      </c>
      <c r="L7" s="1">
        <f ca="1">(#REF!/$T7)*(AVERAGE(C$2:$T$73))</f>
        <v>13637611.158642059</v>
      </c>
      <c r="M7" s="1">
        <f ca="1">(#REF!/$T7)*(AVERAGE(C$2:$T$73))</f>
        <v>1386019255.1890132</v>
      </c>
      <c r="N7" s="1">
        <f ca="1">(#REF!/$T7)*(AVERAGE(C$2:$T$73))</f>
        <v>0</v>
      </c>
      <c r="O7" s="1">
        <f ca="1">(#REF!/$T7)*(AVERAGE(C$2:$T$73))</f>
        <v>86859977.311695278</v>
      </c>
      <c r="P7" s="1">
        <f ca="1">(#REF!/$T7)*(AVERAGE(C$2:$T$73))</f>
        <v>15711952.033898916</v>
      </c>
      <c r="Q7" s="1">
        <f ca="1">(A7/$T7)*(AVERAGE(C$2:$T$73))</f>
        <v>5295316.4043844137</v>
      </c>
      <c r="R7" s="1">
        <f ca="1">(B7/$T7)*(AVERAGE(C$2:$T$73))</f>
        <v>705187.20108255686</v>
      </c>
    </row>
    <row r="8" spans="1:18" x14ac:dyDescent="0.2">
      <c r="A8" s="3" t="s">
        <v>368</v>
      </c>
      <c r="B8" s="3" t="s">
        <v>369</v>
      </c>
      <c r="C8" s="3">
        <v>10</v>
      </c>
      <c r="D8" s="3" t="s">
        <v>370</v>
      </c>
      <c r="E8" s="3" t="s">
        <v>371</v>
      </c>
      <c r="F8" s="3">
        <v>4</v>
      </c>
      <c r="G8" s="1">
        <f ca="1">(#REF!/$T8)*(AVERAGE(C$2:$T$73))</f>
        <v>65839.516801743899</v>
      </c>
      <c r="H8" s="1">
        <f ca="1">(#REF!/$T8)*(AVERAGE(C$2:$T$73))</f>
        <v>0</v>
      </c>
      <c r="I8" s="1">
        <f ca="1">(#REF!/$T8)*(AVERAGE(C$2:$T$73))</f>
        <v>0</v>
      </c>
      <c r="J8" s="1">
        <f ca="1">(#REF!/$T8)*(AVERAGE(C$2:$T$73))</f>
        <v>613074.13777443382</v>
      </c>
      <c r="K8" s="1">
        <f ca="1">(#REF!/$T8)*(AVERAGE(C$2:$T$73))</f>
        <v>0</v>
      </c>
      <c r="L8" s="1">
        <f ca="1">(#REF!/$T8)*(AVERAGE(C$2:$T$73))</f>
        <v>4950014.9011695869</v>
      </c>
      <c r="M8" s="1">
        <f ca="1">(#REF!/$T8)*(AVERAGE(C$2:$T$73))</f>
        <v>459409534.40177858</v>
      </c>
      <c r="N8" s="1">
        <f ca="1">(#REF!/$T8)*(AVERAGE(C$2:$T$73))</f>
        <v>0</v>
      </c>
      <c r="O8" s="1">
        <f ca="1">(#REF!/$T8)*(AVERAGE(C$2:$T$73))</f>
        <v>43461846.340539254</v>
      </c>
      <c r="P8" s="1">
        <f ca="1">(#REF!/$T8)*(AVERAGE(C$2:$T$73))</f>
        <v>7367041.3086700253</v>
      </c>
      <c r="Q8" s="1">
        <f ca="1">(A8/$T8)*(AVERAGE(C$2:$T$73))</f>
        <v>3031202.8252415378</v>
      </c>
      <c r="R8" s="1">
        <f ca="1">(B8/$T8)*(AVERAGE(C$2:$T$73))</f>
        <v>0</v>
      </c>
    </row>
    <row r="9" spans="1:18" x14ac:dyDescent="0.2">
      <c r="A9" s="3" t="s">
        <v>368</v>
      </c>
      <c r="B9" s="3" t="s">
        <v>369</v>
      </c>
      <c r="C9" s="3">
        <v>10</v>
      </c>
      <c r="D9" s="3" t="s">
        <v>370</v>
      </c>
      <c r="E9" s="3" t="s">
        <v>372</v>
      </c>
      <c r="F9" s="3">
        <v>4</v>
      </c>
      <c r="G9" s="1">
        <f ca="1">(#REF!/$T9)*(AVERAGE(C$2:$T$73))</f>
        <v>196520.06088267974</v>
      </c>
      <c r="H9" s="1">
        <f ca="1">(#REF!/$T9)*(AVERAGE(C$2:$T$73))</f>
        <v>0</v>
      </c>
      <c r="I9" s="1">
        <f ca="1">(#REF!/$T9)*(AVERAGE(C$2:$T$73))</f>
        <v>0</v>
      </c>
      <c r="J9" s="1">
        <f ca="1">(#REF!/$T9)*(AVERAGE(C$2:$T$73))</f>
        <v>1047628.4058920798</v>
      </c>
      <c r="K9" s="1">
        <f ca="1">(#REF!/$T9)*(AVERAGE(C$2:$T$73))</f>
        <v>0</v>
      </c>
      <c r="L9" s="1">
        <f ca="1">(#REF!/$T9)*(AVERAGE(C$2:$T$73))</f>
        <v>11407362.908796605</v>
      </c>
      <c r="M9" s="1">
        <f ca="1">(#REF!/$T9)*(AVERAGE(C$2:$T$73))</f>
        <v>1168898240.6134822</v>
      </c>
      <c r="N9" s="1">
        <f ca="1">(#REF!/$T9)*(AVERAGE(C$2:$T$73))</f>
        <v>0</v>
      </c>
      <c r="O9" s="1">
        <f ca="1">(#REF!/$T9)*(AVERAGE(C$2:$T$73))</f>
        <v>112345511.24686816</v>
      </c>
      <c r="P9" s="1">
        <f ca="1">(#REF!/$T9)*(AVERAGE(C$2:$T$73))</f>
        <v>20108439.694926769</v>
      </c>
      <c r="Q9" s="1">
        <f ca="1">(A9/$T9)*(AVERAGE(C$2:$T$73))</f>
        <v>6747550.8552226089</v>
      </c>
      <c r="R9" s="1">
        <f ca="1">(B9/$T9)*(AVERAGE(C$2:$T$73))</f>
        <v>0</v>
      </c>
    </row>
    <row r="10" spans="1:18" x14ac:dyDescent="0.2">
      <c r="A10" s="3" t="s">
        <v>368</v>
      </c>
      <c r="B10" s="3" t="s">
        <v>369</v>
      </c>
      <c r="C10" s="3">
        <v>11</v>
      </c>
      <c r="D10" s="3" t="s">
        <v>370</v>
      </c>
      <c r="E10" s="3" t="s">
        <v>371</v>
      </c>
      <c r="F10" s="3">
        <v>4</v>
      </c>
      <c r="G10" s="1">
        <f ca="1">(#REF!/$T10)*(AVERAGE(C$2:$T$73))</f>
        <v>95831.68722349836</v>
      </c>
      <c r="H10" s="1">
        <f ca="1">(#REF!/$T10)*(AVERAGE(C$2:$T$73))</f>
        <v>0</v>
      </c>
      <c r="I10" s="1">
        <f ca="1">(#REF!/$T10)*(AVERAGE(C$2:$T$73))</f>
        <v>0</v>
      </c>
      <c r="J10" s="1">
        <f ca="1">(#REF!/$T10)*(AVERAGE(C$2:$T$73))</f>
        <v>944885.00950470427</v>
      </c>
      <c r="K10" s="1">
        <f ca="1">(#REF!/$T10)*(AVERAGE(C$2:$T$73))</f>
        <v>0</v>
      </c>
      <c r="L10" s="1">
        <f ca="1">(#REF!/$T10)*(AVERAGE(C$2:$T$73))</f>
        <v>17559014.552244619</v>
      </c>
      <c r="M10" s="1">
        <f ca="1">(#REF!/$T10)*(AVERAGE(C$2:$T$73))</f>
        <v>898730626.49062693</v>
      </c>
      <c r="N10" s="1">
        <f ca="1">(#REF!/$T10)*(AVERAGE(C$2:$T$73))</f>
        <v>0</v>
      </c>
      <c r="O10" s="1">
        <f ca="1">(#REF!/$T10)*(AVERAGE(C$2:$T$73))</f>
        <v>97665524.728461206</v>
      </c>
      <c r="P10" s="1">
        <f ca="1">(#REF!/$T10)*(AVERAGE(C$2:$T$73))</f>
        <v>17870713.035420559</v>
      </c>
      <c r="Q10" s="1">
        <f ca="1">(A10/$T10)*(AVERAGE(C$2:$T$73))</f>
        <v>6946994.3754235329</v>
      </c>
      <c r="R10" s="1">
        <f ca="1">(B10/$T10)*(AVERAGE(C$2:$T$73))</f>
        <v>0</v>
      </c>
    </row>
    <row r="11" spans="1:18" x14ac:dyDescent="0.2">
      <c r="A11" s="3" t="s">
        <v>368</v>
      </c>
      <c r="B11" s="3" t="s">
        <v>369</v>
      </c>
      <c r="C11" s="3">
        <v>11</v>
      </c>
      <c r="D11" s="3" t="s">
        <v>370</v>
      </c>
      <c r="E11" s="3" t="s">
        <v>372</v>
      </c>
      <c r="F11" s="3">
        <v>4</v>
      </c>
      <c r="G11" s="1">
        <f ca="1">(#REF!/$T11)*(AVERAGE(C$2:$T$73))</f>
        <v>309643.36774026172</v>
      </c>
      <c r="H11" s="1">
        <f ca="1">(#REF!/$T11)*(AVERAGE(C$2:$T$73))</f>
        <v>0</v>
      </c>
      <c r="I11" s="1">
        <f ca="1">(#REF!/$T11)*(AVERAGE(C$2:$T$73))</f>
        <v>0</v>
      </c>
      <c r="J11" s="1">
        <f ca="1">(#REF!/$T11)*(AVERAGE(C$2:$T$73))</f>
        <v>1585481.3828398811</v>
      </c>
      <c r="K11" s="1">
        <f ca="1">(#REF!/$T11)*(AVERAGE(C$2:$T$73))</f>
        <v>1330827.8766728623</v>
      </c>
      <c r="L11" s="1">
        <f ca="1">(#REF!/$T11)*(AVERAGE(C$2:$T$73))</f>
        <v>30653377.044499885</v>
      </c>
      <c r="M11" s="1">
        <f ca="1">(#REF!/$T11)*(AVERAGE(C$2:$T$73))</f>
        <v>1539144917.7977757</v>
      </c>
      <c r="N11" s="1">
        <f ca="1">(#REF!/$T11)*(AVERAGE(C$2:$T$73))</f>
        <v>0</v>
      </c>
      <c r="O11" s="1">
        <f ca="1">(#REF!/$T11)*(AVERAGE(C$2:$T$73))</f>
        <v>170320524.56415781</v>
      </c>
      <c r="P11" s="1">
        <f ca="1">(#REF!/$T11)*(AVERAGE(C$2:$T$73))</f>
        <v>30653377.044499885</v>
      </c>
      <c r="Q11" s="1">
        <f ca="1">(A11/$T11)*(AVERAGE(C$2:$T$73))</f>
        <v>12056929.987116413</v>
      </c>
      <c r="R11" s="1">
        <f ca="1">(B11/$T11)*(AVERAGE(C$2:$T$73))</f>
        <v>1330827.8766728623</v>
      </c>
    </row>
    <row r="12" spans="1:18" x14ac:dyDescent="0.2">
      <c r="A12" s="3" t="s">
        <v>368</v>
      </c>
      <c r="B12" s="3" t="s">
        <v>369</v>
      </c>
      <c r="C12" s="3">
        <v>15</v>
      </c>
      <c r="D12" s="3" t="s">
        <v>370</v>
      </c>
      <c r="E12" s="3" t="s">
        <v>373</v>
      </c>
      <c r="F12" s="3">
        <v>4</v>
      </c>
      <c r="G12" s="1">
        <f ca="1">(#REF!/$T12)*(AVERAGE(C$2:$T$73))</f>
        <v>457761.52404658758</v>
      </c>
      <c r="H12" s="1">
        <f ca="1">(#REF!/$T12)*(AVERAGE(C$2:$T$73))</f>
        <v>0</v>
      </c>
      <c r="I12" s="1">
        <f ca="1">(#REF!/$T12)*(AVERAGE(C$2:$T$73))</f>
        <v>0</v>
      </c>
      <c r="J12" s="1">
        <f ca="1">(#REF!/$T12)*(AVERAGE(C$2:$T$73))</f>
        <v>1604926.6933072309</v>
      </c>
      <c r="K12" s="1">
        <f ca="1">(#REF!/$T12)*(AVERAGE(C$2:$T$73))</f>
        <v>843433.44695225405</v>
      </c>
      <c r="L12" s="1">
        <f ca="1">(#REF!/$T12)*(AVERAGE(C$2:$T$73))</f>
        <v>16723731.746767238</v>
      </c>
      <c r="M12" s="1">
        <f ca="1">(#REF!/$T12)*(AVERAGE(C$2:$T$73))</f>
        <v>1493753585.4649155</v>
      </c>
      <c r="N12" s="1">
        <f ca="1">(#REF!/$T12)*(AVERAGE(C$2:$T$73))</f>
        <v>0</v>
      </c>
      <c r="O12" s="1">
        <f ca="1">(#REF!/$T12)*(AVERAGE(C$2:$T$73))</f>
        <v>240536774.92601478</v>
      </c>
      <c r="P12" s="1">
        <f ca="1">(#REF!/$T12)*(AVERAGE(C$2:$T$73))</f>
        <v>69129056.323274836</v>
      </c>
      <c r="Q12" s="1">
        <f ca="1">(A12/$T12)*(AVERAGE(C$2:$T$73))</f>
        <v>9381473.3479012009</v>
      </c>
      <c r="R12" s="1">
        <f ca="1">(B12/$T12)*(AVERAGE(C$2:$T$73))</f>
        <v>843433.44695225405</v>
      </c>
    </row>
    <row r="13" spans="1:18" x14ac:dyDescent="0.2">
      <c r="A13" s="3" t="s">
        <v>368</v>
      </c>
      <c r="B13" s="3" t="s">
        <v>369</v>
      </c>
      <c r="C13" s="3">
        <v>15</v>
      </c>
      <c r="D13" s="3" t="s">
        <v>370</v>
      </c>
      <c r="E13" s="3" t="s">
        <v>372</v>
      </c>
      <c r="F13" s="3">
        <v>4</v>
      </c>
      <c r="G13" s="1">
        <f ca="1">(#REF!/$T13)*(AVERAGE(C$2:$T$73))</f>
        <v>395592.79559039959</v>
      </c>
      <c r="H13" s="1">
        <f ca="1">(#REF!/$T13)*(AVERAGE(C$2:$T$73))</f>
        <v>0</v>
      </c>
      <c r="I13" s="1">
        <f ca="1">(#REF!/$T13)*(AVERAGE(C$2:$T$73))</f>
        <v>0</v>
      </c>
      <c r="J13" s="1">
        <f ca="1">(#REF!/$T13)*(AVERAGE(C$2:$T$73))</f>
        <v>1720351.2473689341</v>
      </c>
      <c r="K13" s="1">
        <f ca="1">(#REF!/$T13)*(AVERAGE(C$2:$T$73))</f>
        <v>771848.21270416596</v>
      </c>
      <c r="L13" s="1">
        <f ca="1">(#REF!/$T13)*(AVERAGE(C$2:$T$73))</f>
        <v>15205458.803478692</v>
      </c>
      <c r="M13" s="1">
        <f ca="1">(#REF!/$T13)*(AVERAGE(C$2:$T$73))</f>
        <v>1456944331.0976439</v>
      </c>
      <c r="N13" s="1">
        <f ca="1">(#REF!/$T13)*(AVERAGE(C$2:$T$73))</f>
        <v>0</v>
      </c>
      <c r="O13" s="1">
        <f ca="1">(#REF!/$T13)*(AVERAGE(C$2:$T$73))</f>
        <v>267203980.40211138</v>
      </c>
      <c r="P13" s="1">
        <f ca="1">(#REF!/$T13)*(AVERAGE(C$2:$T$73))</f>
        <v>68263790.613678098</v>
      </c>
      <c r="Q13" s="1">
        <f ca="1">(A13/$T13)*(AVERAGE(C$2:$T$73))</f>
        <v>8267497.115249577</v>
      </c>
      <c r="R13" s="1">
        <f ca="1">(B13/$T13)*(AVERAGE(C$2:$T$73))</f>
        <v>771848.21270416596</v>
      </c>
    </row>
    <row r="14" spans="1:18" x14ac:dyDescent="0.2">
      <c r="A14" s="3" t="s">
        <v>368</v>
      </c>
      <c r="B14" s="3" t="s">
        <v>369</v>
      </c>
      <c r="C14" s="3">
        <v>6</v>
      </c>
      <c r="D14" s="3" t="s">
        <v>370</v>
      </c>
      <c r="E14" s="3" t="s">
        <v>371</v>
      </c>
      <c r="F14" s="3">
        <v>12</v>
      </c>
      <c r="G14" s="1">
        <f ca="1">(#REF!/$T14)*(AVERAGE(C$2:$T$73))</f>
        <v>332913.69897881232</v>
      </c>
      <c r="H14" s="1">
        <f ca="1">(#REF!/$T14)*(AVERAGE(C$2:$T$73))</f>
        <v>0</v>
      </c>
      <c r="I14" s="1">
        <f ca="1">(#REF!/$T14)*(AVERAGE(C$2:$T$73))</f>
        <v>0</v>
      </c>
      <c r="J14" s="1">
        <f ca="1">(#REF!/$T14)*(AVERAGE(C$2:$T$73))</f>
        <v>1055383.1794754164</v>
      </c>
      <c r="K14" s="1">
        <f ca="1">(#REF!/$T14)*(AVERAGE(C$2:$T$73))</f>
        <v>264943.41533670889</v>
      </c>
      <c r="L14" s="1">
        <f ca="1">(#REF!/$T14)*(AVERAGE(C$2:$T$73))</f>
        <v>11550827.859371684</v>
      </c>
      <c r="M14" s="1">
        <f ca="1">(#REF!/$T14)*(AVERAGE(C$2:$T$73))</f>
        <v>1041036899.300914</v>
      </c>
      <c r="N14" s="1">
        <f ca="1">(#REF!/$T14)*(AVERAGE(C$2:$T$73))</f>
        <v>0</v>
      </c>
      <c r="O14" s="1">
        <f ca="1">(#REF!/$T14)*(AVERAGE(C$2:$T$73))</f>
        <v>142660612.12642157</v>
      </c>
      <c r="P14" s="1">
        <f ca="1">(#REF!/$T14)*(AVERAGE(C$2:$T$73))</f>
        <v>41641475.972036563</v>
      </c>
      <c r="Q14" s="1">
        <f ca="1">(A14/$T14)*(AVERAGE(C$2:$T$73))</f>
        <v>6881938.1869295668</v>
      </c>
      <c r="R14" s="1">
        <f ca="1">(B14/$T14)*(AVERAGE(C$2:$T$73))</f>
        <v>264943.41533670889</v>
      </c>
    </row>
    <row r="15" spans="1:18" x14ac:dyDescent="0.2">
      <c r="A15" s="3" t="s">
        <v>368</v>
      </c>
      <c r="B15" s="3" t="s">
        <v>369</v>
      </c>
      <c r="C15" s="3">
        <v>6</v>
      </c>
      <c r="D15" s="3" t="s">
        <v>370</v>
      </c>
      <c r="E15" s="3" t="s">
        <v>373</v>
      </c>
      <c r="F15" s="3">
        <v>12</v>
      </c>
      <c r="G15" s="1">
        <f ca="1">(#REF!/$T15)*(AVERAGE(C$2:$T$73))</f>
        <v>265827.69546578056</v>
      </c>
      <c r="H15" s="1">
        <f ca="1">(#REF!/$T15)*(AVERAGE(C$2:$T$73))</f>
        <v>23508.475349344229</v>
      </c>
      <c r="I15" s="1">
        <f ca="1">(#REF!/$T15)*(AVERAGE(C$2:$T$73))</f>
        <v>0</v>
      </c>
      <c r="J15" s="1">
        <f ca="1">(#REF!/$T15)*(AVERAGE(C$2:$T$73))</f>
        <v>1511475.1999939806</v>
      </c>
      <c r="K15" s="1">
        <f ca="1">(#REF!/$T15)*(AVERAGE(C$2:$T$73))</f>
        <v>1257235.6085506426</v>
      </c>
      <c r="L15" s="1">
        <f ca="1">(#REF!/$T15)*(AVERAGE(C$2:$T$73))</f>
        <v>14960914.477767639</v>
      </c>
      <c r="M15" s="1">
        <f ca="1">(#REF!/$T15)*(AVERAGE(C$2:$T$73))</f>
        <v>1326467972.3349433</v>
      </c>
      <c r="N15" s="1">
        <f ca="1">(#REF!/$T15)*(AVERAGE(C$2:$T$73))</f>
        <v>0</v>
      </c>
      <c r="O15" s="1">
        <f ca="1">(#REF!/$T15)*(AVERAGE(C$2:$T$73))</f>
        <v>207141846.68267739</v>
      </c>
      <c r="P15" s="1">
        <f ca="1">(#REF!/$T15)*(AVERAGE(C$2:$T$73))</f>
        <v>57771671.001407273</v>
      </c>
      <c r="Q15" s="1">
        <f ca="1">(A15/$T15)*(AVERAGE(C$2:$T$73))</f>
        <v>9700328.5470724851</v>
      </c>
      <c r="R15" s="1">
        <f ca="1">(B15/$T15)*(AVERAGE(C$2:$T$73))</f>
        <v>1257235.6085506426</v>
      </c>
    </row>
    <row r="16" spans="1:18" x14ac:dyDescent="0.2">
      <c r="A16" s="3" t="s">
        <v>368</v>
      </c>
      <c r="B16" s="3" t="s">
        <v>369</v>
      </c>
      <c r="C16" s="3">
        <v>6</v>
      </c>
      <c r="D16" s="3" t="s">
        <v>370</v>
      </c>
      <c r="E16" s="3" t="s">
        <v>372</v>
      </c>
      <c r="F16" s="3">
        <v>12</v>
      </c>
      <c r="G16" s="1">
        <f ca="1">(#REF!/$T16)*(AVERAGE(C$2:$T$73))</f>
        <v>503422.81296645274</v>
      </c>
      <c r="H16" s="1">
        <f ca="1">(#REF!/$T16)*(AVERAGE(C$2:$T$73))</f>
        <v>0</v>
      </c>
      <c r="I16" s="1">
        <f ca="1">(#REF!/$T16)*(AVERAGE(C$2:$T$73))</f>
        <v>0</v>
      </c>
      <c r="J16" s="1">
        <f ca="1">(#REF!/$T16)*(AVERAGE(C$2:$T$73))</f>
        <v>1385930.5446961841</v>
      </c>
      <c r="K16" s="1">
        <f ca="1">(#REF!/$T16)*(AVERAGE(C$2:$T$73))</f>
        <v>1610246.4342128534</v>
      </c>
      <c r="L16" s="1">
        <f ca="1">(#REF!/$T16)*(AVERAGE(C$2:$T$73))</f>
        <v>14284645.666392984</v>
      </c>
      <c r="M16" s="1">
        <f ca="1">(#REF!/$T16)*(AVERAGE(C$2:$T$73))</f>
        <v>1213883065.8314896</v>
      </c>
      <c r="N16" s="1">
        <f ca="1">(#REF!/$T16)*(AVERAGE(C$2:$T$73))</f>
        <v>0</v>
      </c>
      <c r="O16" s="1">
        <f ca="1">(#REF!/$T16)*(AVERAGE(C$2:$T$73))</f>
        <v>212329381.15204272</v>
      </c>
      <c r="P16" s="1">
        <f ca="1">(#REF!/$T16)*(AVERAGE(C$2:$T$73))</f>
        <v>56087006.342049025</v>
      </c>
      <c r="Q16" s="1">
        <f ca="1">(A16/$T16)*(AVERAGE(C$2:$T$73))</f>
        <v>8243774.2967517208</v>
      </c>
      <c r="R16" s="1">
        <f ca="1">(B16/$T16)*(AVERAGE(C$2:$T$73))</f>
        <v>1610246.4342128534</v>
      </c>
    </row>
    <row r="17" spans="1:18" x14ac:dyDescent="0.2">
      <c r="A17" s="3" t="s">
        <v>368</v>
      </c>
      <c r="B17" s="3" t="s">
        <v>369</v>
      </c>
      <c r="C17" s="3">
        <v>9</v>
      </c>
      <c r="D17" s="3" t="s">
        <v>370</v>
      </c>
      <c r="E17" s="3" t="s">
        <v>371</v>
      </c>
      <c r="F17" s="3">
        <v>12</v>
      </c>
      <c r="G17" s="1">
        <f ca="1">(#REF!/$T17)*(AVERAGE(C$2:$T$73))</f>
        <v>123770.68189416206</v>
      </c>
      <c r="H17" s="1">
        <f ca="1">(#REF!/$T17)*(AVERAGE(C$2:$T$73))</f>
        <v>0</v>
      </c>
      <c r="I17" s="1">
        <f ca="1">(#REF!/$T17)*(AVERAGE(C$2:$T$73))</f>
        <v>0</v>
      </c>
      <c r="J17" s="1">
        <f ca="1">(#REF!/$T17)*(AVERAGE(C$2:$T$73))</f>
        <v>900025.02580256097</v>
      </c>
      <c r="K17" s="1">
        <f ca="1">(#REF!/$T17)*(AVERAGE(C$2:$T$73))</f>
        <v>306703.17562873795</v>
      </c>
      <c r="L17" s="1">
        <f ca="1">(#REF!/$T17)*(AVERAGE(C$2:$T$73))</f>
        <v>5306328.2040718105</v>
      </c>
      <c r="M17" s="1">
        <f ca="1">(#REF!/$T17)*(AVERAGE(C$2:$T$73))</f>
        <v>452502834.58035684</v>
      </c>
      <c r="N17" s="1">
        <f ca="1">(#REF!/$T17)*(AVERAGE(C$2:$T$73))</f>
        <v>0</v>
      </c>
      <c r="O17" s="1">
        <f ca="1">(#REF!/$T17)*(AVERAGE(C$2:$T$73))</f>
        <v>55016531.686388709</v>
      </c>
      <c r="P17" s="1">
        <f ca="1">(#REF!/$T17)*(AVERAGE(C$2:$T$73))</f>
        <v>11654389.552501276</v>
      </c>
      <c r="Q17" s="1">
        <f ca="1">(A17/$T17)*(AVERAGE(C$2:$T$73))</f>
        <v>2983353.6950586708</v>
      </c>
      <c r="R17" s="1">
        <f ca="1">(B17/$T17)*(AVERAGE(C$2:$T$73))</f>
        <v>306703.17562873795</v>
      </c>
    </row>
    <row r="18" spans="1:18" x14ac:dyDescent="0.2">
      <c r="A18" s="3" t="s">
        <v>368</v>
      </c>
      <c r="B18" s="3" t="s">
        <v>369</v>
      </c>
      <c r="C18" s="3">
        <v>9</v>
      </c>
      <c r="D18" s="3" t="s">
        <v>370</v>
      </c>
      <c r="E18" s="3" t="s">
        <v>373</v>
      </c>
      <c r="F18" s="3">
        <v>12</v>
      </c>
      <c r="G18" s="1">
        <f ca="1">(#REF!/$T18)*(AVERAGE(C$2:$T$73))</f>
        <v>624698.75116239674</v>
      </c>
      <c r="H18" s="1">
        <f ca="1">(#REF!/$T18)*(AVERAGE(C$2:$T$73))</f>
        <v>0</v>
      </c>
      <c r="I18" s="1">
        <f ca="1">(#REF!/$T18)*(AVERAGE(C$2:$T$73))</f>
        <v>20028.777467278065</v>
      </c>
      <c r="J18" s="1">
        <f ca="1">(#REF!/$T18)*(AVERAGE(C$2:$T$73))</f>
        <v>2871470.3598803324</v>
      </c>
      <c r="K18" s="1">
        <f ca="1">(#REF!/$T18)*(AVERAGE(C$2:$T$73))</f>
        <v>1677722.2427496931</v>
      </c>
      <c r="L18" s="1">
        <f ca="1">(#REF!/$T18)*(AVERAGE(C$2:$T$73))</f>
        <v>23208265.163382277</v>
      </c>
      <c r="M18" s="1">
        <f ca="1">(#REF!/$T18)*(AVERAGE(C$2:$T$73))</f>
        <v>1801480722.4723306</v>
      </c>
      <c r="N18" s="1">
        <f ca="1">(#REF!/$T18)*(AVERAGE(C$2:$T$73))</f>
        <v>0</v>
      </c>
      <c r="O18" s="1">
        <f ca="1">(#REF!/$T18)*(AVERAGE(C$2:$T$73))</f>
        <v>220721962.39300627</v>
      </c>
      <c r="P18" s="1">
        <f ca="1">(#REF!/$T18)*(AVERAGE(C$2:$T$73))</f>
        <v>53070648.310671359</v>
      </c>
      <c r="Q18" s="1">
        <f ca="1">(A18/$T18)*(AVERAGE(C$2:$T$73))</f>
        <v>11956670.397896158</v>
      </c>
      <c r="R18" s="1">
        <f ca="1">(B18/$T18)*(AVERAGE(C$2:$T$73))</f>
        <v>1677722.2427496931</v>
      </c>
    </row>
    <row r="19" spans="1:18" x14ac:dyDescent="0.2">
      <c r="A19" s="3" t="s">
        <v>368</v>
      </c>
      <c r="B19" s="3" t="s">
        <v>369</v>
      </c>
      <c r="C19" s="3">
        <v>9</v>
      </c>
      <c r="D19" s="3" t="s">
        <v>370</v>
      </c>
      <c r="E19" s="3" t="s">
        <v>372</v>
      </c>
      <c r="F19" s="3">
        <v>12</v>
      </c>
      <c r="G19" s="1">
        <f ca="1">(#REF!/$T19)*(AVERAGE(C$2:$T$73))</f>
        <v>670087.85423650162</v>
      </c>
      <c r="H19" s="1">
        <f ca="1">(#REF!/$T19)*(AVERAGE(C$2:$T$73))</f>
        <v>10180.292922604667</v>
      </c>
      <c r="I19" s="1">
        <f ca="1">(#REF!/$T19)*(AVERAGE(C$2:$T$73))</f>
        <v>21406.085065825366</v>
      </c>
      <c r="J19" s="1">
        <f ca="1">(#REF!/$T19)*(AVERAGE(C$2:$T$73))</f>
        <v>3258484.7520916774</v>
      </c>
      <c r="K19" s="1">
        <f ca="1">(#REF!/$T19)*(AVERAGE(C$2:$T$73))</f>
        <v>2109796.8340035398</v>
      </c>
      <c r="L19" s="1">
        <f ca="1">(#REF!/$T19)*(AVERAGE(C$2:$T$73))</f>
        <v>22395611.305679981</v>
      </c>
      <c r="M19" s="1">
        <f ca="1">(#REF!/$T19)*(AVERAGE(C$2:$T$73))</f>
        <v>1454909137.3402174</v>
      </c>
      <c r="N19" s="1">
        <f ca="1">(#REF!/$T19)*(AVERAGE(C$2:$T$73))</f>
        <v>0</v>
      </c>
      <c r="O19" s="1">
        <f ca="1">(#REF!/$T19)*(AVERAGE(C$2:$T$73))</f>
        <v>244901648.8103134</v>
      </c>
      <c r="P19" s="1">
        <f ca="1">(#REF!/$T19)*(AVERAGE(C$2:$T$73))</f>
        <v>56875185.546079367</v>
      </c>
      <c r="Q19" s="1">
        <f ca="1">(A19/$T19)*(AVERAGE(C$2:$T$73))</f>
        <v>10801252.669879584</v>
      </c>
      <c r="R19" s="1">
        <f ca="1">(B19/$T19)*(AVERAGE(C$2:$T$73))</f>
        <v>2109796.8340035398</v>
      </c>
    </row>
    <row r="20" spans="1:18" x14ac:dyDescent="0.2">
      <c r="A20" s="3" t="s">
        <v>368</v>
      </c>
      <c r="B20" s="3" t="s">
        <v>369</v>
      </c>
      <c r="C20" s="3">
        <v>12</v>
      </c>
      <c r="D20" s="3" t="s">
        <v>370</v>
      </c>
      <c r="E20" s="3" t="s">
        <v>371</v>
      </c>
      <c r="F20" s="3">
        <v>12</v>
      </c>
      <c r="G20" s="1">
        <f ca="1">(#REF!/$T20)*(AVERAGE(C$2:$T$73))</f>
        <v>169919.36440334163</v>
      </c>
      <c r="H20" s="1">
        <f ca="1">(#REF!/$T20)*(AVERAGE(C$2:$T$73))</f>
        <v>6771.0207538773811</v>
      </c>
      <c r="I20" s="1">
        <f ca="1">(#REF!/$T20)*(AVERAGE(C$2:$T$73))</f>
        <v>0</v>
      </c>
      <c r="J20" s="1">
        <f ca="1">(#REF!/$T20)*(AVERAGE(C$2:$T$73))</f>
        <v>732718.86255626613</v>
      </c>
      <c r="K20" s="1">
        <f ca="1">(#REF!/$T20)*(AVERAGE(C$2:$T$73))</f>
        <v>151455.55041284362</v>
      </c>
      <c r="L20" s="1">
        <f ca="1">(#REF!/$T20)*(AVERAGE(C$2:$T$73))</f>
        <v>7634498.0693406053</v>
      </c>
      <c r="M20" s="1">
        <f ca="1">(#REF!/$T20)*(AVERAGE(C$2:$T$73))</f>
        <v>468301685.69666594</v>
      </c>
      <c r="N20" s="1">
        <f ca="1">(#REF!/$T20)*(AVERAGE(C$2:$T$73))</f>
        <v>0</v>
      </c>
      <c r="O20" s="1">
        <f ca="1">(#REF!/$T20)*(AVERAGE(C$2:$T$73))</f>
        <v>99956830.392397597</v>
      </c>
      <c r="P20" s="1">
        <f ca="1">(#REF!/$T20)*(AVERAGE(C$2:$T$73))</f>
        <v>29908342.95205598</v>
      </c>
      <c r="Q20" s="1">
        <f ca="1">(A20/$T20)*(AVERAGE(C$2:$T$73))</f>
        <v>3935308.2831652602</v>
      </c>
      <c r="R20" s="1">
        <f ca="1">(B20/$T20)*(AVERAGE(C$2:$T$73))</f>
        <v>151455.55041284362</v>
      </c>
    </row>
    <row r="21" spans="1:18" x14ac:dyDescent="0.2">
      <c r="A21" s="3" t="s">
        <v>368</v>
      </c>
      <c r="B21" s="3" t="s">
        <v>369</v>
      </c>
      <c r="C21" s="3">
        <v>12</v>
      </c>
      <c r="D21" s="3" t="s">
        <v>370</v>
      </c>
      <c r="E21" s="3" t="s">
        <v>373</v>
      </c>
      <c r="F21" s="3">
        <v>12</v>
      </c>
      <c r="G21" s="1">
        <f ca="1">(#REF!/$T21)*(AVERAGE(C$2:$T$73))</f>
        <v>632075.7864278208</v>
      </c>
      <c r="H21" s="1">
        <f ca="1">(#REF!/$T21)*(AVERAGE(C$2:$T$73))</f>
        <v>20371.354135185113</v>
      </c>
      <c r="I21" s="1">
        <f ca="1">(#REF!/$T21)*(AVERAGE(C$2:$T$73))</f>
        <v>0</v>
      </c>
      <c r="J21" s="1">
        <f ca="1">(#REF!/$T21)*(AVERAGE(C$2:$T$73))</f>
        <v>1361744.396522661</v>
      </c>
      <c r="K21" s="1">
        <f ca="1">(#REF!/$T21)*(AVERAGE(C$2:$T$73))</f>
        <v>302633.45779853099</v>
      </c>
      <c r="L21" s="1">
        <f ca="1">(#REF!/$T21)*(AVERAGE(C$2:$T$73))</f>
        <v>19083146.505412012</v>
      </c>
      <c r="M21" s="1">
        <f ca="1">(#REF!/$T21)*(AVERAGE(C$2:$T$73))</f>
        <v>1276294844.2610419</v>
      </c>
      <c r="N21" s="1">
        <f ca="1">(#REF!/$T21)*(AVERAGE(C$2:$T$73))</f>
        <v>0</v>
      </c>
      <c r="O21" s="1">
        <f ca="1">(#REF!/$T21)*(AVERAGE(C$2:$T$73))</f>
        <v>264362855.25845999</v>
      </c>
      <c r="P21" s="1">
        <f ca="1">(#REF!/$T21)*(AVERAGE(C$2:$T$73))</f>
        <v>87887518.768044308</v>
      </c>
      <c r="Q21" s="1">
        <f ca="1">(A21/$T21)*(AVERAGE(C$2:$T$73))</f>
        <v>7876296.5314127347</v>
      </c>
      <c r="R21" s="1">
        <f ca="1">(B21/$T21)*(AVERAGE(C$2:$T$73))</f>
        <v>302633.45779853099</v>
      </c>
    </row>
    <row r="22" spans="1:18" x14ac:dyDescent="0.2">
      <c r="A22" s="3" t="s">
        <v>368</v>
      </c>
      <c r="B22" s="3" t="s">
        <v>369</v>
      </c>
      <c r="C22" s="3">
        <v>12</v>
      </c>
      <c r="D22" s="3" t="s">
        <v>370</v>
      </c>
      <c r="E22" s="3" t="s">
        <v>372</v>
      </c>
      <c r="F22" s="3">
        <v>12</v>
      </c>
      <c r="G22" s="1">
        <f ca="1">(#REF!/$T22)*(AVERAGE(C$2:$T$73))</f>
        <v>632286.65241301723</v>
      </c>
      <c r="H22" s="1">
        <f ca="1">(#REF!/$T22)*(AVERAGE(C$2:$T$73))</f>
        <v>0</v>
      </c>
      <c r="I22" s="1">
        <f ca="1">(#REF!/$T22)*(AVERAGE(C$2:$T$73))</f>
        <v>20430.749825375657</v>
      </c>
      <c r="J22" s="1">
        <f ca="1">(#REF!/$T22)*(AVERAGE(C$2:$T$73))</f>
        <v>1330176.1862222864</v>
      </c>
      <c r="K22" s="1">
        <f ca="1">(#REF!/$T22)*(AVERAGE(C$2:$T$73))</f>
        <v>416161.38435846311</v>
      </c>
      <c r="L22" s="1">
        <f ca="1">(#REF!/$T22)*(AVERAGE(C$2:$T$73))</f>
        <v>21354450.036347535</v>
      </c>
      <c r="M22" s="1">
        <f ca="1">(#REF!/$T22)*(AVERAGE(C$2:$T$73))</f>
        <v>1296270871.9332209</v>
      </c>
      <c r="N22" s="1">
        <f ca="1">(#REF!/$T22)*(AVERAGE(C$2:$T$73))</f>
        <v>0</v>
      </c>
      <c r="O22" s="1">
        <f ca="1">(#REF!/$T22)*(AVERAGE(C$2:$T$73))</f>
        <v>346858072.07818604</v>
      </c>
      <c r="P22" s="1">
        <f ca="1">(#REF!/$T22)*(AVERAGE(C$2:$T$73))</f>
        <v>103168041.95146045</v>
      </c>
      <c r="Q22" s="1">
        <f ca="1">(A22/$T22)*(AVERAGE(C$2:$T$73))</f>
        <v>9594825.7884628419</v>
      </c>
      <c r="R22" s="1">
        <f ca="1">(B22/$T22)*(AVERAGE(C$2:$T$73))</f>
        <v>416161.38435846311</v>
      </c>
    </row>
    <row r="23" spans="1:18" x14ac:dyDescent="0.2">
      <c r="A23" s="3" t="s">
        <v>368</v>
      </c>
      <c r="B23" s="3" t="s">
        <v>369</v>
      </c>
      <c r="C23" s="3">
        <v>2</v>
      </c>
      <c r="D23" s="3" t="s">
        <v>370</v>
      </c>
      <c r="E23" s="3" t="s">
        <v>371</v>
      </c>
      <c r="F23" s="3">
        <v>20</v>
      </c>
      <c r="G23" s="1">
        <f ca="1">(#REF!/$T23)*(AVERAGE(C$2:$T$73))</f>
        <v>236587.78123519779</v>
      </c>
      <c r="H23" s="1">
        <f ca="1">(#REF!/$T23)*(AVERAGE(C$2:$T$73))</f>
        <v>6033.4227915674528</v>
      </c>
      <c r="I23" s="1">
        <f ca="1">(#REF!/$T23)*(AVERAGE(C$2:$T$73))</f>
        <v>0</v>
      </c>
      <c r="J23" s="1">
        <f ca="1">(#REF!/$T23)*(AVERAGE(C$2:$T$73))</f>
        <v>2145243.9764483683</v>
      </c>
      <c r="K23" s="1">
        <f ca="1">(#REF!/$T23)*(AVERAGE(C$2:$T$73))</f>
        <v>84662.104827556424</v>
      </c>
      <c r="L23" s="1">
        <f ca="1">(#REF!/$T23)*(AVERAGE(C$2:$T$73))</f>
        <v>8479943.040466601</v>
      </c>
      <c r="M23" s="1">
        <f ca="1">(#REF!/$T23)*(AVERAGE(C$2:$T$73))</f>
        <v>268193413.86356091</v>
      </c>
      <c r="N23" s="1">
        <f ca="1">(#REF!/$T23)*(AVERAGE(C$2:$T$73))</f>
        <v>0</v>
      </c>
      <c r="O23" s="1">
        <f ca="1">(#REF!/$T23)*(AVERAGE(C$2:$T$73))</f>
        <v>101028986.46297529</v>
      </c>
      <c r="P23" s="1">
        <f ca="1">(#REF!/$T23)*(AVERAGE(C$2:$T$73))</f>
        <v>22193917.909737948</v>
      </c>
      <c r="Q23" s="1">
        <f ca="1">(A23/$T23)*(AVERAGE(C$2:$T$73))</f>
        <v>4463127.9160350533</v>
      </c>
      <c r="R23" s="1">
        <f ca="1">(B23/$T23)*(AVERAGE(C$2:$T$73))</f>
        <v>84662.104827556424</v>
      </c>
    </row>
    <row r="24" spans="1:18" x14ac:dyDescent="0.2">
      <c r="A24" s="3" t="s">
        <v>368</v>
      </c>
      <c r="B24" s="3" t="s">
        <v>369</v>
      </c>
      <c r="C24" s="3">
        <v>2</v>
      </c>
      <c r="D24" s="3" t="s">
        <v>370</v>
      </c>
      <c r="E24" s="3" t="s">
        <v>373</v>
      </c>
      <c r="F24" s="3">
        <v>20</v>
      </c>
      <c r="G24" s="1">
        <f ca="1">(#REF!/$T24)*(AVERAGE(C$2:$T$73))</f>
        <v>646592.39223461598</v>
      </c>
      <c r="H24" s="1">
        <f ca="1">(#REF!/$T24)*(AVERAGE(C$2:$T$73))</f>
        <v>17608.426140341307</v>
      </c>
      <c r="I24" s="1">
        <f ca="1">(#REF!/$T24)*(AVERAGE(C$2:$T$73))</f>
        <v>0</v>
      </c>
      <c r="J24" s="1">
        <f ca="1">(#REF!/$T24)*(AVERAGE(C$2:$T$73))</f>
        <v>4826238.0423292313</v>
      </c>
      <c r="K24" s="1">
        <f ca="1">(#REF!/$T24)*(AVERAGE(C$2:$T$73))</f>
        <v>640847.74776182161</v>
      </c>
      <c r="L24" s="1">
        <f ca="1">(#REF!/$T24)*(AVERAGE(C$2:$T$73))</f>
        <v>20822778.034811739</v>
      </c>
      <c r="M24" s="1">
        <f ca="1">(#REF!/$T24)*(AVERAGE(C$2:$T$73))</f>
        <v>831146479.18612945</v>
      </c>
      <c r="N24" s="1">
        <f ca="1">(#REF!/$T24)*(AVERAGE(C$2:$T$73))</f>
        <v>0</v>
      </c>
      <c r="O24" s="1">
        <f ca="1">(#REF!/$T24)*(AVERAGE(C$2:$T$73))</f>
        <v>264696330.95099667</v>
      </c>
      <c r="P24" s="1">
        <f ca="1">(#REF!/$T24)*(AVERAGE(C$2:$T$73))</f>
        <v>67409332.282187149</v>
      </c>
      <c r="Q24" s="1">
        <f ca="1">(A24/$T24)*(AVERAGE(C$2:$T$73))</f>
        <v>10100307.354358286</v>
      </c>
      <c r="R24" s="1">
        <f ca="1">(B24/$T24)*(AVERAGE(C$2:$T$73))</f>
        <v>640847.74776182161</v>
      </c>
    </row>
    <row r="25" spans="1:18" x14ac:dyDescent="0.2">
      <c r="A25" s="3" t="s">
        <v>368</v>
      </c>
      <c r="B25" s="3" t="s">
        <v>369</v>
      </c>
      <c r="C25" s="3">
        <v>2</v>
      </c>
      <c r="D25" s="3" t="s">
        <v>370</v>
      </c>
      <c r="E25" s="3" t="s">
        <v>372</v>
      </c>
      <c r="F25" s="3">
        <v>20</v>
      </c>
      <c r="G25" s="1">
        <f ca="1">(#REF!/$T25)*(AVERAGE(C$2:$T$73))</f>
        <v>859298.29554183991</v>
      </c>
      <c r="H25" s="1">
        <f ca="1">(#REF!/$T25)*(AVERAGE(C$2:$T$73))</f>
        <v>0</v>
      </c>
      <c r="I25" s="1">
        <f ca="1">(#REF!/$T25)*(AVERAGE(C$2:$T$73))</f>
        <v>14605.239065947408</v>
      </c>
      <c r="J25" s="1">
        <f ca="1">(#REF!/$T25)*(AVERAGE(C$2:$T$73))</f>
        <v>4563975.8104314189</v>
      </c>
      <c r="K25" s="1">
        <f ca="1">(#REF!/$T25)*(AVERAGE(C$2:$T$73))</f>
        <v>708609.57987149304</v>
      </c>
      <c r="L25" s="1">
        <f ca="1">(#REF!/$T25)*(AVERAGE(C$2:$T$73))</f>
        <v>22438477.963185403</v>
      </c>
      <c r="M25" s="1">
        <f ca="1">(#REF!/$T25)*(AVERAGE(C$2:$T$73))</f>
        <v>791466313.61053967</v>
      </c>
      <c r="N25" s="1">
        <f ca="1">(#REF!/$T25)*(AVERAGE(C$2:$T$73))</f>
        <v>0</v>
      </c>
      <c r="O25" s="1">
        <f ca="1">(#REF!/$T25)*(AVERAGE(C$2:$T$73))</f>
        <v>326377861.28269684</v>
      </c>
      <c r="P25" s="1">
        <f ca="1">(#REF!/$T25)*(AVERAGE(C$2:$T$73))</f>
        <v>79962576.014260724</v>
      </c>
      <c r="Q25" s="1">
        <f ca="1">(A25/$T25)*(AVERAGE(C$2:$T$73))</f>
        <v>10435775.575532511</v>
      </c>
      <c r="R25" s="1">
        <f ca="1">(B25/$T25)*(AVERAGE(C$2:$T$73))</f>
        <v>708609.57987149304</v>
      </c>
    </row>
    <row r="26" spans="1:18" x14ac:dyDescent="0.2">
      <c r="A26" s="3" t="s">
        <v>368</v>
      </c>
      <c r="B26" s="3" t="s">
        <v>369</v>
      </c>
      <c r="C26" s="3">
        <v>3</v>
      </c>
      <c r="D26" s="3" t="s">
        <v>370</v>
      </c>
      <c r="E26" s="3" t="s">
        <v>371</v>
      </c>
      <c r="F26" s="3">
        <v>20</v>
      </c>
      <c r="G26" s="1">
        <f ca="1">(#REF!/$T26)*(AVERAGE(C$2:$T$73))</f>
        <v>169158.34700612337</v>
      </c>
      <c r="H26" s="1">
        <f ca="1">(#REF!/$T26)*(AVERAGE(C$2:$T$73))</f>
        <v>0</v>
      </c>
      <c r="I26" s="1">
        <f ca="1">(#REF!/$T26)*(AVERAGE(C$2:$T$73))</f>
        <v>0</v>
      </c>
      <c r="J26" s="1">
        <f ca="1">(#REF!/$T26)*(AVERAGE(C$2:$T$73))</f>
        <v>954073.40890194371</v>
      </c>
      <c r="K26" s="1">
        <f ca="1">(#REF!/$T26)*(AVERAGE(C$2:$T$73))</f>
        <v>97619.733552850696</v>
      </c>
      <c r="L26" s="1">
        <f ca="1">(#REF!/$T26)*(AVERAGE(C$2:$T$73))</f>
        <v>6660552.6096567968</v>
      </c>
      <c r="M26" s="1">
        <f ca="1">(#REF!/$T26)*(AVERAGE(C$2:$T$73))</f>
        <v>392286958.84816873</v>
      </c>
      <c r="N26" s="1">
        <f ca="1">(#REF!/$T26)*(AVERAGE(C$2:$T$73))</f>
        <v>0</v>
      </c>
      <c r="O26" s="1">
        <f ca="1">(#REF!/$T26)*(AVERAGE(C$2:$T$73))</f>
        <v>105785247.32984324</v>
      </c>
      <c r="P26" s="1">
        <f ca="1">(#REF!/$T26)*(AVERAGE(C$2:$T$73))</f>
        <v>48974651.541594088</v>
      </c>
      <c r="Q26" s="1">
        <f ca="1">(A26/$T26)*(AVERAGE(C$2:$T$73))</f>
        <v>4897465.154159409</v>
      </c>
      <c r="R26" s="1">
        <f ca="1">(B26/$T26)*(AVERAGE(C$2:$T$73))</f>
        <v>97619.733552850696</v>
      </c>
    </row>
    <row r="27" spans="1:18" x14ac:dyDescent="0.2">
      <c r="A27" s="3" t="s">
        <v>368</v>
      </c>
      <c r="B27" s="3" t="s">
        <v>369</v>
      </c>
      <c r="C27" s="3">
        <v>3</v>
      </c>
      <c r="D27" s="3" t="s">
        <v>370</v>
      </c>
      <c r="E27" s="3" t="s">
        <v>373</v>
      </c>
      <c r="F27" s="3">
        <v>20</v>
      </c>
      <c r="G27" s="1">
        <f ca="1">(#REF!/$T27)*(AVERAGE(C$2:$T$73))</f>
        <v>514748.43761669</v>
      </c>
      <c r="H27" s="1">
        <f ca="1">(#REF!/$T27)*(AVERAGE(C$2:$T$73))</f>
        <v>0</v>
      </c>
      <c r="I27" s="1">
        <f ca="1">(#REF!/$T27)*(AVERAGE(C$2:$T$73))</f>
        <v>0</v>
      </c>
      <c r="J27" s="1">
        <f ca="1">(#REF!/$T27)*(AVERAGE(C$2:$T$73))</f>
        <v>1828578.6673006418</v>
      </c>
      <c r="K27" s="1">
        <f ca="1">(#REF!/$T27)*(AVERAGE(C$2:$T$73))</f>
        <v>185181.86399715889</v>
      </c>
      <c r="L27" s="1">
        <f ca="1">(#REF!/$T27)*(AVERAGE(C$2:$T$73))</f>
        <v>18179295.105940759</v>
      </c>
      <c r="M27" s="1">
        <f ca="1">(#REF!/$T27)*(AVERAGE(C$2:$T$73))</f>
        <v>1165320728.0179904</v>
      </c>
      <c r="N27" s="1">
        <f ca="1">(#REF!/$T27)*(AVERAGE(C$2:$T$73))</f>
        <v>0</v>
      </c>
      <c r="O27" s="1">
        <f ca="1">(#REF!/$T27)*(AVERAGE(C$2:$T$73))</f>
        <v>293074674.11230898</v>
      </c>
      <c r="P27" s="1">
        <f ca="1">(#REF!/$T27)*(AVERAGE(C$2:$T$73))</f>
        <v>159562878.12781265</v>
      </c>
      <c r="Q27" s="1">
        <f ca="1">(A27/$T27)*(AVERAGE(C$2:$T$73))</f>
        <v>12405758.241233481</v>
      </c>
      <c r="R27" s="1">
        <f ca="1">(B27/$T27)*(AVERAGE(C$2:$T$73))</f>
        <v>185181.86399715889</v>
      </c>
    </row>
    <row r="28" spans="1:18" x14ac:dyDescent="0.2">
      <c r="A28" s="3" t="s">
        <v>368</v>
      </c>
      <c r="B28" s="3" t="s">
        <v>369</v>
      </c>
      <c r="C28" s="3">
        <v>3</v>
      </c>
      <c r="D28" s="3" t="s">
        <v>370</v>
      </c>
      <c r="E28" s="3" t="s">
        <v>372</v>
      </c>
      <c r="F28" s="3">
        <v>20</v>
      </c>
      <c r="G28" s="1">
        <f ca="1">(#REF!/$T28)*(AVERAGE(C$2:$T$73))</f>
        <v>570950.25982200238</v>
      </c>
      <c r="H28" s="1">
        <f ca="1">(#REF!/$T28)*(AVERAGE(C$2:$T$73))</f>
        <v>0</v>
      </c>
      <c r="I28" s="1">
        <f ca="1">(#REF!/$T28)*(AVERAGE(C$2:$T$73))</f>
        <v>0</v>
      </c>
      <c r="J28" s="1">
        <f ca="1">(#REF!/$T28)*(AVERAGE(C$2:$T$73))</f>
        <v>1876306.4016564842</v>
      </c>
      <c r="K28" s="1">
        <f ca="1">(#REF!/$T28)*(AVERAGE(C$2:$T$73))</f>
        <v>748605.50620029867</v>
      </c>
      <c r="L28" s="1">
        <f ca="1">(#REF!/$T28)*(AVERAGE(C$2:$T$73))</f>
        <v>17735203.461362138</v>
      </c>
      <c r="M28" s="1">
        <f ca="1">(#REF!/$T28)*(AVERAGE(C$2:$T$73))</f>
        <v>1118138385.7056909</v>
      </c>
      <c r="N28" s="1">
        <f ca="1">(#REF!/$T28)*(AVERAGE(C$2:$T$73))</f>
        <v>0</v>
      </c>
      <c r="O28" s="1">
        <f ca="1">(#REF!/$T28)*(AVERAGE(C$2:$T$73))</f>
        <v>320689785.57524598</v>
      </c>
      <c r="P28" s="1">
        <f ca="1">(#REF!/$T28)*(AVERAGE(C$2:$T$73))</f>
        <v>166117308.92797738</v>
      </c>
      <c r="Q28" s="1">
        <f ca="1">(A28/$T28)*(AVERAGE(C$2:$T$73))</f>
        <v>13629931.825129448</v>
      </c>
      <c r="R28" s="1">
        <f ca="1">(B28/$T28)*(AVERAGE(C$2:$T$73))</f>
        <v>748605.50620029867</v>
      </c>
    </row>
    <row r="29" spans="1:18" x14ac:dyDescent="0.2">
      <c r="A29" s="3" t="s">
        <v>368</v>
      </c>
      <c r="B29" s="3" t="s">
        <v>369</v>
      </c>
      <c r="C29" s="3">
        <v>5</v>
      </c>
      <c r="D29" s="3" t="s">
        <v>370</v>
      </c>
      <c r="E29" s="3" t="s">
        <v>373</v>
      </c>
      <c r="F29" s="3">
        <v>20</v>
      </c>
      <c r="G29" s="1">
        <f ca="1">(#REF!/$T29)*(AVERAGE(C$2:$T$73))</f>
        <v>314858.64559102425</v>
      </c>
      <c r="H29" s="1">
        <f ca="1">(#REF!/$T29)*(AVERAGE(C$2:$T$73))</f>
        <v>0</v>
      </c>
      <c r="I29" s="1">
        <f ca="1">(#REF!/$T29)*(AVERAGE(C$2:$T$73))</f>
        <v>0</v>
      </c>
      <c r="J29" s="1">
        <f ca="1">(#REF!/$T29)*(AVERAGE(C$2:$T$73))</f>
        <v>1467096.3431964959</v>
      </c>
      <c r="K29" s="1">
        <f ca="1">(#REF!/$T29)*(AVERAGE(C$2:$T$73))</f>
        <v>552200.32884174224</v>
      </c>
      <c r="L29" s="1">
        <f ca="1">(#REF!/$T29)*(AVERAGE(C$2:$T$73))</f>
        <v>14842125.133966943</v>
      </c>
      <c r="M29" s="1">
        <f ca="1">(#REF!/$T29)*(AVERAGE(C$2:$T$73))</f>
        <v>927065251.31718552</v>
      </c>
      <c r="N29" s="1">
        <f ca="1">(#REF!/$T29)*(AVERAGE(C$2:$T$73))</f>
        <v>0</v>
      </c>
      <c r="O29" s="1">
        <f ca="1">(#REF!/$T29)*(AVERAGE(C$2:$T$73))</f>
        <v>184282482.88378203</v>
      </c>
      <c r="P29" s="1">
        <f ca="1">(#REF!/$T29)*(AVERAGE(C$2:$T$73))</f>
        <v>36743439.838790894</v>
      </c>
      <c r="Q29" s="1">
        <f ca="1">(A29/$T29)*(AVERAGE(C$2:$T$73))</f>
        <v>6210093.7858209983</v>
      </c>
      <c r="R29" s="1">
        <f ca="1">(B29/$T29)*(AVERAGE(C$2:$T$73))</f>
        <v>552200.32884174224</v>
      </c>
    </row>
    <row r="30" spans="1:18" x14ac:dyDescent="0.2">
      <c r="A30" s="3" t="s">
        <v>368</v>
      </c>
      <c r="B30" s="3" t="s">
        <v>369</v>
      </c>
      <c r="C30" s="3">
        <v>5</v>
      </c>
      <c r="D30" s="3" t="s">
        <v>370</v>
      </c>
      <c r="E30" s="3" t="s">
        <v>372</v>
      </c>
      <c r="F30" s="3">
        <v>20</v>
      </c>
      <c r="G30" s="1">
        <f ca="1">(#REF!/$T30)*(AVERAGE(C$2:$T$73))</f>
        <v>193316.36338866339</v>
      </c>
      <c r="H30" s="1">
        <f ca="1">(#REF!/$T30)*(AVERAGE(C$2:$T$73))</f>
        <v>0</v>
      </c>
      <c r="I30" s="1">
        <f ca="1">(#REF!/$T30)*(AVERAGE(C$2:$T$73))</f>
        <v>0</v>
      </c>
      <c r="J30" s="1">
        <f ca="1">(#REF!/$T30)*(AVERAGE(C$2:$T$73))</f>
        <v>1434329.9789019332</v>
      </c>
      <c r="K30" s="1">
        <f ca="1">(#REF!/$T30)*(AVERAGE(C$2:$T$73))</f>
        <v>797201.60610629851</v>
      </c>
      <c r="L30" s="1">
        <f ca="1">(#REF!/$T30)*(AVERAGE(C$2:$T$73))</f>
        <v>15804358.271591892</v>
      </c>
      <c r="M30" s="1">
        <f ca="1">(#REF!/$T30)*(AVERAGE(C$2:$T$73))</f>
        <v>1046792003.3219591</v>
      </c>
      <c r="N30" s="1">
        <f ca="1">(#REF!/$T30)*(AVERAGE(C$2:$T$73))</f>
        <v>0</v>
      </c>
      <c r="O30" s="1">
        <f ca="1">(#REF!/$T30)*(AVERAGE(C$2:$T$73))</f>
        <v>204636030.72459352</v>
      </c>
      <c r="P30" s="1">
        <f ca="1">(#REF!/$T30)*(AVERAGE(C$2:$T$73))</f>
        <v>38762786.58917781</v>
      </c>
      <c r="Q30" s="1">
        <f ca="1">(A30/$T30)*(AVERAGE(C$2:$T$73))</f>
        <v>6610668.7275867043</v>
      </c>
      <c r="R30" s="1">
        <f ca="1">(B30/$T30)*(AVERAGE(C$2:$T$73))</f>
        <v>797201.60610629851</v>
      </c>
    </row>
    <row r="31" spans="1:18" x14ac:dyDescent="0.2">
      <c r="A31" s="3" t="s">
        <v>368</v>
      </c>
      <c r="B31" s="3" t="s">
        <v>369</v>
      </c>
      <c r="C31" s="3">
        <v>7</v>
      </c>
      <c r="D31" s="3" t="s">
        <v>370</v>
      </c>
      <c r="E31" s="3" t="s">
        <v>371</v>
      </c>
      <c r="F31" s="3">
        <v>20</v>
      </c>
      <c r="G31" s="1">
        <f ca="1">(#REF!/$T31)*(AVERAGE(C$2:$T$73))</f>
        <v>77194.819047515019</v>
      </c>
      <c r="H31" s="1">
        <f ca="1">(#REF!/$T31)*(AVERAGE(C$2:$T$73))</f>
        <v>0</v>
      </c>
      <c r="I31" s="1">
        <f ca="1">(#REF!/$T31)*(AVERAGE(C$2:$T$73))</f>
        <v>0</v>
      </c>
      <c r="J31" s="1">
        <f ca="1">(#REF!/$T31)*(AVERAGE(C$2:$T$73))</f>
        <v>899038.44858552935</v>
      </c>
      <c r="K31" s="1">
        <f ca="1">(#REF!/$T31)*(AVERAGE(C$2:$T$73))</f>
        <v>53088.432413165581</v>
      </c>
      <c r="L31" s="1">
        <f ca="1">(#REF!/$T31)*(AVERAGE(C$2:$T$73))</f>
        <v>4839271.7446805742</v>
      </c>
      <c r="M31" s="1">
        <f ca="1">(#REF!/$T31)*(AVERAGE(C$2:$T$73))</f>
        <v>308667062.63367987</v>
      </c>
      <c r="N31" s="1">
        <f ca="1">(#REF!/$T31)*(AVERAGE(C$2:$T$73))</f>
        <v>0</v>
      </c>
      <c r="O31" s="1">
        <f ca="1">(#REF!/$T31)*(AVERAGE(C$2:$T$73))</f>
        <v>61035859.842818052</v>
      </c>
      <c r="P31" s="1">
        <f ca="1">(#REF!/$T31)*(AVERAGE(C$2:$T$73))</f>
        <v>22321685.885373458</v>
      </c>
      <c r="Q31" s="1">
        <f ca="1">(A31/$T31)*(AVERAGE(C$2:$T$73))</f>
        <v>3449005.2300578034</v>
      </c>
      <c r="R31" s="1">
        <f ca="1">(B31/$T31)*(AVERAGE(C$2:$T$73))</f>
        <v>53088.432413165581</v>
      </c>
    </row>
    <row r="32" spans="1:18" x14ac:dyDescent="0.2">
      <c r="A32" s="3" t="s">
        <v>368</v>
      </c>
      <c r="B32" s="3" t="s">
        <v>369</v>
      </c>
      <c r="C32" s="3">
        <v>7</v>
      </c>
      <c r="D32" s="3" t="s">
        <v>370</v>
      </c>
      <c r="E32" s="3" t="s">
        <v>373</v>
      </c>
      <c r="F32" s="3">
        <v>20</v>
      </c>
      <c r="G32" s="1">
        <f ca="1">(#REF!/$T32)*(AVERAGE(C$2:$T$73))</f>
        <v>326696.58532814973</v>
      </c>
      <c r="H32" s="1">
        <f ca="1">(#REF!/$T32)*(AVERAGE(C$2:$T$73))</f>
        <v>0</v>
      </c>
      <c r="I32" s="1">
        <f ca="1">(#REF!/$T32)*(AVERAGE(C$2:$T$73))</f>
        <v>0</v>
      </c>
      <c r="J32" s="1">
        <f ca="1">(#REF!/$T32)*(AVERAGE(C$2:$T$73))</f>
        <v>1532291.6571482802</v>
      </c>
      <c r="K32" s="1">
        <f ca="1">(#REF!/$T32)*(AVERAGE(C$2:$T$73))</f>
        <v>491749.07803003496</v>
      </c>
      <c r="L32" s="1">
        <f ca="1">(#REF!/$T32)*(AVERAGE(C$2:$T$73))</f>
        <v>12278078.03749097</v>
      </c>
      <c r="M32" s="1">
        <f ca="1">(#REF!/$T32)*(AVERAGE(C$2:$T$73))</f>
        <v>981310743.86025262</v>
      </c>
      <c r="N32" s="1">
        <f ca="1">(#REF!/$T32)*(AVERAGE(C$2:$T$73))</f>
        <v>0</v>
      </c>
      <c r="O32" s="1">
        <f ca="1">(#REF!/$T32)*(AVERAGE(C$2:$T$73))</f>
        <v>175310416.1144678</v>
      </c>
      <c r="P32" s="1">
        <f ca="1">(#REF!/$T32)*(AVERAGE(C$2:$T$73))</f>
        <v>67131061.780418158</v>
      </c>
      <c r="Q32" s="1">
        <f ca="1">(A32/$T32)*(AVERAGE(C$2:$T$73))</f>
        <v>7984949.5317661557</v>
      </c>
      <c r="R32" s="1">
        <f ca="1">(B32/$T32)*(AVERAGE(C$2:$T$73))</f>
        <v>491749.07803003496</v>
      </c>
    </row>
    <row r="33" spans="1:18" x14ac:dyDescent="0.2">
      <c r="A33" s="3" t="s">
        <v>368</v>
      </c>
      <c r="B33" s="3" t="s">
        <v>369</v>
      </c>
      <c r="C33" s="3">
        <v>7</v>
      </c>
      <c r="D33" s="3" t="s">
        <v>370</v>
      </c>
      <c r="E33" s="3" t="s">
        <v>372</v>
      </c>
      <c r="F33" s="3">
        <v>20</v>
      </c>
      <c r="G33" s="1">
        <f ca="1">(#REF!/$T33)*(AVERAGE(C$2:$T$73))</f>
        <v>171115.69910153843</v>
      </c>
      <c r="H33" s="1">
        <f ca="1">(#REF!/$T33)*(AVERAGE(C$2:$T$73))</f>
        <v>0</v>
      </c>
      <c r="I33" s="1">
        <f ca="1">(#REF!/$T33)*(AVERAGE(C$2:$T$73))</f>
        <v>0</v>
      </c>
      <c r="J33" s="1">
        <f ca="1">(#REF!/$T33)*(AVERAGE(C$2:$T$73))</f>
        <v>1646561.853056005</v>
      </c>
      <c r="K33" s="1">
        <f ca="1">(#REF!/$T33)*(AVERAGE(C$2:$T$73))</f>
        <v>360444.86522565677</v>
      </c>
      <c r="L33" s="1">
        <f ca="1">(#REF!/$T33)*(AVERAGE(C$2:$T$73))</f>
        <v>11729703.975246053</v>
      </c>
      <c r="M33" s="1">
        <f ca="1">(#REF!/$T33)*(AVERAGE(C$2:$T$73))</f>
        <v>977478601.76847303</v>
      </c>
      <c r="N33" s="1">
        <f ca="1">(#REF!/$T33)*(AVERAGE(C$2:$T$73))</f>
        <v>0</v>
      </c>
      <c r="O33" s="1">
        <f ca="1">(#REF!/$T33)*(AVERAGE(C$2:$T$73))</f>
        <v>185217511.88016346</v>
      </c>
      <c r="P33" s="1">
        <f ca="1">(#REF!/$T33)*(AVERAGE(C$2:$T$73))</f>
        <v>66074197.329843134</v>
      </c>
      <c r="Q33" s="1">
        <f ca="1">(A33/$T33)*(AVERAGE(C$2:$T$73))</f>
        <v>8455356.9996007625</v>
      </c>
      <c r="R33" s="1">
        <f ca="1">(B33/$T33)*(AVERAGE(C$2:$T$73))</f>
        <v>360444.86522565677</v>
      </c>
    </row>
    <row r="34" spans="1:18" x14ac:dyDescent="0.2">
      <c r="A34" s="3" t="s">
        <v>368</v>
      </c>
      <c r="B34" s="3" t="s">
        <v>374</v>
      </c>
      <c r="C34" s="3">
        <v>1</v>
      </c>
      <c r="D34" s="3" t="s">
        <v>370</v>
      </c>
      <c r="E34" s="3" t="s">
        <v>371</v>
      </c>
      <c r="F34" s="3">
        <v>4</v>
      </c>
      <c r="G34" s="1">
        <f ca="1">(#REF!/$T34)*(AVERAGE(C$2:$T$73))</f>
        <v>94917.201582127833</v>
      </c>
      <c r="H34" s="1">
        <f ca="1">(#REF!/$T34)*(AVERAGE(C$2:$T$73))</f>
        <v>15154.872521530771</v>
      </c>
      <c r="I34" s="1">
        <f ca="1">(#REF!/$T34)*(AVERAGE(C$2:$T$73))</f>
        <v>0</v>
      </c>
      <c r="J34" s="1">
        <f ca="1">(#REF!/$T34)*(AVERAGE(C$2:$T$73))</f>
        <v>1141574.5762139515</v>
      </c>
      <c r="K34" s="1">
        <f ca="1">(#REF!/$T34)*(AVERAGE(C$2:$T$73))</f>
        <v>320761.5933183186</v>
      </c>
      <c r="L34" s="1">
        <f ca="1">(#REF!/$T34)*(AVERAGE(C$2:$T$73))</f>
        <v>7859634.3106565708</v>
      </c>
      <c r="M34" s="1">
        <f ca="1">(#REF!/$T34)*(AVERAGE(C$2:$T$73))</f>
        <v>553276888.97385073</v>
      </c>
      <c r="N34" s="1">
        <f ca="1">(#REF!/$T34)*(AVERAGE(C$2:$T$73))</f>
        <v>0</v>
      </c>
      <c r="O34" s="1">
        <f ca="1">(#REF!/$T34)*(AVERAGE(C$2:$T$73))</f>
        <v>44882648.563486204</v>
      </c>
      <c r="P34" s="1">
        <f ca="1">(#REF!/$T34)*(AVERAGE(C$2:$T$73))</f>
        <v>8325007.3948401827</v>
      </c>
      <c r="Q34" s="1">
        <f ca="1">(A34/$T34)*(AVERAGE(C$2:$T$73))</f>
        <v>5325936.4078791235</v>
      </c>
      <c r="R34" s="1">
        <f ca="1">(B34/$T34)*(AVERAGE(C$2:$T$73))</f>
        <v>320761.5933183186</v>
      </c>
    </row>
    <row r="35" spans="1:18" x14ac:dyDescent="0.2">
      <c r="A35" s="3" t="s">
        <v>368</v>
      </c>
      <c r="B35" s="3" t="s">
        <v>374</v>
      </c>
      <c r="C35" s="3">
        <v>1</v>
      </c>
      <c r="D35" s="3" t="s">
        <v>370</v>
      </c>
      <c r="E35" s="3" t="s">
        <v>373</v>
      </c>
      <c r="F35" s="3">
        <v>4</v>
      </c>
      <c r="G35" s="1">
        <f ca="1">(#REF!/$T35)*(AVERAGE(C$2:$T$73))</f>
        <v>146699.09948752678</v>
      </c>
      <c r="H35" s="1">
        <f ca="1">(#REF!/$T35)*(AVERAGE(C$2:$T$73))</f>
        <v>0</v>
      </c>
      <c r="I35" s="1">
        <f ca="1">(#REF!/$T35)*(AVERAGE(C$2:$T$73))</f>
        <v>0</v>
      </c>
      <c r="J35" s="1">
        <f ca="1">(#REF!/$T35)*(AVERAGE(C$2:$T$73))</f>
        <v>2027150.3241422416</v>
      </c>
      <c r="K35" s="1">
        <f ca="1">(#REF!/$T35)*(AVERAGE(C$2:$T$73))</f>
        <v>741898.34754023456</v>
      </c>
      <c r="L35" s="1">
        <f ca="1">(#REF!/$T35)*(AVERAGE(C$2:$T$73))</f>
        <v>18257590.827546794</v>
      </c>
      <c r="M35" s="1">
        <f ca="1">(#REF!/$T35)*(AVERAGE(C$2:$T$73))</f>
        <v>1352146330.5945547</v>
      </c>
      <c r="N35" s="1">
        <f ca="1">(#REF!/$T35)*(AVERAGE(C$2:$T$73))</f>
        <v>0</v>
      </c>
      <c r="O35" s="1">
        <f ca="1">(#REF!/$T35)*(AVERAGE(C$2:$T$73))</f>
        <v>106110948.67098978</v>
      </c>
      <c r="P35" s="1">
        <f ca="1">(#REF!/$T35)*(AVERAGE(C$2:$T$73))</f>
        <v>19703736.635669313</v>
      </c>
      <c r="Q35" s="1">
        <f ca="1">(A35/$T35)*(AVERAGE(C$2:$T$73))</f>
        <v>11026636.332802717</v>
      </c>
      <c r="R35" s="1">
        <f ca="1">(B35/$T35)*(AVERAGE(C$2:$T$73))</f>
        <v>741898.34754023456</v>
      </c>
    </row>
    <row r="36" spans="1:18" x14ac:dyDescent="0.2">
      <c r="A36" s="3" t="s">
        <v>368</v>
      </c>
      <c r="B36" s="3" t="s">
        <v>374</v>
      </c>
      <c r="C36" s="3">
        <v>1</v>
      </c>
      <c r="D36" s="3" t="s">
        <v>370</v>
      </c>
      <c r="E36" s="3" t="s">
        <v>372</v>
      </c>
      <c r="F36" s="3">
        <v>4</v>
      </c>
      <c r="G36" s="1">
        <f ca="1">(#REF!/$T36)*(AVERAGE(C$2:$T$73))</f>
        <v>299699.44676604238</v>
      </c>
      <c r="H36" s="1">
        <f ca="1">(#REF!/$T36)*(AVERAGE(C$2:$T$73))</f>
        <v>0</v>
      </c>
      <c r="I36" s="1">
        <f ca="1">(#REF!/$T36)*(AVERAGE(C$2:$T$73))</f>
        <v>0</v>
      </c>
      <c r="J36" s="1">
        <f ca="1">(#REF!/$T36)*(AVERAGE(C$2:$T$73))</f>
        <v>2223387.8948211684</v>
      </c>
      <c r="K36" s="1">
        <f ca="1">(#REF!/$T36)*(AVERAGE(C$2:$T$73))</f>
        <v>1669139.7052008777</v>
      </c>
      <c r="L36" s="1">
        <f ca="1">(#REF!/$T36)*(AVERAGE(C$2:$T$73))</f>
        <v>21284187.159451772</v>
      </c>
      <c r="M36" s="1">
        <f ca="1">(#REF!/$T36)*(AVERAGE(C$2:$T$73))</f>
        <v>1580159999.7587266</v>
      </c>
      <c r="N36" s="1">
        <f ca="1">(#REF!/$T36)*(AVERAGE(C$2:$T$73))</f>
        <v>0</v>
      </c>
      <c r="O36" s="1">
        <f ca="1">(#REF!/$T36)*(AVERAGE(C$2:$T$73))</f>
        <v>137508458.99539739</v>
      </c>
      <c r="P36" s="1">
        <f ca="1">(#REF!/$T36)*(AVERAGE(C$2:$T$73))</f>
        <v>23529704.914440051</v>
      </c>
      <c r="Q36" s="1">
        <f ca="1">(A36/$T36)*(AVERAGE(C$2:$T$73))</f>
        <v>11861981.654372409</v>
      </c>
      <c r="R36" s="1">
        <f ca="1">(B36/$T36)*(AVERAGE(C$2:$T$73))</f>
        <v>1669139.7052008777</v>
      </c>
    </row>
    <row r="37" spans="1:18" x14ac:dyDescent="0.2">
      <c r="A37" s="3" t="s">
        <v>368</v>
      </c>
      <c r="B37" s="3" t="s">
        <v>374</v>
      </c>
      <c r="C37" s="3">
        <v>12</v>
      </c>
      <c r="D37" s="3" t="s">
        <v>370</v>
      </c>
      <c r="E37" s="3" t="s">
        <v>371</v>
      </c>
      <c r="F37" s="3">
        <v>4</v>
      </c>
      <c r="G37" s="1">
        <f ca="1">(#REF!/$T37)*(AVERAGE(C$2:$T$73))</f>
        <v>523555.47037986788</v>
      </c>
      <c r="H37" s="1">
        <f ca="1">(#REF!/$T37)*(AVERAGE(C$2:$T$73))</f>
        <v>0</v>
      </c>
      <c r="I37" s="1">
        <f ca="1">(#REF!/$T37)*(AVERAGE(C$2:$T$73))</f>
        <v>0</v>
      </c>
      <c r="J37" s="1">
        <f ca="1">(#REF!/$T37)*(AVERAGE(C$2:$T$73))</f>
        <v>2567706.2938766428</v>
      </c>
      <c r="K37" s="1">
        <f ca="1">(#REF!/$T37)*(AVERAGE(C$2:$T$73))</f>
        <v>0</v>
      </c>
      <c r="L37" s="1">
        <f ca="1">(#REF!/$T37)*(AVERAGE(C$2:$T$73))</f>
        <v>16079180.510650374</v>
      </c>
      <c r="M37" s="1">
        <f ca="1">(#REF!/$T37)*(AVERAGE(C$2:$T$73))</f>
        <v>1306433416.4903429</v>
      </c>
      <c r="N37" s="1">
        <f ca="1">(#REF!/$T37)*(AVERAGE(C$2:$T$73))</f>
        <v>0</v>
      </c>
      <c r="O37" s="1">
        <f ca="1">(#REF!/$T37)*(AVERAGE(C$2:$T$73))</f>
        <v>218576360.06665352</v>
      </c>
      <c r="P37" s="1">
        <f ca="1">(#REF!/$T37)*(AVERAGE(C$2:$T$73))</f>
        <v>58035792.155628696</v>
      </c>
      <c r="Q37" s="1">
        <f ca="1">(A37/$T37)*(AVERAGE(C$2:$T$73))</f>
        <v>9804092.4160705656</v>
      </c>
      <c r="R37" s="1">
        <f ca="1">(B37/$T37)*(AVERAGE(C$2:$T$73))</f>
        <v>0</v>
      </c>
    </row>
    <row r="38" spans="1:18" x14ac:dyDescent="0.2">
      <c r="A38" s="3" t="s">
        <v>368</v>
      </c>
      <c r="B38" s="3" t="s">
        <v>374</v>
      </c>
      <c r="C38" s="3">
        <v>12</v>
      </c>
      <c r="D38" s="3" t="s">
        <v>370</v>
      </c>
      <c r="E38" s="3" t="s">
        <v>373</v>
      </c>
      <c r="F38" s="3">
        <v>4</v>
      </c>
      <c r="G38" s="1">
        <f ca="1">(#REF!/$T38)*(AVERAGE(C$2:$T$73))</f>
        <v>724260.19073590287</v>
      </c>
      <c r="H38" s="1">
        <f ca="1">(#REF!/$T38)*(AVERAGE(C$2:$T$73))</f>
        <v>0</v>
      </c>
      <c r="I38" s="1">
        <f ca="1">(#REF!/$T38)*(AVERAGE(C$2:$T$73))</f>
        <v>0</v>
      </c>
      <c r="J38" s="1">
        <f ca="1">(#REF!/$T38)*(AVERAGE(C$2:$T$73))</f>
        <v>3015015.3548493059</v>
      </c>
      <c r="K38" s="1">
        <f ca="1">(#REF!/$T38)*(AVERAGE(C$2:$T$73))</f>
        <v>959686.37904806191</v>
      </c>
      <c r="L38" s="1">
        <f ca="1">(#REF!/$T38)*(AVERAGE(C$2:$T$73))</f>
        <v>24151258.334356457</v>
      </c>
      <c r="M38" s="1">
        <f ca="1">(#REF!/$T38)*(AVERAGE(C$2:$T$73))</f>
        <v>1495077896.8887329</v>
      </c>
      <c r="N38" s="1">
        <f ca="1">(#REF!/$T38)*(AVERAGE(C$2:$T$73))</f>
        <v>0</v>
      </c>
      <c r="O38" s="1">
        <f ca="1">(#REF!/$T38)*(AVERAGE(C$2:$T$73))</f>
        <v>346934742.73956496</v>
      </c>
      <c r="P38" s="1">
        <f ca="1">(#REF!/$T38)*(AVERAGE(C$2:$T$73))</f>
        <v>80695871.101302117</v>
      </c>
      <c r="Q38" s="1">
        <f ca="1">(A38/$T38)*(AVERAGE(C$2:$T$73))</f>
        <v>12357578.528201314</v>
      </c>
      <c r="R38" s="1">
        <f ca="1">(B38/$T38)*(AVERAGE(C$2:$T$73))</f>
        <v>959686.37904806191</v>
      </c>
    </row>
    <row r="39" spans="1:18" x14ac:dyDescent="0.2">
      <c r="A39" s="3" t="s">
        <v>368</v>
      </c>
      <c r="B39" s="3" t="s">
        <v>374</v>
      </c>
      <c r="C39" s="3">
        <v>12</v>
      </c>
      <c r="D39" s="3" t="s">
        <v>370</v>
      </c>
      <c r="E39" s="3" t="s">
        <v>372</v>
      </c>
      <c r="F39" s="3">
        <v>4</v>
      </c>
      <c r="G39" s="1">
        <f ca="1">(#REF!/$T39)*(AVERAGE(C$2:$T$73))</f>
        <v>704999.64251308015</v>
      </c>
      <c r="H39" s="1">
        <f ca="1">(#REF!/$T39)*(AVERAGE(C$2:$T$73))</f>
        <v>0</v>
      </c>
      <c r="I39" s="1">
        <f ca="1">(#REF!/$T39)*(AVERAGE(C$2:$T$73))</f>
        <v>0</v>
      </c>
      <c r="J39" s="1">
        <f ca="1">(#REF!/$T39)*(AVERAGE(C$2:$T$73))</f>
        <v>2782148.5564346807</v>
      </c>
      <c r="K39" s="1">
        <f ca="1">(#REF!/$T39)*(AVERAGE(C$2:$T$73))</f>
        <v>1238681.330604122</v>
      </c>
      <c r="L39" s="1">
        <f ca="1">(#REF!/$T39)*(AVERAGE(C$2:$T$73))</f>
        <v>22035969.551670473</v>
      </c>
      <c r="M39" s="1">
        <f ca="1">(#REF!/$T39)*(AVERAGE(C$2:$T$73))</f>
        <v>1459138524.3673692</v>
      </c>
      <c r="N39" s="1">
        <f ca="1">(#REF!/$T39)*(AVERAGE(C$2:$T$73))</f>
        <v>0</v>
      </c>
      <c r="O39" s="1">
        <f ca="1">(#REF!/$T39)*(AVERAGE(C$2:$T$73))</f>
        <v>365280936.71237534</v>
      </c>
      <c r="P39" s="1">
        <f ca="1">(#REF!/$T39)*(AVERAGE(C$2:$T$73))</f>
        <v>80004466.029938743</v>
      </c>
      <c r="Q39" s="1">
        <f ca="1">(A39/$T39)*(AVERAGE(C$2:$T$73))</f>
        <v>14136059.16133127</v>
      </c>
      <c r="R39" s="1">
        <f ca="1">(B39/$T39)*(AVERAGE(C$2:$T$73))</f>
        <v>1238681.330604122</v>
      </c>
    </row>
    <row r="40" spans="1:18" x14ac:dyDescent="0.2">
      <c r="A40" s="3" t="s">
        <v>368</v>
      </c>
      <c r="B40" s="3" t="s">
        <v>374</v>
      </c>
      <c r="C40" s="3">
        <v>14</v>
      </c>
      <c r="D40" s="3" t="s">
        <v>370</v>
      </c>
      <c r="E40" s="3" t="s">
        <v>371</v>
      </c>
      <c r="F40" s="3">
        <v>4</v>
      </c>
      <c r="G40" s="1">
        <f ca="1">(#REF!/$T40)*(AVERAGE(C$2:$T$73))</f>
        <v>54423.866165178471</v>
      </c>
      <c r="H40" s="1">
        <f ca="1">(#REF!/$T40)*(AVERAGE(C$2:$T$73))</f>
        <v>8843.8771390817874</v>
      </c>
      <c r="I40" s="1">
        <f ca="1">(#REF!/$T40)*(AVERAGE(C$2:$T$73))</f>
        <v>0</v>
      </c>
      <c r="J40" s="1">
        <f ca="1">(#REF!/$T40)*(AVERAGE(C$2:$T$73))</f>
        <v>1550554.3455661959</v>
      </c>
      <c r="K40" s="1">
        <f ca="1">(#REF!/$T40)*(AVERAGE(C$2:$T$73))</f>
        <v>88083.71429813221</v>
      </c>
      <c r="L40" s="1">
        <f ca="1">(#REF!/$T40)*(AVERAGE(C$2:$T$73))</f>
        <v>7452902.2792906314</v>
      </c>
      <c r="M40" s="1">
        <f ca="1">(#REF!/$T40)*(AVERAGE(C$2:$T$73))</f>
        <v>418190627.89352995</v>
      </c>
      <c r="N40" s="1">
        <f ca="1">(#REF!/$T40)*(AVERAGE(C$2:$T$73))</f>
        <v>0</v>
      </c>
      <c r="O40" s="1">
        <f ca="1">(#REF!/$T40)*(AVERAGE(C$2:$T$73))</f>
        <v>26996068.256097179</v>
      </c>
      <c r="P40" s="1">
        <f ca="1">(#REF!/$T40)*(AVERAGE(C$2:$T$73))</f>
        <v>5258436.6081661684</v>
      </c>
      <c r="Q40" s="1">
        <f ca="1">(A40/$T40)*(AVERAGE(C$2:$T$73))</f>
        <v>3936003.8589074677</v>
      </c>
      <c r="R40" s="1">
        <f ca="1">(B40/$T40)*(AVERAGE(C$2:$T$73))</f>
        <v>88083.71429813221</v>
      </c>
    </row>
    <row r="41" spans="1:18" x14ac:dyDescent="0.2">
      <c r="A41" s="3" t="s">
        <v>368</v>
      </c>
      <c r="B41" s="3" t="s">
        <v>374</v>
      </c>
      <c r="C41" s="3">
        <v>14</v>
      </c>
      <c r="D41" s="3" t="s">
        <v>370</v>
      </c>
      <c r="E41" s="3" t="s">
        <v>373</v>
      </c>
      <c r="F41" s="3">
        <v>4</v>
      </c>
      <c r="G41" s="1">
        <f ca="1">(#REF!/$T41)*(AVERAGE(C$2:$T$73))</f>
        <v>105160.00885569438</v>
      </c>
      <c r="H41" s="1">
        <f ca="1">(#REF!/$T41)*(AVERAGE(C$2:$T$73))</f>
        <v>45039.206147113931</v>
      </c>
      <c r="I41" s="1">
        <f ca="1">(#REF!/$T41)*(AVERAGE(C$2:$T$73))</f>
        <v>0</v>
      </c>
      <c r="J41" s="1">
        <f ca="1">(#REF!/$T41)*(AVERAGE(C$2:$T$73))</f>
        <v>3045648.8430759134</v>
      </c>
      <c r="K41" s="1">
        <f ca="1">(#REF!/$T41)*(AVERAGE(C$2:$T$73))</f>
        <v>171677.35637939387</v>
      </c>
      <c r="L41" s="1">
        <f ca="1">(#REF!/$T41)*(AVERAGE(C$2:$T$73))</f>
        <v>19232289.177491769</v>
      </c>
      <c r="M41" s="1">
        <f ca="1">(#REF!/$T41)*(AVERAGE(C$2:$T$73))</f>
        <v>1199636613.8375435</v>
      </c>
      <c r="N41" s="1">
        <f ca="1">(#REF!/$T41)*(AVERAGE(C$2:$T$73))</f>
        <v>0</v>
      </c>
      <c r="O41" s="1">
        <f ca="1">(#REF!/$T41)*(AVERAGE(C$2:$T$73))</f>
        <v>68356652.335648701</v>
      </c>
      <c r="P41" s="1">
        <f ca="1">(#REF!/$T41)*(AVERAGE(C$2:$T$73))</f>
        <v>15511531.588706722</v>
      </c>
      <c r="Q41" s="1">
        <f ca="1">(A41/$T41)*(AVERAGE(C$2:$T$73))</f>
        <v>9248677.8767435849</v>
      </c>
      <c r="R41" s="1">
        <f ca="1">(B41/$T41)*(AVERAGE(C$2:$T$73))</f>
        <v>171677.35637939387</v>
      </c>
    </row>
    <row r="42" spans="1:18" x14ac:dyDescent="0.2">
      <c r="A42" s="3" t="s">
        <v>368</v>
      </c>
      <c r="B42" s="3" t="s">
        <v>374</v>
      </c>
      <c r="C42" s="3">
        <v>14</v>
      </c>
      <c r="D42" s="3" t="s">
        <v>370</v>
      </c>
      <c r="E42" s="3" t="s">
        <v>372</v>
      </c>
      <c r="F42" s="3">
        <v>4</v>
      </c>
      <c r="G42" s="1">
        <f ca="1">(#REF!/$T42)*(AVERAGE(C$2:$T$73))</f>
        <v>278131.60823423206</v>
      </c>
      <c r="H42" s="1">
        <f ca="1">(#REF!/$T42)*(AVERAGE(C$2:$T$73))</f>
        <v>0</v>
      </c>
      <c r="I42" s="1">
        <f ca="1">(#REF!/$T42)*(AVERAGE(C$2:$T$73))</f>
        <v>0</v>
      </c>
      <c r="J42" s="1">
        <f ca="1">(#REF!/$T42)*(AVERAGE(C$2:$T$73))</f>
        <v>2941444.8907392258</v>
      </c>
      <c r="K42" s="1">
        <f ca="1">(#REF!/$T42)*(AVERAGE(C$2:$T$73))</f>
        <v>182323.08217149193</v>
      </c>
      <c r="L42" s="1">
        <f ca="1">(#REF!/$T42)*(AVERAGE(C$2:$T$73))</f>
        <v>19835077.143740423</v>
      </c>
      <c r="M42" s="1">
        <f ca="1">(#REF!/$T42)*(AVERAGE(C$2:$T$73))</f>
        <v>1295667258.3396847</v>
      </c>
      <c r="N42" s="1">
        <f ca="1">(#REF!/$T42)*(AVERAGE(C$2:$T$73))</f>
        <v>0</v>
      </c>
      <c r="O42" s="1">
        <f ca="1">(#REF!/$T42)*(AVERAGE(C$2:$T$73))</f>
        <v>69569160.898238927</v>
      </c>
      <c r="P42" s="1">
        <f ca="1">(#REF!/$T42)*(AVERAGE(C$2:$T$73))</f>
        <v>15469234.359407548</v>
      </c>
      <c r="Q42" s="1">
        <f ca="1">(A42/$T42)*(AVERAGE(C$2:$T$73))</f>
        <v>9993376.6028533839</v>
      </c>
      <c r="R42" s="1">
        <f ca="1">(B42/$T42)*(AVERAGE(C$2:$T$73))</f>
        <v>182323.08217149193</v>
      </c>
    </row>
    <row r="43" spans="1:18" x14ac:dyDescent="0.2">
      <c r="A43" s="3" t="s">
        <v>368</v>
      </c>
      <c r="B43" s="3" t="s">
        <v>374</v>
      </c>
      <c r="C43" s="3" t="s">
        <v>376</v>
      </c>
      <c r="D43" s="3" t="s">
        <v>370</v>
      </c>
      <c r="E43" s="3" t="s">
        <v>371</v>
      </c>
      <c r="F43" s="3">
        <v>4</v>
      </c>
      <c r="G43" s="1">
        <f ca="1">(#REF!/$T43)*(AVERAGE(C$2:$T$73))</f>
        <v>120477.58907139089</v>
      </c>
      <c r="H43" s="1">
        <f ca="1">(#REF!/$T43)*(AVERAGE(C$2:$T$73))</f>
        <v>0</v>
      </c>
      <c r="I43" s="1">
        <f ca="1">(#REF!/$T43)*(AVERAGE(C$2:$T$73))</f>
        <v>0</v>
      </c>
      <c r="J43" s="1">
        <f ca="1">(#REF!/$T43)*(AVERAGE(C$2:$T$73))</f>
        <v>1243306.4468131375</v>
      </c>
      <c r="K43" s="1">
        <f ca="1">(#REF!/$T43)*(AVERAGE(C$2:$T$73))</f>
        <v>210387.416780039</v>
      </c>
      <c r="L43" s="1">
        <f ca="1">(#REF!/$T43)*(AVERAGE(C$2:$T$73))</f>
        <v>7557536.6216353523</v>
      </c>
      <c r="M43" s="1">
        <f ca="1">(#REF!/$T43)*(AVERAGE(C$2:$T$73))</f>
        <v>562251516.77866876</v>
      </c>
      <c r="N43" s="1">
        <f ca="1">(#REF!/$T43)*(AVERAGE(C$2:$T$73))</f>
        <v>0</v>
      </c>
      <c r="O43" s="1">
        <f ca="1">(#REF!/$T43)*(AVERAGE(C$2:$T$73))</f>
        <v>65717709.753350891</v>
      </c>
      <c r="P43" s="1">
        <f ca="1">(#REF!/$T43)*(AVERAGE(C$2:$T$73))</f>
        <v>15553191.308293046</v>
      </c>
      <c r="Q43" s="1">
        <f ca="1">(A43/$T43)*(AVERAGE(C$2:$T$73))</f>
        <v>4855808.5539975939</v>
      </c>
      <c r="R43" s="1">
        <f ca="1">(B43/$T43)*(AVERAGE(C$2:$T$73))</f>
        <v>210387.416780039</v>
      </c>
    </row>
    <row r="44" spans="1:18" x14ac:dyDescent="0.2">
      <c r="A44" s="3" t="s">
        <v>368</v>
      </c>
      <c r="B44" s="3" t="s">
        <v>374</v>
      </c>
      <c r="C44" s="3" t="s">
        <v>376</v>
      </c>
      <c r="D44" s="3" t="s">
        <v>370</v>
      </c>
      <c r="E44" s="3" t="s">
        <v>373</v>
      </c>
      <c r="F44" s="3">
        <v>4</v>
      </c>
      <c r="G44" s="1">
        <f ca="1">(#REF!/$T44)*(AVERAGE(C$2:$T$73))</f>
        <v>255387.82757308325</v>
      </c>
      <c r="H44" s="1">
        <f ca="1">(#REF!/$T44)*(AVERAGE(C$2:$T$73))</f>
        <v>33181.387065038267</v>
      </c>
      <c r="I44" s="1">
        <f ca="1">(#REF!/$T44)*(AVERAGE(C$2:$T$73))</f>
        <v>0</v>
      </c>
      <c r="J44" s="1">
        <f ca="1">(#REF!/$T44)*(AVERAGE(C$2:$T$73))</f>
        <v>2463781.5149566466</v>
      </c>
      <c r="K44" s="1">
        <f ca="1">(#REF!/$T44)*(AVERAGE(C$2:$T$73))</f>
        <v>1192016.2016778332</v>
      </c>
      <c r="L44" s="1">
        <f ca="1">(#REF!/$T44)*(AVERAGE(C$2:$T$73))</f>
        <v>19365525.116027758</v>
      </c>
      <c r="M44" s="1">
        <f ca="1">(#REF!/$T44)*(AVERAGE(C$2:$T$73))</f>
        <v>1509793717.3792009</v>
      </c>
      <c r="N44" s="1">
        <f ca="1">(#REF!/$T44)*(AVERAGE(C$2:$T$73))</f>
        <v>0</v>
      </c>
      <c r="O44" s="1">
        <f ca="1">(#REF!/$T44)*(AVERAGE(C$2:$T$73))</f>
        <v>175544898.96843681</v>
      </c>
      <c r="P44" s="1">
        <f ca="1">(#REF!/$T44)*(AVERAGE(C$2:$T$73))</f>
        <v>48055191.954587393</v>
      </c>
      <c r="Q44" s="1">
        <f ca="1">(A44/$T44)*(AVERAGE(C$2:$T$73))</f>
        <v>10663805.805213634</v>
      </c>
      <c r="R44" s="1">
        <f ca="1">(B44/$T44)*(AVERAGE(C$2:$T$73))</f>
        <v>1192016.2016778332</v>
      </c>
    </row>
    <row r="45" spans="1:18" x14ac:dyDescent="0.2">
      <c r="A45" s="3" t="s">
        <v>368</v>
      </c>
      <c r="B45" s="3" t="s">
        <v>374</v>
      </c>
      <c r="C45" s="3" t="s">
        <v>376</v>
      </c>
      <c r="D45" s="3" t="s">
        <v>370</v>
      </c>
      <c r="E45" s="3" t="s">
        <v>372</v>
      </c>
      <c r="F45" s="3">
        <v>4</v>
      </c>
      <c r="G45" s="1">
        <f ca="1">(#REF!/$T45)*(AVERAGE(C$2:$T$73))</f>
        <v>334228.44597212854</v>
      </c>
      <c r="H45" s="1">
        <f ca="1">(#REF!/$T45)*(AVERAGE(C$2:$T$73))</f>
        <v>0</v>
      </c>
      <c r="I45" s="1">
        <f ca="1">(#REF!/$T45)*(AVERAGE(C$2:$T$73))</f>
        <v>0</v>
      </c>
      <c r="J45" s="1">
        <f ca="1">(#REF!/$T45)*(AVERAGE(C$2:$T$73))</f>
        <v>2491514.0893863169</v>
      </c>
      <c r="K45" s="1">
        <f ca="1">(#REF!/$T45)*(AVERAGE(C$2:$T$73))</f>
        <v>1380747.7920921489</v>
      </c>
      <c r="L45" s="1">
        <f ca="1">(#REF!/$T45)*(AVERAGE(C$2:$T$73))</f>
        <v>20050747.069537997</v>
      </c>
      <c r="M45" s="1">
        <f ca="1">(#REF!/$T45)*(AVERAGE(C$2:$T$73))</f>
        <v>1602074543.0809073</v>
      </c>
      <c r="N45" s="1">
        <f ca="1">(#REF!/$T45)*(AVERAGE(C$2:$T$73))</f>
        <v>0</v>
      </c>
      <c r="O45" s="1">
        <f ca="1">(#REF!/$T45)*(AVERAGE(C$2:$T$73))</f>
        <v>198522248.21324751</v>
      </c>
      <c r="P45" s="1">
        <f ca="1">(#REF!/$T45)*(AVERAGE(C$2:$T$73))</f>
        <v>50027606.54973837</v>
      </c>
      <c r="Q45" s="1">
        <f ca="1">(A45/$T45)*(AVERAGE(C$2:$T$73))</f>
        <v>12983702.94338638</v>
      </c>
      <c r="R45" s="1">
        <f ca="1">(B45/$T45)*(AVERAGE(C$2:$T$73))</f>
        <v>1380747.7920921489</v>
      </c>
    </row>
    <row r="46" spans="1:18" x14ac:dyDescent="0.2">
      <c r="A46" s="3" t="s">
        <v>368</v>
      </c>
      <c r="B46" s="3" t="s">
        <v>374</v>
      </c>
      <c r="C46" s="3">
        <v>7</v>
      </c>
      <c r="D46" s="3" t="s">
        <v>370</v>
      </c>
      <c r="E46" s="3" t="s">
        <v>371</v>
      </c>
      <c r="F46" s="3">
        <v>12</v>
      </c>
      <c r="G46" s="1">
        <f ca="1">(#REF!/$T46)*(AVERAGE(C$2:$T$73))</f>
        <v>116998.86836832511</v>
      </c>
      <c r="H46" s="1">
        <f ca="1">(#REF!/$T46)*(AVERAGE(C$2:$T$73))</f>
        <v>17753.738090967883</v>
      </c>
      <c r="I46" s="1">
        <f ca="1">(#REF!/$T46)*(AVERAGE(C$2:$T$73))</f>
        <v>0</v>
      </c>
      <c r="J46" s="1">
        <f ca="1">(#REF!/$T46)*(AVERAGE(C$2:$T$73))</f>
        <v>936667.25928398024</v>
      </c>
      <c r="K46" s="1">
        <f ca="1">(#REF!/$T46)*(AVERAGE(C$2:$T$73))</f>
        <v>355990.24720151862</v>
      </c>
      <c r="L46" s="1">
        <f ca="1">(#REF!/$T46)*(AVERAGE(C$2:$T$73))</f>
        <v>5268607.8395376634</v>
      </c>
      <c r="M46" s="1">
        <f ca="1">(#REF!/$T46)*(AVERAGE(C$2:$T$73))</f>
        <v>613865317.08374619</v>
      </c>
      <c r="N46" s="1">
        <f ca="1">(#REF!/$T46)*(AVERAGE(C$2:$T$73))</f>
        <v>0</v>
      </c>
      <c r="O46" s="1">
        <f ca="1">(#REF!/$T46)*(AVERAGE(C$2:$T$73))</f>
        <v>88937967.199534878</v>
      </c>
      <c r="P46" s="1">
        <f ca="1">(#REF!/$T46)*(AVERAGE(C$2:$T$73))</f>
        <v>16917548.10860718</v>
      </c>
      <c r="Q46" s="1">
        <f ca="1">(A46/$T46)*(AVERAGE(C$2:$T$73))</f>
        <v>4459473.3813300338</v>
      </c>
      <c r="R46" s="1">
        <f ca="1">(B46/$T46)*(AVERAGE(C$2:$T$73))</f>
        <v>355990.24720151862</v>
      </c>
    </row>
    <row r="47" spans="1:18" x14ac:dyDescent="0.2">
      <c r="A47" s="3" t="s">
        <v>368</v>
      </c>
      <c r="B47" s="3" t="s">
        <v>374</v>
      </c>
      <c r="C47" s="3">
        <v>7</v>
      </c>
      <c r="D47" s="3" t="s">
        <v>370</v>
      </c>
      <c r="E47" s="3" t="s">
        <v>373</v>
      </c>
      <c r="F47" s="3">
        <v>12</v>
      </c>
      <c r="G47" s="1">
        <f ca="1">(#REF!/$T47)*(AVERAGE(C$2:$T$73))</f>
        <v>273643.64079878584</v>
      </c>
      <c r="H47" s="1">
        <f ca="1">(#REF!/$T47)*(AVERAGE(C$2:$T$73))</f>
        <v>50934.387099716252</v>
      </c>
      <c r="I47" s="1">
        <f ca="1">(#REF!/$T47)*(AVERAGE(C$2:$T$73))</f>
        <v>0</v>
      </c>
      <c r="J47" s="1">
        <f ca="1">(#REF!/$T47)*(AVERAGE(C$2:$T$73))</f>
        <v>1689252.0585111282</v>
      </c>
      <c r="K47" s="1">
        <f ca="1">(#REF!/$T47)*(AVERAGE(C$2:$T$73))</f>
        <v>835801.09358021454</v>
      </c>
      <c r="L47" s="1">
        <f ca="1">(#REF!/$T47)*(AVERAGE(C$2:$T$73))</f>
        <v>11810750.108216396</v>
      </c>
      <c r="M47" s="1">
        <f ca="1">(#REF!/$T47)*(AVERAGE(C$2:$T$73))</f>
        <v>1416419477.6222222</v>
      </c>
      <c r="N47" s="1">
        <f ca="1">(#REF!/$T47)*(AVERAGE(C$2:$T$73))</f>
        <v>0</v>
      </c>
      <c r="O47" s="1">
        <f ca="1">(#REF!/$T47)*(AVERAGE(C$2:$T$73))</f>
        <v>192698928.93232554</v>
      </c>
      <c r="P47" s="1">
        <f ca="1">(#REF!/$T47)*(AVERAGE(C$2:$T$73))</f>
        <v>40680884.996824287</v>
      </c>
      <c r="Q47" s="1">
        <f ca="1">(A47/$T47)*(AVERAGE(C$2:$T$73))</f>
        <v>8518633.8104141708</v>
      </c>
      <c r="R47" s="1">
        <f ca="1">(B47/$T47)*(AVERAGE(C$2:$T$73))</f>
        <v>835801.09358021454</v>
      </c>
    </row>
    <row r="48" spans="1:18" x14ac:dyDescent="0.2">
      <c r="A48" s="3" t="s">
        <v>368</v>
      </c>
      <c r="B48" s="3" t="s">
        <v>374</v>
      </c>
      <c r="C48" s="3">
        <v>7</v>
      </c>
      <c r="D48" s="3" t="s">
        <v>370</v>
      </c>
      <c r="E48" s="3" t="s">
        <v>372</v>
      </c>
      <c r="F48" s="3">
        <v>12</v>
      </c>
      <c r="G48" s="1">
        <f ca="1">(#REF!/$T48)*(AVERAGE(C$2:$T$73))</f>
        <v>210732.4327110743</v>
      </c>
      <c r="H48" s="1">
        <f ca="1">(#REF!/$T48)*(AVERAGE(C$2:$T$73))</f>
        <v>0</v>
      </c>
      <c r="I48" s="1">
        <f ca="1">(#REF!/$T48)*(AVERAGE(C$2:$T$73))</f>
        <v>0</v>
      </c>
      <c r="J48" s="1">
        <f ca="1">(#REF!/$T48)*(AVERAGE(C$2:$T$73))</f>
        <v>1645109.2967091429</v>
      </c>
      <c r="K48" s="1">
        <f ca="1">(#REF!/$T48)*(AVERAGE(C$2:$T$73))</f>
        <v>1727085.6030719969</v>
      </c>
      <c r="L48" s="1">
        <f ca="1">(#REF!/$T48)*(AVERAGE(C$2:$T$73))</f>
        <v>12739464.962580968</v>
      </c>
      <c r="M48" s="1">
        <f ca="1">(#REF!/$T48)*(AVERAGE(C$2:$T$73))</f>
        <v>1400019271.8062375</v>
      </c>
      <c r="N48" s="1">
        <f ca="1">(#REF!/$T48)*(AVERAGE(C$2:$T$73))</f>
        <v>0</v>
      </c>
      <c r="O48" s="1">
        <f ca="1">(#REF!/$T48)*(AVERAGE(C$2:$T$73))</f>
        <v>243071986.62584746</v>
      </c>
      <c r="P48" s="1">
        <f ca="1">(#REF!/$T48)*(AVERAGE(C$2:$T$73))</f>
        <v>41077281.460802123</v>
      </c>
      <c r="Q48" s="1">
        <f ca="1">(A48/$T48)*(AVERAGE(C$2:$T$73))</f>
        <v>8207964.6251047207</v>
      </c>
      <c r="R48" s="1">
        <f ca="1">(B48/$T48)*(AVERAGE(C$2:$T$73))</f>
        <v>1727085.6030719969</v>
      </c>
    </row>
    <row r="49" spans="1:18" x14ac:dyDescent="0.2">
      <c r="A49" s="3" t="s">
        <v>368</v>
      </c>
      <c r="B49" s="3" t="s">
        <v>374</v>
      </c>
      <c r="C49" s="3">
        <v>9</v>
      </c>
      <c r="D49" s="3" t="s">
        <v>370</v>
      </c>
      <c r="E49" s="3" t="s">
        <v>371</v>
      </c>
      <c r="F49" s="3">
        <v>12</v>
      </c>
      <c r="G49" s="1">
        <f ca="1">(#REF!/$T49)*(AVERAGE(C$2:$T$73))</f>
        <v>226389.20390657184</v>
      </c>
      <c r="H49" s="1">
        <f ca="1">(#REF!/$T49)*(AVERAGE(C$2:$T$73))</f>
        <v>0</v>
      </c>
      <c r="I49" s="1">
        <f ca="1">(#REF!/$T49)*(AVERAGE(C$2:$T$73))</f>
        <v>0</v>
      </c>
      <c r="J49" s="1">
        <f ca="1">(#REF!/$T49)*(AVERAGE(C$2:$T$73))</f>
        <v>898624.58437704563</v>
      </c>
      <c r="K49" s="1">
        <f ca="1">(#REF!/$T49)*(AVERAGE(C$2:$T$73))</f>
        <v>412547.40224016941</v>
      </c>
      <c r="L49" s="1">
        <f ca="1">(#REF!/$T49)*(AVERAGE(C$2:$T$73))</f>
        <v>7720825.1992918421</v>
      </c>
      <c r="M49" s="1">
        <f ca="1">(#REF!/$T49)*(AVERAGE(C$2:$T$73))</f>
        <v>489975445.33967465</v>
      </c>
      <c r="N49" s="1">
        <f ca="1">(#REF!/$T49)*(AVERAGE(C$2:$T$73))</f>
        <v>0</v>
      </c>
      <c r="O49" s="1">
        <f ca="1">(#REF!/$T49)*(AVERAGE(C$2:$T$73))</f>
        <v>85003315.896049604</v>
      </c>
      <c r="P49" s="1">
        <f ca="1">(#REF!/$T49)*(AVERAGE(C$2:$T$73))</f>
        <v>16555230.956173856</v>
      </c>
      <c r="Q49" s="1">
        <f ca="1">(A49/$T49)*(AVERAGE(C$2:$T$73))</f>
        <v>4157367.4150032997</v>
      </c>
      <c r="R49" s="1">
        <f ca="1">(B49/$T49)*(AVERAGE(C$2:$T$73))</f>
        <v>412547.40224016941</v>
      </c>
    </row>
    <row r="50" spans="1:18" x14ac:dyDescent="0.2">
      <c r="A50" s="3" t="s">
        <v>368</v>
      </c>
      <c r="B50" s="3" t="s">
        <v>374</v>
      </c>
      <c r="C50" s="3">
        <v>9</v>
      </c>
      <c r="D50" s="3" t="s">
        <v>370</v>
      </c>
      <c r="E50" s="3" t="s">
        <v>373</v>
      </c>
      <c r="F50" s="3">
        <v>12</v>
      </c>
      <c r="G50" s="1">
        <f ca="1">(#REF!/$T50)*(AVERAGE(C$2:$T$73))</f>
        <v>661331.77169176331</v>
      </c>
      <c r="H50" s="1">
        <f ca="1">(#REF!/$T50)*(AVERAGE(C$2:$T$73))</f>
        <v>0</v>
      </c>
      <c r="I50" s="1">
        <f ca="1">(#REF!/$T50)*(AVERAGE(C$2:$T$73))</f>
        <v>0</v>
      </c>
      <c r="J50" s="1">
        <f ca="1">(#REF!/$T50)*(AVERAGE(C$2:$T$73))</f>
        <v>2005405.1602425808</v>
      </c>
      <c r="K50" s="1">
        <f ca="1">(#REF!/$T50)*(AVERAGE(C$2:$T$73))</f>
        <v>1931513.4269853497</v>
      </c>
      <c r="L50" s="1">
        <f ca="1">(#REF!/$T50)*(AVERAGE(C$2:$T$73))</f>
        <v>23192875.067120086</v>
      </c>
      <c r="M50" s="1">
        <f ca="1">(#REF!/$T50)*(AVERAGE(C$2:$T$73))</f>
        <v>1355153939.8722234</v>
      </c>
      <c r="N50" s="1">
        <f ca="1">(#REF!/$T50)*(AVERAGE(C$2:$T$73))</f>
        <v>0</v>
      </c>
      <c r="O50" s="1">
        <f ca="1">(#REF!/$T50)*(AVERAGE(C$2:$T$73))</f>
        <v>260680248.68829188</v>
      </c>
      <c r="P50" s="1">
        <f ca="1">(#REF!/$T50)*(AVERAGE(C$2:$T$73))</f>
        <v>53477786.311789297</v>
      </c>
      <c r="Q50" s="1">
        <f ca="1">(A50/$T50)*(AVERAGE(C$2:$T$73))</f>
        <v>10733437.035145065</v>
      </c>
      <c r="R50" s="1">
        <f ca="1">(B50/$T50)*(AVERAGE(C$2:$T$73))</f>
        <v>1931513.4269853497</v>
      </c>
    </row>
    <row r="51" spans="1:18" x14ac:dyDescent="0.2">
      <c r="A51" s="3" t="s">
        <v>368</v>
      </c>
      <c r="B51" s="3" t="s">
        <v>374</v>
      </c>
      <c r="C51" s="3">
        <v>9</v>
      </c>
      <c r="D51" s="3" t="s">
        <v>370</v>
      </c>
      <c r="E51" s="3" t="s">
        <v>372</v>
      </c>
      <c r="F51" s="3">
        <v>12</v>
      </c>
      <c r="G51" s="1">
        <f ca="1">(#REF!/$T51)*(AVERAGE(C$2:$T$73))</f>
        <v>515375.02713136235</v>
      </c>
      <c r="H51" s="1">
        <f ca="1">(#REF!/$T51)*(AVERAGE(C$2:$T$73))</f>
        <v>0</v>
      </c>
      <c r="I51" s="1">
        <f ca="1">(#REF!/$T51)*(AVERAGE(C$2:$T$73))</f>
        <v>0</v>
      </c>
      <c r="J51" s="1">
        <f ca="1">(#REF!/$T51)*(AVERAGE(C$2:$T$73))</f>
        <v>1766550.9663459167</v>
      </c>
      <c r="K51" s="1">
        <f ca="1">(#REF!/$T51)*(AVERAGE(C$2:$T$73))</f>
        <v>1884322.8003874754</v>
      </c>
      <c r="L51" s="1">
        <f ca="1">(#REF!/$T51)*(AVERAGE(C$2:$T$73))</f>
        <v>20937479.778223835</v>
      </c>
      <c r="M51" s="1">
        <f ca="1">(#REF!/$T51)*(AVERAGE(C$2:$T$73))</f>
        <v>1245131540.7934883</v>
      </c>
      <c r="N51" s="1">
        <f ca="1">(#REF!/$T51)*(AVERAGE(C$2:$T$73))</f>
        <v>0</v>
      </c>
      <c r="O51" s="1">
        <f ca="1">(#REF!/$T51)*(AVERAGE(C$2:$T$73))</f>
        <v>281636896.13186044</v>
      </c>
      <c r="P51" s="1">
        <f ca="1">(#REF!/$T51)*(AVERAGE(C$2:$T$73))</f>
        <v>52992205.456389531</v>
      </c>
      <c r="Q51" s="1">
        <f ca="1">(A51/$T51)*(AVERAGE(C$2:$T$73))</f>
        <v>10859733.631229049</v>
      </c>
      <c r="R51" s="1">
        <f ca="1">(B51/$T51)*(AVERAGE(C$2:$T$73))</f>
        <v>1884322.8003874754</v>
      </c>
    </row>
    <row r="52" spans="1:18" x14ac:dyDescent="0.2">
      <c r="A52" s="3" t="s">
        <v>368</v>
      </c>
      <c r="B52" s="3" t="s">
        <v>374</v>
      </c>
      <c r="C52" s="3">
        <v>10</v>
      </c>
      <c r="D52" s="3" t="s">
        <v>370</v>
      </c>
      <c r="E52" s="3" t="s">
        <v>373</v>
      </c>
      <c r="F52" s="3">
        <v>12</v>
      </c>
      <c r="G52" s="1">
        <f ca="1">(#REF!/$T52)*(AVERAGE(C$2:$T$73))</f>
        <v>729520.97485370457</v>
      </c>
      <c r="H52" s="1">
        <f ca="1">(#REF!/$T52)*(AVERAGE(C$2:$T$73))</f>
        <v>0</v>
      </c>
      <c r="I52" s="1">
        <f ca="1">(#REF!/$T52)*(AVERAGE(C$2:$T$73))</f>
        <v>0</v>
      </c>
      <c r="J52" s="1">
        <f ca="1">(#REF!/$T52)*(AVERAGE(C$2:$T$73))</f>
        <v>2469019.1150174588</v>
      </c>
      <c r="K52" s="1">
        <f ca="1">(#REF!/$T52)*(AVERAGE(C$2:$T$73))</f>
        <v>1999014.1556223887</v>
      </c>
      <c r="L52" s="1">
        <f ca="1">(#REF!/$T52)*(AVERAGE(C$2:$T$73))</f>
        <v>22662078.180650711</v>
      </c>
      <c r="M52" s="1">
        <f ca="1">(#REF!/$T52)*(AVERAGE(C$2:$T$73))</f>
        <v>1158759091.8785553</v>
      </c>
      <c r="N52" s="1">
        <f ca="1">(#REF!/$T52)*(AVERAGE(C$2:$T$73))</f>
        <v>0</v>
      </c>
      <c r="O52" s="1">
        <f ca="1">(#REF!/$T52)*(AVERAGE(C$2:$T$73))</f>
        <v>307862194.1522361</v>
      </c>
      <c r="P52" s="1">
        <f ca="1">(#REF!/$T52)*(AVERAGE(C$2:$T$73))</f>
        <v>73544857.491923064</v>
      </c>
      <c r="Q52" s="1">
        <f ca="1">(A52/$T52)*(AVERAGE(C$2:$T$73))</f>
        <v>12641956.484766051</v>
      </c>
      <c r="R52" s="1">
        <f ca="1">(B52/$T52)*(AVERAGE(C$2:$T$73))</f>
        <v>1999014.1556223887</v>
      </c>
    </row>
    <row r="53" spans="1:18" x14ac:dyDescent="0.2">
      <c r="A53" s="3" t="s">
        <v>368</v>
      </c>
      <c r="B53" s="3" t="s">
        <v>374</v>
      </c>
      <c r="C53" s="3">
        <v>10</v>
      </c>
      <c r="D53" s="3" t="s">
        <v>370</v>
      </c>
      <c r="E53" s="3" t="s">
        <v>372</v>
      </c>
      <c r="F53" s="3">
        <v>12</v>
      </c>
      <c r="G53" s="1">
        <f ca="1">(#REF!/$T53)*(AVERAGE(C$2:$T$73))</f>
        <v>408908.11681271408</v>
      </c>
      <c r="H53" s="1">
        <f ca="1">(#REF!/$T53)*(AVERAGE(C$2:$T$73))</f>
        <v>0</v>
      </c>
      <c r="I53" s="1">
        <f ca="1">(#REF!/$T53)*(AVERAGE(C$2:$T$73))</f>
        <v>0</v>
      </c>
      <c r="J53" s="1">
        <f ca="1">(#REF!/$T53)*(AVERAGE(C$2:$T$73))</f>
        <v>2667598.0098716039</v>
      </c>
      <c r="K53" s="1">
        <f ca="1">(#REF!/$T53)*(AVERAGE(C$2:$T$73))</f>
        <v>2031112.4479484633</v>
      </c>
      <c r="L53" s="1">
        <f ca="1">(#REF!/$T53)*(AVERAGE(C$2:$T$73))</f>
        <v>23648061.421375629</v>
      </c>
      <c r="M53" s="1">
        <f ca="1">(#REF!/$T53)*(AVERAGE(C$2:$T$73))</f>
        <v>1079086297.8685966</v>
      </c>
      <c r="N53" s="1">
        <f ca="1">(#REF!/$T53)*(AVERAGE(C$2:$T$73))</f>
        <v>0</v>
      </c>
      <c r="O53" s="1">
        <f ca="1">(#REF!/$T53)*(AVERAGE(C$2:$T$73))</f>
        <v>344389244.00061595</v>
      </c>
      <c r="P53" s="1">
        <f ca="1">(#REF!/$T53)*(AVERAGE(C$2:$T$73))</f>
        <v>78750340.46147418</v>
      </c>
      <c r="Q53" s="1">
        <f ca="1">(A53/$T53)*(AVERAGE(C$2:$T$73))</f>
        <v>16316115.965510929</v>
      </c>
      <c r="R53" s="1">
        <f ca="1">(B53/$T53)*(AVERAGE(C$2:$T$73))</f>
        <v>2031112.4479484633</v>
      </c>
    </row>
    <row r="54" spans="1:18" x14ac:dyDescent="0.2">
      <c r="A54" s="3" t="s">
        <v>368</v>
      </c>
      <c r="B54" s="3" t="s">
        <v>374</v>
      </c>
      <c r="C54" s="3">
        <v>13</v>
      </c>
      <c r="D54" s="3" t="s">
        <v>370</v>
      </c>
      <c r="E54" s="3" t="s">
        <v>371</v>
      </c>
      <c r="F54" s="3">
        <v>12</v>
      </c>
      <c r="G54" s="1">
        <f ca="1">(#REF!/$T54)*(AVERAGE(C$2:$T$73))</f>
        <v>92954.857079354377</v>
      </c>
      <c r="H54" s="1">
        <f ca="1">(#REF!/$T54)*(AVERAGE(C$2:$T$73))</f>
        <v>19482.025529653827</v>
      </c>
      <c r="I54" s="1">
        <f ca="1">(#REF!/$T54)*(AVERAGE(C$2:$T$73))</f>
        <v>0</v>
      </c>
      <c r="J54" s="1">
        <f ca="1">(#REF!/$T54)*(AVERAGE(C$2:$T$73))</f>
        <v>1007413.9588143119</v>
      </c>
      <c r="K54" s="1">
        <f ca="1">(#REF!/$T54)*(AVERAGE(C$2:$T$73))</f>
        <v>235319.74144028249</v>
      </c>
      <c r="L54" s="1">
        <f ca="1">(#REF!/$T54)*(AVERAGE(C$2:$T$73))</f>
        <v>8173153.1122102207</v>
      </c>
      <c r="M54" s="1">
        <f ca="1">(#REF!/$T54)*(AVERAGE(C$2:$T$73))</f>
        <v>505329359.08826631</v>
      </c>
      <c r="N54" s="1">
        <f ca="1">(#REF!/$T54)*(AVERAGE(C$2:$T$73))</f>
        <v>0</v>
      </c>
      <c r="O54" s="1">
        <f ca="1">(#REF!/$T54)*(AVERAGE(C$2:$T$73))</f>
        <v>77776779.61619404</v>
      </c>
      <c r="P54" s="1">
        <f ca="1">(#REF!/$T54)*(AVERAGE(C$2:$T$73))</f>
        <v>15379589.189642889</v>
      </c>
      <c r="Q54" s="1">
        <f ca="1">(A54/$T54)*(AVERAGE(C$2:$T$73))</f>
        <v>4350002.6989212092</v>
      </c>
      <c r="R54" s="1">
        <f ca="1">(B54/$T54)*(AVERAGE(C$2:$T$73))</f>
        <v>235319.74144028249</v>
      </c>
    </row>
    <row r="55" spans="1:18" x14ac:dyDescent="0.2">
      <c r="A55" s="3" t="s">
        <v>368</v>
      </c>
      <c r="B55" s="3" t="s">
        <v>374</v>
      </c>
      <c r="C55" s="3">
        <v>13</v>
      </c>
      <c r="D55" s="3" t="s">
        <v>370</v>
      </c>
      <c r="E55" s="3" t="s">
        <v>373</v>
      </c>
      <c r="F55" s="3">
        <v>12</v>
      </c>
      <c r="G55" s="1">
        <f ca="1">(#REF!/$T55)*(AVERAGE(C$2:$T$73))</f>
        <v>169052.49646561473</v>
      </c>
      <c r="H55" s="1">
        <f ca="1">(#REF!/$T55)*(AVERAGE(C$2:$T$73))</f>
        <v>64796.464358712103</v>
      </c>
      <c r="I55" s="1">
        <f ca="1">(#REF!/$T55)*(AVERAGE(C$2:$T$73))</f>
        <v>0</v>
      </c>
      <c r="J55" s="1">
        <f ca="1">(#REF!/$T55)*(AVERAGE(C$2:$T$73))</f>
        <v>1970346.0892137291</v>
      </c>
      <c r="K55" s="1">
        <f ca="1">(#REF!/$T55)*(AVERAGE(C$2:$T$73))</f>
        <v>867410.64428632252</v>
      </c>
      <c r="L55" s="1">
        <f ca="1">(#REF!/$T55)*(AVERAGE(C$2:$T$73))</f>
        <v>18811455.38569</v>
      </c>
      <c r="M55" s="1">
        <f ca="1">(#REF!/$T55)*(AVERAGE(C$2:$T$73))</f>
        <v>1467869989.6206422</v>
      </c>
      <c r="N55" s="1">
        <f ca="1">(#REF!/$T55)*(AVERAGE(C$2:$T$73))</f>
        <v>0</v>
      </c>
      <c r="O55" s="1">
        <f ca="1">(#REF!/$T55)*(AVERAGE(C$2:$T$73))</f>
        <v>193420402.11757255</v>
      </c>
      <c r="P55" s="1">
        <f ca="1">(#REF!/$T55)*(AVERAGE(C$2:$T$73))</f>
        <v>40336909.902443916</v>
      </c>
      <c r="Q55" s="1">
        <f ca="1">(A55/$T55)*(AVERAGE(C$2:$T$73))</f>
        <v>9236289.0200519562</v>
      </c>
      <c r="R55" s="1">
        <f ca="1">(B55/$T55)*(AVERAGE(C$2:$T$73))</f>
        <v>867410.64428632252</v>
      </c>
    </row>
    <row r="56" spans="1:18" x14ac:dyDescent="0.2">
      <c r="A56" s="3" t="s">
        <v>368</v>
      </c>
      <c r="B56" s="3" t="s">
        <v>374</v>
      </c>
      <c r="C56" s="3">
        <v>13</v>
      </c>
      <c r="D56" s="3" t="s">
        <v>370</v>
      </c>
      <c r="E56" s="3" t="s">
        <v>372</v>
      </c>
      <c r="F56" s="3">
        <v>12</v>
      </c>
      <c r="G56" s="1">
        <f ca="1">(#REF!/$T56)*(AVERAGE(C$2:$T$73))</f>
        <v>531395.84408012347</v>
      </c>
      <c r="H56" s="1">
        <f ca="1">(#REF!/$T56)*(AVERAGE(C$2:$T$73))</f>
        <v>0</v>
      </c>
      <c r="I56" s="1">
        <f ca="1">(#REF!/$T56)*(AVERAGE(C$2:$T$73))</f>
        <v>0</v>
      </c>
      <c r="J56" s="1">
        <f ca="1">(#REF!/$T56)*(AVERAGE(C$2:$T$73))</f>
        <v>1897070.2012656238</v>
      </c>
      <c r="K56" s="1">
        <f ca="1">(#REF!/$T56)*(AVERAGE(C$2:$T$73))</f>
        <v>1829125.1979909255</v>
      </c>
      <c r="L56" s="1">
        <f ca="1">(#REF!/$T56)*(AVERAGE(C$2:$T$73))</f>
        <v>18425944.776540469</v>
      </c>
      <c r="M56" s="1">
        <f ca="1">(#REF!/$T56)*(AVERAGE(C$2:$T$73))</f>
        <v>1495584212.5770843</v>
      </c>
      <c r="N56" s="1">
        <f ca="1">(#REF!/$T56)*(AVERAGE(C$2:$T$73))</f>
        <v>0</v>
      </c>
      <c r="O56" s="1">
        <f ca="1">(#REF!/$T56)*(AVERAGE(C$2:$T$73))</f>
        <v>255906415.05526546</v>
      </c>
      <c r="P56" s="1">
        <f ca="1">(#REF!/$T56)*(AVERAGE(C$2:$T$73))</f>
        <v>44678742.956370115</v>
      </c>
      <c r="Q56" s="1">
        <f ca="1">(A56/$T56)*(AVERAGE(C$2:$T$73))</f>
        <v>9707627.1966737658</v>
      </c>
      <c r="R56" s="1">
        <f ca="1">(B56/$T56)*(AVERAGE(C$2:$T$73))</f>
        <v>1829125.1979909255</v>
      </c>
    </row>
    <row r="57" spans="1:18" x14ac:dyDescent="0.2">
      <c r="A57" s="3" t="s">
        <v>368</v>
      </c>
      <c r="B57" s="3" t="s">
        <v>374</v>
      </c>
      <c r="C57" s="3">
        <v>15</v>
      </c>
      <c r="D57" s="3" t="s">
        <v>370</v>
      </c>
      <c r="E57" s="3" t="s">
        <v>371</v>
      </c>
      <c r="F57" s="3">
        <v>12</v>
      </c>
      <c r="G57" s="1">
        <f ca="1">(#REF!/$T57)*(AVERAGE(C$2:$T$73))</f>
        <v>134893.37011219241</v>
      </c>
      <c r="H57" s="1">
        <f ca="1">(#REF!/$T57)*(AVERAGE(C$2:$T$73))</f>
        <v>9529.0231935131123</v>
      </c>
      <c r="I57" s="1">
        <f ca="1">(#REF!/$T57)*(AVERAGE(C$2:$T$73))</f>
        <v>0</v>
      </c>
      <c r="J57" s="1">
        <f ca="1">(#REF!/$T57)*(AVERAGE(C$2:$T$73))</f>
        <v>1461236.6363177078</v>
      </c>
      <c r="K57" s="1">
        <f ca="1">(#REF!/$T57)*(AVERAGE(C$2:$T$73))</f>
        <v>0</v>
      </c>
      <c r="L57" s="1">
        <f ca="1">(#REF!/$T57)*(AVERAGE(C$2:$T$73))</f>
        <v>8344413.0064831674</v>
      </c>
      <c r="M57" s="1">
        <f ca="1">(#REF!/$T57)*(AVERAGE(C$2:$T$73))</f>
        <v>865538491.97682548</v>
      </c>
      <c r="N57" s="1">
        <f ca="1">(#REF!/$T57)*(AVERAGE(C$2:$T$73))</f>
        <v>0</v>
      </c>
      <c r="O57" s="1">
        <f ca="1">(#REF!/$T57)*(AVERAGE(C$2:$T$73))</f>
        <v>69968680.489144564</v>
      </c>
      <c r="P57" s="1">
        <f ca="1">(#REF!/$T57)*(AVERAGE(C$2:$T$73))</f>
        <v>19072944.014818668</v>
      </c>
      <c r="Q57" s="1">
        <f ca="1">(A57/$T57)*(AVERAGE(C$2:$T$73))</f>
        <v>4373065.2004240146</v>
      </c>
      <c r="R57" s="1">
        <f ca="1">(B57/$T57)*(AVERAGE(C$2:$T$73))</f>
        <v>0</v>
      </c>
    </row>
    <row r="58" spans="1:18" x14ac:dyDescent="0.2">
      <c r="A58" s="3" t="s">
        <v>368</v>
      </c>
      <c r="B58" s="3" t="s">
        <v>374</v>
      </c>
      <c r="C58" s="3">
        <v>15</v>
      </c>
      <c r="D58" s="3" t="s">
        <v>370</v>
      </c>
      <c r="E58" s="3" t="s">
        <v>373</v>
      </c>
      <c r="F58" s="3">
        <v>12</v>
      </c>
      <c r="G58" s="1">
        <f ca="1">(#REF!/$T58)*(AVERAGE(C$2:$T$73))</f>
        <v>181689.92066302855</v>
      </c>
      <c r="H58" s="1">
        <f ca="1">(#REF!/$T58)*(AVERAGE(C$2:$T$73))</f>
        <v>20311.78056380204</v>
      </c>
      <c r="I58" s="1">
        <f ca="1">(#REF!/$T58)*(AVERAGE(C$2:$T$73))</f>
        <v>0</v>
      </c>
      <c r="J58" s="1">
        <f ca="1">(#REF!/$T58)*(AVERAGE(C$2:$T$73))</f>
        <v>2841778.6257415973</v>
      </c>
      <c r="K58" s="1">
        <f ca="1">(#REF!/$T58)*(AVERAGE(C$2:$T$73))</f>
        <v>141303.98272564576</v>
      </c>
      <c r="L58" s="1">
        <f ca="1">(#REF!/$T58)*(AVERAGE(C$2:$T$73))</f>
        <v>19058135.828471757</v>
      </c>
      <c r="M58" s="1">
        <f ca="1">(#REF!/$T58)*(AVERAGE(C$2:$T$73))</f>
        <v>1905813582.8471758</v>
      </c>
      <c r="N58" s="1">
        <f ca="1">(#REF!/$T58)*(AVERAGE(C$2:$T$73))</f>
        <v>0</v>
      </c>
      <c r="O58" s="1">
        <f ca="1">(#REF!/$T58)*(AVERAGE(C$2:$T$73))</f>
        <v>153772997.91012019</v>
      </c>
      <c r="P58" s="1">
        <f ca="1">(#REF!/$T58)*(AVERAGE(C$2:$T$73))</f>
        <v>48766406.384618916</v>
      </c>
      <c r="Q58" s="1">
        <f ca="1">(A58/$T58)*(AVERAGE(C$2:$T$73))</f>
        <v>8876058.2852933481</v>
      </c>
      <c r="R58" s="1">
        <f ca="1">(B58/$T58)*(AVERAGE(C$2:$T$73))</f>
        <v>141303.98272564576</v>
      </c>
    </row>
    <row r="59" spans="1:18" x14ac:dyDescent="0.2">
      <c r="A59" s="3" t="s">
        <v>368</v>
      </c>
      <c r="B59" s="3" t="s">
        <v>374</v>
      </c>
      <c r="C59" s="3">
        <v>15</v>
      </c>
      <c r="D59" s="3" t="s">
        <v>370</v>
      </c>
      <c r="E59" s="3" t="s">
        <v>372</v>
      </c>
      <c r="F59" s="3">
        <v>12</v>
      </c>
      <c r="G59" s="1">
        <f ca="1">(#REF!/$T59)*(AVERAGE(C$2:$T$73))</f>
        <v>367332.51692496549</v>
      </c>
      <c r="H59" s="1">
        <f ca="1">(#REF!/$T59)*(AVERAGE(C$2:$T$73))</f>
        <v>30909.959190410515</v>
      </c>
      <c r="I59" s="1">
        <f ca="1">(#REF!/$T59)*(AVERAGE(C$2:$T$73))</f>
        <v>0</v>
      </c>
      <c r="J59" s="1">
        <f ca="1">(#REF!/$T59)*(AVERAGE(C$2:$T$73))</f>
        <v>2562258.6021534973</v>
      </c>
      <c r="K59" s="1">
        <f ca="1">(#REF!/$T59)*(AVERAGE(C$2:$T$73))</f>
        <v>462525.3792013576</v>
      </c>
      <c r="L59" s="1">
        <f ca="1">(#REF!/$T59)*(AVERAGE(C$2:$T$73))</f>
        <v>20857133.90077588</v>
      </c>
      <c r="M59" s="1">
        <f ca="1">(#REF!/$T59)*(AVERAGE(C$2:$T$73))</f>
        <v>1922398096.3262296</v>
      </c>
      <c r="N59" s="1">
        <f ca="1">(#REF!/$T59)*(AVERAGE(C$2:$T$73))</f>
        <v>0</v>
      </c>
      <c r="O59" s="1">
        <f ca="1">(#REF!/$T59)*(AVERAGE(C$2:$T$73))</f>
        <v>181024181.02560198</v>
      </c>
      <c r="P59" s="1">
        <f ca="1">(#REF!/$T59)*(AVERAGE(C$2:$T$73))</f>
        <v>54504019.721838854</v>
      </c>
      <c r="Q59" s="1">
        <f ca="1">(A59/$T59)*(AVERAGE(C$2:$T$73))</f>
        <v>9602460.6997395512</v>
      </c>
      <c r="R59" s="1">
        <f ca="1">(B59/$T59)*(AVERAGE(C$2:$T$73))</f>
        <v>462525.3792013576</v>
      </c>
    </row>
    <row r="60" spans="1:18" x14ac:dyDescent="0.2">
      <c r="A60" s="3" t="s">
        <v>368</v>
      </c>
      <c r="B60" s="3" t="s">
        <v>374</v>
      </c>
      <c r="C60" s="3">
        <v>4</v>
      </c>
      <c r="D60" s="3" t="s">
        <v>370</v>
      </c>
      <c r="E60" s="3" t="s">
        <v>371</v>
      </c>
      <c r="F60" s="3">
        <v>20</v>
      </c>
      <c r="G60" s="1">
        <f ca="1">(#REF!/$T60)*(AVERAGE(C$2:$T$73))</f>
        <v>250753.96415267643</v>
      </c>
      <c r="H60" s="1">
        <f ca="1">(#REF!/$T60)*(AVERAGE(C$2:$T$73))</f>
        <v>16022.868073521646</v>
      </c>
      <c r="I60" s="1">
        <f ca="1">(#REF!/$T60)*(AVERAGE(C$2:$T$73))</f>
        <v>0</v>
      </c>
      <c r="J60" s="1">
        <f ca="1">(#REF!/$T60)*(AVERAGE(C$2:$T$73))</f>
        <v>2680519.4255073722</v>
      </c>
      <c r="K60" s="1">
        <f ca="1">(#REF!/$T60)*(AVERAGE(C$2:$T$73))</f>
        <v>172046.14014066325</v>
      </c>
      <c r="L60" s="1">
        <f ca="1">(#REF!/$T60)*(AVERAGE(C$2:$T$73))</f>
        <v>7057836.6086767819</v>
      </c>
      <c r="M60" s="1">
        <f ca="1">(#REF!/$T60)*(AVERAGE(C$2:$T$73))</f>
        <v>493587266.0970037</v>
      </c>
      <c r="N60" s="1">
        <f ca="1">(#REF!/$T60)*(AVERAGE(C$2:$T$73))</f>
        <v>0</v>
      </c>
      <c r="O60" s="1">
        <f ca="1">(#REF!/$T60)*(AVERAGE(C$2:$T$73))</f>
        <v>147153586.80835906</v>
      </c>
      <c r="P60" s="1">
        <f ca="1">(#REF!/$T60)*(AVERAGE(C$2:$T$73))</f>
        <v>38425999.31390693</v>
      </c>
      <c r="Q60" s="1">
        <f ca="1">(A60/$T60)*(AVERAGE(C$2:$T$73))</f>
        <v>5673947.0775636872</v>
      </c>
      <c r="R60" s="1">
        <f ca="1">(B60/$T60)*(AVERAGE(C$2:$T$73))</f>
        <v>172046.14014066325</v>
      </c>
    </row>
    <row r="61" spans="1:18" x14ac:dyDescent="0.2">
      <c r="A61" s="3" t="s">
        <v>368</v>
      </c>
      <c r="B61" s="3" t="s">
        <v>374</v>
      </c>
      <c r="C61" s="3">
        <v>4</v>
      </c>
      <c r="D61" s="3" t="s">
        <v>370</v>
      </c>
      <c r="E61" s="3" t="s">
        <v>372</v>
      </c>
      <c r="F61" s="3">
        <v>20</v>
      </c>
      <c r="G61" s="1">
        <f ca="1">(#REF!/$T61)*(AVERAGE(C$2:$T$73))</f>
        <v>671429.8512428368</v>
      </c>
      <c r="H61" s="1">
        <f ca="1">(#REF!/$T61)*(AVERAGE(C$2:$T$73))</f>
        <v>0</v>
      </c>
      <c r="I61" s="1">
        <f ca="1">(#REF!/$T61)*(AVERAGE(C$2:$T$73))</f>
        <v>0</v>
      </c>
      <c r="J61" s="1">
        <f ca="1">(#REF!/$T61)*(AVERAGE(C$2:$T$73))</f>
        <v>4781907.268702873</v>
      </c>
      <c r="K61" s="1">
        <f ca="1">(#REF!/$T61)*(AVERAGE(C$2:$T$73))</f>
        <v>1257454.7487629608</v>
      </c>
      <c r="L61" s="1">
        <f ca="1">(#REF!/$T61)*(AVERAGE(C$2:$T$73))</f>
        <v>19783445.459739055</v>
      </c>
      <c r="M61" s="1">
        <f ca="1">(#REF!/$T61)*(AVERAGE(C$2:$T$73))</f>
        <v>1237778401.7730541</v>
      </c>
      <c r="N61" s="1">
        <f ca="1">(#REF!/$T61)*(AVERAGE(C$2:$T$73))</f>
        <v>0</v>
      </c>
      <c r="O61" s="1">
        <f ca="1">(#REF!/$T61)*(AVERAGE(C$2:$T$73))</f>
        <v>420179372.59622771</v>
      </c>
      <c r="P61" s="1">
        <f ca="1">(#REF!/$T61)*(AVERAGE(C$2:$T$73))</f>
        <v>104519618.93331166</v>
      </c>
      <c r="Q61" s="1">
        <f ca="1">(A61/$T61)*(AVERAGE(C$2:$T$73))</f>
        <v>11612290.942340108</v>
      </c>
      <c r="R61" s="1">
        <f ca="1">(B61/$T61)*(AVERAGE(C$2:$T$73))</f>
        <v>1257454.7487629608</v>
      </c>
    </row>
    <row r="62" spans="1:18" x14ac:dyDescent="0.2">
      <c r="A62" s="3" t="s">
        <v>368</v>
      </c>
      <c r="B62" s="3" t="s">
        <v>374</v>
      </c>
      <c r="C62" s="3">
        <v>5</v>
      </c>
      <c r="D62" s="3" t="s">
        <v>370</v>
      </c>
      <c r="E62" s="3" t="s">
        <v>371</v>
      </c>
      <c r="F62" s="3">
        <v>20</v>
      </c>
      <c r="G62" s="1">
        <f ca="1">(#REF!/$T62)*(AVERAGE(C$2:$T$73))</f>
        <v>162462.43831399982</v>
      </c>
      <c r="H62" s="1">
        <f ca="1">(#REF!/$T62)*(AVERAGE(C$2:$T$73))</f>
        <v>0</v>
      </c>
      <c r="I62" s="1">
        <f ca="1">(#REF!/$T62)*(AVERAGE(C$2:$T$73))</f>
        <v>0</v>
      </c>
      <c r="J62" s="1">
        <f ca="1">(#REF!/$T62)*(AVERAGE(C$2:$T$73))</f>
        <v>792714.72948339069</v>
      </c>
      <c r="K62" s="1">
        <f ca="1">(#REF!/$T62)*(AVERAGE(C$2:$T$73))</f>
        <v>410660.17961244885</v>
      </c>
      <c r="L62" s="1">
        <f ca="1">(#REF!/$T62)*(AVERAGE(C$2:$T$73))</f>
        <v>7256798.082694496</v>
      </c>
      <c r="M62" s="1">
        <f ca="1">(#REF!/$T62)*(AVERAGE(C$2:$T$73))</f>
        <v>299131967.47851151</v>
      </c>
      <c r="N62" s="1">
        <f ca="1">(#REF!/$T62)*(AVERAGE(C$2:$T$73))</f>
        <v>0</v>
      </c>
      <c r="O62" s="1">
        <f ca="1">(#REF!/$T62)*(AVERAGE(C$2:$T$73))</f>
        <v>73833701.42276378</v>
      </c>
      <c r="P62" s="1">
        <f ca="1">(#REF!/$T62)*(AVERAGE(C$2:$T$73))</f>
        <v>10336718.199186929</v>
      </c>
      <c r="Q62" s="1">
        <f ca="1">(A62/$T62)*(AVERAGE(C$2:$T$73))</f>
        <v>3952310.1475021648</v>
      </c>
      <c r="R62" s="1">
        <f ca="1">(B62/$T62)*(AVERAGE(C$2:$T$73))</f>
        <v>410660.17961244885</v>
      </c>
    </row>
    <row r="63" spans="1:18" x14ac:dyDescent="0.2">
      <c r="A63" s="3" t="s">
        <v>368</v>
      </c>
      <c r="B63" s="3" t="s">
        <v>374</v>
      </c>
      <c r="C63" s="3">
        <v>5</v>
      </c>
      <c r="D63" s="3" t="s">
        <v>370</v>
      </c>
      <c r="E63" s="3" t="s">
        <v>373</v>
      </c>
      <c r="F63" s="3">
        <v>20</v>
      </c>
      <c r="G63" s="1">
        <f ca="1">(#REF!/$T63)*(AVERAGE(C$2:$T$73))</f>
        <v>422844.74426417932</v>
      </c>
      <c r="H63" s="1">
        <f ca="1">(#REF!/$T63)*(AVERAGE(C$2:$T$73))</f>
        <v>53021.263132821667</v>
      </c>
      <c r="I63" s="1">
        <f ca="1">(#REF!/$T63)*(AVERAGE(C$2:$T$73))</f>
        <v>0</v>
      </c>
      <c r="J63" s="1">
        <f ca="1">(#REF!/$T63)*(AVERAGE(C$2:$T$73))</f>
        <v>1575002.1486518136</v>
      </c>
      <c r="K63" s="1">
        <f ca="1">(#REF!/$T63)*(AVERAGE(C$2:$T$73))</f>
        <v>1268078.3095304128</v>
      </c>
      <c r="L63" s="1">
        <f ca="1">(#REF!/$T63)*(AVERAGE(C$2:$T$73))</f>
        <v>18569496.626372255</v>
      </c>
      <c r="M63" s="1">
        <f ca="1">(#REF!/$T63)*(AVERAGE(C$2:$T$73))</f>
        <v>993541255.20201123</v>
      </c>
      <c r="N63" s="1">
        <f ca="1">(#REF!/$T63)*(AVERAGE(C$2:$T$73))</f>
        <v>0</v>
      </c>
      <c r="O63" s="1">
        <f ca="1">(#REF!/$T63)*(AVERAGE(C$2:$T$73))</f>
        <v>192097996.72151789</v>
      </c>
      <c r="P63" s="1">
        <f ca="1">(#REF!/$T63)*(AVERAGE(C$2:$T$73))</f>
        <v>29245367.592639849</v>
      </c>
      <c r="Q63" s="1">
        <f ca="1">(A63/$T63)*(AVERAGE(C$2:$T$73))</f>
        <v>8598784.7554192394</v>
      </c>
      <c r="R63" s="1">
        <f ca="1">(B63/$T63)*(AVERAGE(C$2:$T$73))</f>
        <v>1268078.3095304128</v>
      </c>
    </row>
    <row r="64" spans="1:18" x14ac:dyDescent="0.2">
      <c r="A64" s="3" t="s">
        <v>368</v>
      </c>
      <c r="B64" s="3" t="s">
        <v>374</v>
      </c>
      <c r="C64" s="3">
        <v>5</v>
      </c>
      <c r="D64" s="3" t="s">
        <v>370</v>
      </c>
      <c r="E64" s="3" t="s">
        <v>372</v>
      </c>
      <c r="F64" s="3">
        <v>20</v>
      </c>
      <c r="G64" s="1">
        <f ca="1">(#REF!/$T64)*(AVERAGE(C$2:$T$73))</f>
        <v>355348.26356448972</v>
      </c>
      <c r="H64" s="1">
        <f ca="1">(#REF!/$T64)*(AVERAGE(C$2:$T$73))</f>
        <v>0</v>
      </c>
      <c r="I64" s="1">
        <f ca="1">(#REF!/$T64)*(AVERAGE(C$2:$T$73))</f>
        <v>0</v>
      </c>
      <c r="J64" s="1">
        <f ca="1">(#REF!/$T64)*(AVERAGE(C$2:$T$73))</f>
        <v>1545285.2700588109</v>
      </c>
      <c r="K64" s="1">
        <f ca="1">(#REF!/$T64)*(AVERAGE(C$2:$T$73))</f>
        <v>1948355.0442935308</v>
      </c>
      <c r="L64" s="1">
        <f ca="1">(#REF!/$T64)*(AVERAGE(C$2:$T$73))</f>
        <v>17639118.593189735</v>
      </c>
      <c r="M64" s="1">
        <f ca="1">(#REF!/$T64)*(AVERAGE(C$2:$T$73))</f>
        <v>829237194.17599118</v>
      </c>
      <c r="N64" s="1">
        <f ca="1">(#REF!/$T64)*(AVERAGE(C$2:$T$73))</f>
        <v>0</v>
      </c>
      <c r="O64" s="1">
        <f ca="1">(#REF!/$T64)*(AVERAGE(C$2:$T$73))</f>
        <v>204119924.72024396</v>
      </c>
      <c r="P64" s="1">
        <f ca="1">(#REF!/$T64)*(AVERAGE(C$2:$T$73))</f>
        <v>26426240.253960162</v>
      </c>
      <c r="Q64" s="1">
        <f ca="1">(A64/$T64)*(AVERAGE(C$2:$T$73))</f>
        <v>7439229.9716000399</v>
      </c>
      <c r="R64" s="1">
        <f ca="1">(B64/$T64)*(AVERAGE(C$2:$T$73))</f>
        <v>1948355.0442935308</v>
      </c>
    </row>
    <row r="65" spans="1:18" x14ac:dyDescent="0.2">
      <c r="A65" s="3" t="s">
        <v>368</v>
      </c>
      <c r="B65" s="3" t="s">
        <v>374</v>
      </c>
      <c r="C65" s="3">
        <v>8</v>
      </c>
      <c r="D65" s="3" t="s">
        <v>370</v>
      </c>
      <c r="E65" s="3" t="s">
        <v>371</v>
      </c>
      <c r="F65" s="3">
        <v>20</v>
      </c>
      <c r="G65" s="1">
        <f ca="1">(#REF!/$T65)*(AVERAGE(C$2:$T$73))</f>
        <v>272026.9006905033</v>
      </c>
      <c r="H65" s="1">
        <f ca="1">(#REF!/$T65)*(AVERAGE(C$2:$T$73))</f>
        <v>29589.936977809473</v>
      </c>
      <c r="I65" s="1">
        <f ca="1">(#REF!/$T65)*(AVERAGE(C$2:$T$73))</f>
        <v>0</v>
      </c>
      <c r="J65" s="1">
        <f ca="1">(#REF!/$T65)*(AVERAGE(C$2:$T$73))</f>
        <v>1678469.754494725</v>
      </c>
      <c r="K65" s="1">
        <f ca="1">(#REF!/$T65)*(AVERAGE(C$2:$T$73))</f>
        <v>356408.6805677326</v>
      </c>
      <c r="L65" s="1">
        <f ca="1">(#REF!/$T65)*(AVERAGE(C$2:$T$73))</f>
        <v>4748683.8774202755</v>
      </c>
      <c r="M65" s="1">
        <f ca="1">(#REF!/$T65)*(AVERAGE(C$2:$T$73))</f>
        <v>401641019.5388177</v>
      </c>
      <c r="N65" s="1">
        <f ca="1">(#REF!/$T65)*(AVERAGE(C$2:$T$73))</f>
        <v>0</v>
      </c>
      <c r="O65" s="1">
        <f ca="1">(#REF!/$T65)*(AVERAGE(C$2:$T$73))</f>
        <v>126483635.98736247</v>
      </c>
      <c r="P65" s="1">
        <f ca="1">(#REF!/$T65)*(AVERAGE(C$2:$T$73))</f>
        <v>23654658.940794453</v>
      </c>
      <c r="Q65" s="1">
        <f ca="1">(A65/$T65)*(AVERAGE(C$2:$T$73))</f>
        <v>5236866.3321083412</v>
      </c>
      <c r="R65" s="1">
        <f ca="1">(B65/$T65)*(AVERAGE(C$2:$T$73))</f>
        <v>356408.6805677326</v>
      </c>
    </row>
    <row r="66" spans="1:18" x14ac:dyDescent="0.2">
      <c r="A66" s="3" t="s">
        <v>368</v>
      </c>
      <c r="B66" s="3" t="s">
        <v>374</v>
      </c>
      <c r="C66" s="3">
        <v>8</v>
      </c>
      <c r="D66" s="3" t="s">
        <v>370</v>
      </c>
      <c r="E66" s="3" t="s">
        <v>373</v>
      </c>
      <c r="F66" s="3">
        <v>20</v>
      </c>
      <c r="G66" s="1">
        <f ca="1">(#REF!/$T66)*(AVERAGE(C$2:$T$73))</f>
        <v>516387.08357967885</v>
      </c>
      <c r="H66" s="1">
        <f ca="1">(#REF!/$T66)*(AVERAGE(C$2:$T$73))</f>
        <v>33917.820258288906</v>
      </c>
      <c r="I66" s="1">
        <f ca="1">(#REF!/$T66)*(AVERAGE(C$2:$T$73))</f>
        <v>0</v>
      </c>
      <c r="J66" s="1">
        <f ca="1">(#REF!/$T66)*(AVERAGE(C$2:$T$73))</f>
        <v>2632121.2049262472</v>
      </c>
      <c r="K66" s="1">
        <f ca="1">(#REF!/$T66)*(AVERAGE(C$2:$T$73))</f>
        <v>653576.6077239943</v>
      </c>
      <c r="L66" s="1">
        <f ca="1">(#REF!/$T66)*(AVERAGE(C$2:$T$73))</f>
        <v>8955218.3989984933</v>
      </c>
      <c r="M66" s="1">
        <f ca="1">(#REF!/$T66)*(AVERAGE(C$2:$T$73))</f>
        <v>869296905.20835698</v>
      </c>
      <c r="N66" s="1">
        <f ca="1">(#REF!/$T66)*(AVERAGE(C$2:$T$73))</f>
        <v>0</v>
      </c>
      <c r="O66" s="1">
        <f ca="1">(#REF!/$T66)*(AVERAGE(C$2:$T$73))</f>
        <v>266813901.59860462</v>
      </c>
      <c r="P66" s="1">
        <f ca="1">(#REF!/$T66)*(AVERAGE(C$2:$T$73))</f>
        <v>51641400.309407353</v>
      </c>
      <c r="Q66" s="1">
        <f ca="1">(A66/$T66)*(AVERAGE(C$2:$T$73))</f>
        <v>10007213.053532142</v>
      </c>
      <c r="R66" s="1">
        <f ca="1">(B66/$T66)*(AVERAGE(C$2:$T$73))</f>
        <v>653576.6077239943</v>
      </c>
    </row>
    <row r="67" spans="1:18" x14ac:dyDescent="0.2">
      <c r="A67" s="3" t="s">
        <v>368</v>
      </c>
      <c r="B67" s="3" t="s">
        <v>374</v>
      </c>
      <c r="C67" s="3">
        <v>8</v>
      </c>
      <c r="D67" s="3" t="s">
        <v>370</v>
      </c>
      <c r="E67" s="3" t="s">
        <v>372</v>
      </c>
      <c r="F67" s="3">
        <v>20</v>
      </c>
      <c r="G67" s="1">
        <f ca="1">(#REF!/$T67)*(AVERAGE(C$2:$T$73))</f>
        <v>545780.01027035085</v>
      </c>
      <c r="H67" s="1">
        <f ca="1">(#REF!/$T67)*(AVERAGE(C$2:$T$73))</f>
        <v>23733.405497791729</v>
      </c>
      <c r="I67" s="1">
        <f ca="1">(#REF!/$T67)*(AVERAGE(C$2:$T$73))</f>
        <v>0</v>
      </c>
      <c r="J67" s="1">
        <f ca="1">(#REF!/$T67)*(AVERAGE(C$2:$T$73))</f>
        <v>2329507.3793533086</v>
      </c>
      <c r="K67" s="1">
        <f ca="1">(#REF!/$T67)*(AVERAGE(C$2:$T$73))</f>
        <v>1316018.4669224788</v>
      </c>
      <c r="L67" s="1">
        <f ca="1">(#REF!/$T67)*(AVERAGE(C$2:$T$73))</f>
        <v>9953175.2522984389</v>
      </c>
      <c r="M67" s="1">
        <f ca="1">(#REF!/$T67)*(AVERAGE(C$2:$T$73))</f>
        <v>862947059.3661164</v>
      </c>
      <c r="N67" s="1">
        <f ca="1">(#REF!/$T67)*(AVERAGE(C$2:$T$73))</f>
        <v>0</v>
      </c>
      <c r="O67" s="1">
        <f ca="1">(#REF!/$T67)*(AVERAGE(C$2:$T$73))</f>
        <v>329630228.08219218</v>
      </c>
      <c r="P67" s="1">
        <f ca="1">(#REF!/$T67)*(AVERAGE(C$2:$T$73))</f>
        <v>51310365.692039348</v>
      </c>
      <c r="Q67" s="1">
        <f ca="1">(A67/$T67)*(AVERAGE(C$2:$T$73))</f>
        <v>10184998.112207741</v>
      </c>
      <c r="R67" s="1">
        <f ca="1">(B67/$T67)*(AVERAGE(C$2:$T$73))</f>
        <v>1316018.4669224788</v>
      </c>
    </row>
    <row r="68" spans="1:18" x14ac:dyDescent="0.2">
      <c r="A68" s="3" t="s">
        <v>368</v>
      </c>
      <c r="B68" s="3" t="s">
        <v>374</v>
      </c>
      <c r="C68" s="3">
        <v>11</v>
      </c>
      <c r="D68" s="3" t="s">
        <v>370</v>
      </c>
      <c r="E68" s="3" t="s">
        <v>371</v>
      </c>
      <c r="F68" s="3">
        <v>20</v>
      </c>
      <c r="G68" s="1">
        <f ca="1">(#REF!/$T68)*(AVERAGE(C$2:$T$73))</f>
        <v>338285.11263012461</v>
      </c>
      <c r="H68" s="1">
        <f ca="1">(#REF!/$T68)*(AVERAGE(C$2:$T$73))</f>
        <v>50946.707775848445</v>
      </c>
      <c r="I68" s="1">
        <f ca="1">(#REF!/$T68)*(AVERAGE(C$2:$T$73))</f>
        <v>0</v>
      </c>
      <c r="J68" s="1">
        <f ca="1">(#REF!/$T68)*(AVERAGE(C$2:$T$73))</f>
        <v>3248163.8232371835</v>
      </c>
      <c r="K68" s="1">
        <f ca="1">(#REF!/$T68)*(AVERAGE(C$2:$T$73))</f>
        <v>517017.25380614138</v>
      </c>
      <c r="L68" s="1">
        <f ca="1">(#REF!/$T68)*(AVERAGE(C$2:$T$73))</f>
        <v>8198014.2181352796</v>
      </c>
      <c r="M68" s="1">
        <f ca="1">(#REF!/$T68)*(AVERAGE(C$2:$T$73))</f>
        <v>990884960.64699197</v>
      </c>
      <c r="N68" s="1">
        <f ca="1">(#REF!/$T68)*(AVERAGE(C$2:$T$73))</f>
        <v>0</v>
      </c>
      <c r="O68" s="1">
        <f ca="1">(#REF!/$T68)*(AVERAGE(C$2:$T$73))</f>
        <v>199788187.18736097</v>
      </c>
      <c r="P68" s="1">
        <f ca="1">(#REF!/$T68)*(AVERAGE(C$2:$T$73))</f>
        <v>38829800.896898381</v>
      </c>
      <c r="Q68" s="1">
        <f ca="1">(A68/$T68)*(AVERAGE(C$2:$T$73))</f>
        <v>8745832.0417752713</v>
      </c>
      <c r="R68" s="1">
        <f ca="1">(B68/$T68)*(AVERAGE(C$2:$T$73))</f>
        <v>517017.25380614138</v>
      </c>
    </row>
    <row r="69" spans="1:18" x14ac:dyDescent="0.2">
      <c r="A69" s="3" t="s">
        <v>368</v>
      </c>
      <c r="B69" s="3" t="s">
        <v>374</v>
      </c>
      <c r="C69" s="3">
        <v>11</v>
      </c>
      <c r="D69" s="3" t="s">
        <v>370</v>
      </c>
      <c r="E69" s="3" t="s">
        <v>373</v>
      </c>
      <c r="F69" s="3">
        <v>20</v>
      </c>
      <c r="G69" s="1">
        <f ca="1">(#REF!/$T69)*(AVERAGE(C$2:$T$73))</f>
        <v>308151.54886571394</v>
      </c>
      <c r="H69" s="1">
        <f ca="1">(#REF!/$T69)*(AVERAGE(C$2:$T$73))</f>
        <v>0</v>
      </c>
      <c r="I69" s="1">
        <f ca="1">(#REF!/$T69)*(AVERAGE(C$2:$T$73))</f>
        <v>0</v>
      </c>
      <c r="J69" s="1">
        <f ca="1">(#REF!/$T69)*(AVERAGE(C$2:$T$73))</f>
        <v>3727430.2274177466</v>
      </c>
      <c r="K69" s="1">
        <f ca="1">(#REF!/$T69)*(AVERAGE(C$2:$T$73))</f>
        <v>1173464.3189819749</v>
      </c>
      <c r="L69" s="1">
        <f ca="1">(#REF!/$T69)*(AVERAGE(C$2:$T$73))</f>
        <v>9642286.240684351</v>
      </c>
      <c r="M69" s="1">
        <f ca="1">(#REF!/$T69)*(AVERAGE(C$2:$T$73))</f>
        <v>1131772082.6006384</v>
      </c>
      <c r="N69" s="1">
        <f ca="1">(#REF!/$T69)*(AVERAGE(C$2:$T$73))</f>
        <v>0</v>
      </c>
      <c r="O69" s="1">
        <f ca="1">(#REF!/$T69)*(AVERAGE(C$2:$T$73))</f>
        <v>247859908.58886769</v>
      </c>
      <c r="P69" s="1">
        <f ca="1">(#REF!/$T69)*(AVERAGE(C$2:$T$73))</f>
        <v>44468983.599767439</v>
      </c>
      <c r="Q69" s="1">
        <f ca="1">(A69/$T69)*(AVERAGE(C$2:$T$73))</f>
        <v>10439310.540540509</v>
      </c>
      <c r="R69" s="1">
        <f ca="1">(B69/$T69)*(AVERAGE(C$2:$T$73))</f>
        <v>1173464.3189819749</v>
      </c>
    </row>
    <row r="70" spans="1:18" x14ac:dyDescent="0.2">
      <c r="A70" s="3" t="s">
        <v>368</v>
      </c>
      <c r="B70" s="3" t="s">
        <v>374</v>
      </c>
      <c r="C70" s="3">
        <v>11</v>
      </c>
      <c r="D70" s="3" t="s">
        <v>370</v>
      </c>
      <c r="E70" s="3" t="s">
        <v>372</v>
      </c>
      <c r="F70" s="3">
        <v>20</v>
      </c>
      <c r="G70" s="1">
        <f ca="1">(#REF!/$T70)*(AVERAGE(C$2:$T$73))</f>
        <v>478178.14403308713</v>
      </c>
      <c r="H70" s="1">
        <f ca="1">(#REF!/$T70)*(AVERAGE(C$2:$T$73))</f>
        <v>26920.155329121244</v>
      </c>
      <c r="I70" s="1">
        <f ca="1">(#REF!/$T70)*(AVERAGE(C$2:$T$73))</f>
        <v>0</v>
      </c>
      <c r="J70" s="1">
        <f ca="1">(#REF!/$T70)*(AVERAGE(C$2:$T$73))</f>
        <v>3714624.7417361499</v>
      </c>
      <c r="K70" s="1">
        <f ca="1">(#REF!/$T70)*(AVERAGE(C$2:$T$73))</f>
        <v>1288218.8606560044</v>
      </c>
      <c r="L70" s="1">
        <f ca="1">(#REF!/$T70)*(AVERAGE(C$2:$T$73))</f>
        <v>10316590.538793739</v>
      </c>
      <c r="M70" s="1">
        <f ca="1">(#REF!/$T70)*(AVERAGE(C$2:$T$73))</f>
        <v>1122239985.6009576</v>
      </c>
      <c r="N70" s="1">
        <f ca="1">(#REF!/$T70)*(AVERAGE(C$2:$T$73))</f>
        <v>0</v>
      </c>
      <c r="O70" s="1">
        <f ca="1">(#REF!/$T70)*(AVERAGE(C$2:$T$73))</f>
        <v>273039831.54827422</v>
      </c>
      <c r="P70" s="1">
        <f ca="1">(#REF!/$T70)*(AVERAGE(C$2:$T$73))</f>
        <v>52988238.495385423</v>
      </c>
      <c r="Q70" s="1">
        <f ca="1">(A70/$T70)*(AVERAGE(C$2:$T$73))</f>
        <v>10852300.796979211</v>
      </c>
      <c r="R70" s="1">
        <f ca="1">(B70/$T70)*(AVERAGE(C$2:$T$73))</f>
        <v>1288218.8606560044</v>
      </c>
    </row>
    <row r="71" spans="1:18" x14ac:dyDescent="0.2">
      <c r="A71" s="3" t="s">
        <v>368</v>
      </c>
      <c r="B71" s="3" t="s">
        <v>374</v>
      </c>
      <c r="C71" s="3" t="s">
        <v>375</v>
      </c>
      <c r="D71" s="3" t="s">
        <v>370</v>
      </c>
      <c r="E71" s="3" t="s">
        <v>371</v>
      </c>
      <c r="F71" s="3">
        <v>20</v>
      </c>
      <c r="G71" s="1">
        <f ca="1">(#REF!/$T71)*(AVERAGE(C$2:$T$73))</f>
        <v>233404.60634335459</v>
      </c>
      <c r="H71" s="1">
        <f ca="1">(#REF!/$T71)*(AVERAGE(C$2:$T$73))</f>
        <v>0</v>
      </c>
      <c r="I71" s="1">
        <f ca="1">(#REF!/$T71)*(AVERAGE(C$2:$T$73))</f>
        <v>0</v>
      </c>
      <c r="J71" s="1">
        <f ca="1">(#REF!/$T71)*(AVERAGE(C$2:$T$73))</f>
        <v>905553.46815341781</v>
      </c>
      <c r="K71" s="1">
        <f ca="1">(#REF!/$T71)*(AVERAGE(C$2:$T$73))</f>
        <v>0</v>
      </c>
      <c r="L71" s="1">
        <f ca="1">(#REF!/$T71)*(AVERAGE(C$2:$T$73))</f>
        <v>10838412.488677409</v>
      </c>
      <c r="M71" s="1">
        <f ca="1">(#REF!/$T71)*(AVERAGE(C$2:$T$73))</f>
        <v>613433746.97893476</v>
      </c>
      <c r="N71" s="1">
        <f ca="1">(#REF!/$T71)*(AVERAGE(C$2:$T$73))</f>
        <v>0</v>
      </c>
      <c r="O71" s="1">
        <f ca="1">(#REF!/$T71)*(AVERAGE(C$2:$T$73))</f>
        <v>74842887.576394305</v>
      </c>
      <c r="P71" s="1">
        <f ca="1">(#REF!/$T71)*(AVERAGE(C$2:$T$73))</f>
        <v>16262334.460278509</v>
      </c>
      <c r="Q71" s="1">
        <f ca="1">(A71/$T71)*(AVERAGE(C$2:$T$73))</f>
        <v>4586991.9172881404</v>
      </c>
      <c r="R71" s="1">
        <f ca="1">(B71/$T71)*(AVERAGE(C$2:$T$73))</f>
        <v>0</v>
      </c>
    </row>
    <row r="72" spans="1:18" x14ac:dyDescent="0.2">
      <c r="A72" s="3" t="s">
        <v>368</v>
      </c>
      <c r="B72" s="3" t="s">
        <v>374</v>
      </c>
      <c r="C72" s="3" t="s">
        <v>375</v>
      </c>
      <c r="D72" s="3" t="s">
        <v>370</v>
      </c>
      <c r="E72" s="3" t="s">
        <v>373</v>
      </c>
      <c r="F72" s="3">
        <v>20</v>
      </c>
      <c r="G72" s="1">
        <f ca="1">(#REF!/$T72)*(AVERAGE(C$2:$T$73))</f>
        <v>399702.39770999778</v>
      </c>
      <c r="H72" s="1">
        <f ca="1">(#REF!/$T72)*(AVERAGE(C$2:$T$73))</f>
        <v>0</v>
      </c>
      <c r="I72" s="1">
        <f ca="1">(#REF!/$T72)*(AVERAGE(C$2:$T$73))</f>
        <v>0</v>
      </c>
      <c r="J72" s="1">
        <f ca="1">(#REF!/$T72)*(AVERAGE(C$2:$T$73))</f>
        <v>1083870.8488678129</v>
      </c>
      <c r="K72" s="1">
        <f ca="1">(#REF!/$T72)*(AVERAGE(C$2:$T$73))</f>
        <v>0</v>
      </c>
      <c r="L72" s="1">
        <f ca="1">(#REF!/$T72)*(AVERAGE(C$2:$T$73))</f>
        <v>15716772.656448511</v>
      </c>
      <c r="M72" s="1">
        <f ca="1">(#REF!/$T72)*(AVERAGE(C$2:$T$73))</f>
        <v>808940531.08829117</v>
      </c>
      <c r="N72" s="1">
        <f ca="1">(#REF!/$T72)*(AVERAGE(C$2:$T$73))</f>
        <v>0</v>
      </c>
      <c r="O72" s="1">
        <f ca="1">(#REF!/$T72)*(AVERAGE(C$2:$T$73))</f>
        <v>125835193.72484531</v>
      </c>
      <c r="P72" s="1">
        <f ca="1">(#REF!/$T72)*(AVERAGE(C$2:$T$73))</f>
        <v>25943546.98338018</v>
      </c>
      <c r="Q72" s="1">
        <f ca="1">(A72/$T72)*(AVERAGE(C$2:$T$73))</f>
        <v>8138846.6844696756</v>
      </c>
      <c r="R72" s="1">
        <f ca="1">(B72/$T72)*(AVERAGE(C$2:$T$73))</f>
        <v>0</v>
      </c>
    </row>
    <row r="73" spans="1:18" x14ac:dyDescent="0.2">
      <c r="A73" s="3" t="s">
        <v>368</v>
      </c>
      <c r="B73" s="3" t="s">
        <v>374</v>
      </c>
      <c r="C73" s="3" t="s">
        <v>375</v>
      </c>
      <c r="D73" s="3" t="s">
        <v>370</v>
      </c>
      <c r="E73" s="3" t="s">
        <v>372</v>
      </c>
      <c r="F73" s="3">
        <v>20</v>
      </c>
      <c r="G73" s="1">
        <f ca="1">(#REF!/$T73)*(AVERAGE(C$2:$T$73))</f>
        <v>113927.99096678921</v>
      </c>
      <c r="H73" s="1">
        <f ca="1">(#REF!/$T73)*(AVERAGE(C$2:$T$73))</f>
        <v>0</v>
      </c>
      <c r="I73" s="1">
        <f ca="1">(#REF!/$T73)*(AVERAGE(C$2:$T$73))</f>
        <v>0</v>
      </c>
      <c r="J73" s="1">
        <f ca="1">(#REF!/$T73)*(AVERAGE(C$2:$T$73))</f>
        <v>1206556.7685105787</v>
      </c>
      <c r="K73" s="1">
        <f ca="1">(#REF!/$T73)*(AVERAGE(C$2:$T$73))</f>
        <v>0</v>
      </c>
      <c r="L73" s="1">
        <f ca="1">(#REF!/$T73)*(AVERAGE(C$2:$T$73))</f>
        <v>14027014.453758016</v>
      </c>
      <c r="M73" s="1">
        <f ca="1">(#REF!/$T73)*(AVERAGE(C$2:$T$73))</f>
        <v>741331677.32438099</v>
      </c>
      <c r="N73" s="1">
        <f ca="1">(#REF!/$T73)*(AVERAGE(C$2:$T$73))</f>
        <v>0</v>
      </c>
      <c r="O73" s="1">
        <f ca="1">(#REF!/$T73)*(AVERAGE(C$2:$T$73))</f>
        <v>126059042.92828681</v>
      </c>
      <c r="P73" s="1">
        <f ca="1">(#REF!/$T73)*(AVERAGE(C$2:$T$73))</f>
        <v>23900740.62120321</v>
      </c>
      <c r="Q73" s="1">
        <f ca="1">(A73/$T73)*(AVERAGE(C$2:$T$73))</f>
        <v>7067048.6172913285</v>
      </c>
      <c r="R73" s="1">
        <f ca="1">(B73/$T73)*(AVERAGE(C$2:$T$73))</f>
        <v>0</v>
      </c>
    </row>
    <row r="74" spans="1:18" ht="27" x14ac:dyDescent="0.35">
      <c r="A74" s="182" t="s">
        <v>377</v>
      </c>
      <c r="B74" s="182" t="s">
        <v>369</v>
      </c>
      <c r="C74" s="182">
        <v>3</v>
      </c>
      <c r="D74" s="182" t="s">
        <v>370</v>
      </c>
      <c r="E74" s="182" t="s">
        <v>371</v>
      </c>
      <c r="F74" s="182">
        <v>4</v>
      </c>
      <c r="G74" s="187">
        <v>0</v>
      </c>
      <c r="H74" s="187">
        <v>0</v>
      </c>
      <c r="I74" s="187">
        <v>0</v>
      </c>
      <c r="J74" s="187">
        <v>136295.28444467264</v>
      </c>
      <c r="K74" s="187">
        <v>0</v>
      </c>
      <c r="L74" s="187">
        <v>12585676.869430454</v>
      </c>
      <c r="M74" s="187">
        <v>505978225.49399465</v>
      </c>
      <c r="N74" s="187">
        <v>0</v>
      </c>
      <c r="O74" s="187">
        <v>0</v>
      </c>
      <c r="P74" s="187">
        <v>0</v>
      </c>
      <c r="Q74" s="187">
        <v>898204.70961232076</v>
      </c>
      <c r="R74" s="1">
        <v>0</v>
      </c>
    </row>
    <row r="75" spans="1:18" x14ac:dyDescent="0.2">
      <c r="A75" s="3" t="s">
        <v>377</v>
      </c>
      <c r="B75" s="3" t="s">
        <v>369</v>
      </c>
      <c r="C75" s="3">
        <v>3</v>
      </c>
      <c r="D75" s="3" t="s">
        <v>370</v>
      </c>
      <c r="E75" s="3" t="s">
        <v>373</v>
      </c>
      <c r="F75" s="3">
        <v>4</v>
      </c>
      <c r="G75" s="1">
        <v>0</v>
      </c>
      <c r="H75" s="1">
        <v>0</v>
      </c>
      <c r="I75" s="1">
        <v>0</v>
      </c>
      <c r="J75" s="1">
        <v>195603.70791857521</v>
      </c>
      <c r="K75" s="1">
        <v>0</v>
      </c>
      <c r="L75" s="1">
        <v>36292079.050123513</v>
      </c>
      <c r="M75" s="1">
        <v>1593790700.4542193</v>
      </c>
      <c r="N75" s="1">
        <v>0</v>
      </c>
      <c r="O75" s="1">
        <v>0</v>
      </c>
      <c r="P75" s="1">
        <v>0</v>
      </c>
      <c r="Q75" s="1">
        <v>2389838.1277934494</v>
      </c>
      <c r="R75" s="1">
        <v>0</v>
      </c>
    </row>
    <row r="76" spans="1:18" x14ac:dyDescent="0.2">
      <c r="A76" s="3" t="s">
        <v>377</v>
      </c>
      <c r="B76" s="3" t="s">
        <v>369</v>
      </c>
      <c r="C76" s="3">
        <v>3</v>
      </c>
      <c r="D76" s="3" t="s">
        <v>370</v>
      </c>
      <c r="E76" s="3" t="s">
        <v>372</v>
      </c>
      <c r="F76" s="3">
        <v>4</v>
      </c>
      <c r="G76" s="1">
        <v>0</v>
      </c>
      <c r="H76" s="1">
        <v>0</v>
      </c>
      <c r="I76" s="1">
        <v>0</v>
      </c>
      <c r="J76" s="1">
        <v>244360.14119200999</v>
      </c>
      <c r="K76" s="1">
        <v>429739.69566213066</v>
      </c>
      <c r="L76" s="1">
        <v>39731810.237203501</v>
      </c>
      <c r="M76" s="1">
        <v>1481950853.1002915</v>
      </c>
      <c r="N76" s="1">
        <v>0</v>
      </c>
      <c r="O76" s="1">
        <v>0</v>
      </c>
      <c r="P76" s="1">
        <v>31066.864150062425</v>
      </c>
      <c r="Q76" s="1">
        <v>2506562.6990249688</v>
      </c>
      <c r="R76" s="1">
        <v>429739.69566213066</v>
      </c>
    </row>
    <row r="77" spans="1:18" x14ac:dyDescent="0.2">
      <c r="A77" s="3" t="s">
        <v>377</v>
      </c>
      <c r="B77" s="3" t="s">
        <v>369</v>
      </c>
      <c r="C77" s="3">
        <v>6</v>
      </c>
      <c r="D77" s="3" t="s">
        <v>370</v>
      </c>
      <c r="E77" s="3" t="s">
        <v>371</v>
      </c>
      <c r="F77" s="3">
        <v>4</v>
      </c>
      <c r="G77" s="1">
        <v>0</v>
      </c>
      <c r="H77" s="1">
        <v>0</v>
      </c>
      <c r="I77" s="1">
        <v>0</v>
      </c>
      <c r="J77" s="1">
        <v>194358.73037472594</v>
      </c>
      <c r="K77" s="1">
        <v>37118.301127994659</v>
      </c>
      <c r="L77" s="1">
        <v>10526089.339545082</v>
      </c>
      <c r="M77" s="1">
        <v>447358796.93066597</v>
      </c>
      <c r="N77" s="1">
        <v>0</v>
      </c>
      <c r="O77" s="1">
        <v>0</v>
      </c>
      <c r="P77" s="1">
        <v>106105.87972836394</v>
      </c>
      <c r="Q77" s="1">
        <v>560585.96255508356</v>
      </c>
      <c r="R77" s="1">
        <v>37118.301127994659</v>
      </c>
    </row>
    <row r="78" spans="1:18" x14ac:dyDescent="0.2">
      <c r="A78" s="3" t="s">
        <v>377</v>
      </c>
      <c r="B78" s="3" t="s">
        <v>369</v>
      </c>
      <c r="C78" s="3">
        <v>6</v>
      </c>
      <c r="D78" s="3" t="s">
        <v>370</v>
      </c>
      <c r="E78" s="3" t="s">
        <v>373</v>
      </c>
      <c r="F78" s="3">
        <v>4</v>
      </c>
      <c r="G78" s="1">
        <v>0</v>
      </c>
      <c r="H78" s="1">
        <v>0</v>
      </c>
      <c r="I78" s="1">
        <v>0</v>
      </c>
      <c r="J78" s="1">
        <v>307882.92067396949</v>
      </c>
      <c r="K78" s="1">
        <v>0</v>
      </c>
      <c r="L78" s="1">
        <v>25416756.909016933</v>
      </c>
      <c r="M78" s="1">
        <v>1315488904.8856063</v>
      </c>
      <c r="N78" s="1">
        <v>0</v>
      </c>
      <c r="O78" s="1">
        <v>41022.63397318394</v>
      </c>
      <c r="P78" s="1">
        <v>309465.81962176459</v>
      </c>
      <c r="Q78" s="1">
        <v>1020818.2773494414</v>
      </c>
      <c r="R78" s="1">
        <v>0</v>
      </c>
    </row>
    <row r="79" spans="1:18" x14ac:dyDescent="0.2">
      <c r="A79" s="3" t="s">
        <v>377</v>
      </c>
      <c r="B79" s="3" t="s">
        <v>369</v>
      </c>
      <c r="C79" s="3">
        <v>6</v>
      </c>
      <c r="D79" s="3" t="s">
        <v>370</v>
      </c>
      <c r="E79" s="3" t="s">
        <v>372</v>
      </c>
      <c r="F79" s="3">
        <v>4</v>
      </c>
      <c r="G79" s="1">
        <v>0</v>
      </c>
      <c r="H79" s="1">
        <v>0</v>
      </c>
      <c r="I79" s="1">
        <v>0</v>
      </c>
      <c r="J79" s="1">
        <v>326024.08233551175</v>
      </c>
      <c r="K79" s="1">
        <v>164740.68380622947</v>
      </c>
      <c r="L79" s="1">
        <v>26003225.55988688</v>
      </c>
      <c r="M79" s="1">
        <v>1350490101.6586411</v>
      </c>
      <c r="N79" s="1">
        <v>0</v>
      </c>
      <c r="O79" s="1">
        <v>0</v>
      </c>
      <c r="P79" s="1">
        <v>281614.86780551099</v>
      </c>
      <c r="Q79" s="1">
        <v>1151616.1596767944</v>
      </c>
      <c r="R79" s="1">
        <v>164740.68380622947</v>
      </c>
    </row>
    <row r="80" spans="1:18" x14ac:dyDescent="0.2">
      <c r="A80" s="3" t="s">
        <v>377</v>
      </c>
      <c r="B80" s="3" t="s">
        <v>369</v>
      </c>
      <c r="C80" s="3">
        <v>8</v>
      </c>
      <c r="D80" s="3" t="s">
        <v>370</v>
      </c>
      <c r="E80" s="3" t="s">
        <v>371</v>
      </c>
      <c r="F80" s="3">
        <v>4</v>
      </c>
      <c r="G80" s="1">
        <v>0</v>
      </c>
      <c r="H80" s="1">
        <v>0</v>
      </c>
      <c r="I80" s="1">
        <v>0</v>
      </c>
      <c r="J80" s="1">
        <v>239518.93256312629</v>
      </c>
      <c r="K80" s="1">
        <v>0</v>
      </c>
      <c r="L80" s="1">
        <v>10469344.92262031</v>
      </c>
      <c r="M80" s="1">
        <v>383100473.46477282</v>
      </c>
      <c r="N80" s="1">
        <v>5768.9425203872515</v>
      </c>
      <c r="O80" s="1">
        <v>13325.799944373544</v>
      </c>
      <c r="P80" s="1">
        <v>54100.85598756979</v>
      </c>
      <c r="Q80" s="1">
        <v>638528.37518556998</v>
      </c>
      <c r="R80" s="1">
        <v>0</v>
      </c>
    </row>
    <row r="81" spans="1:20" x14ac:dyDescent="0.2">
      <c r="A81" s="3" t="s">
        <v>377</v>
      </c>
      <c r="B81" s="3" t="s">
        <v>369</v>
      </c>
      <c r="C81" s="3">
        <v>8</v>
      </c>
      <c r="D81" s="3" t="s">
        <v>370</v>
      </c>
      <c r="E81" s="3" t="s">
        <v>373</v>
      </c>
      <c r="F81" s="3">
        <v>4</v>
      </c>
      <c r="G81" s="1">
        <v>0</v>
      </c>
      <c r="H81" s="1">
        <v>0</v>
      </c>
      <c r="I81" s="1">
        <v>0</v>
      </c>
      <c r="J81" s="1">
        <v>564734.01361988625</v>
      </c>
      <c r="K81" s="1">
        <v>0</v>
      </c>
      <c r="L81" s="1">
        <v>27467116.825122446</v>
      </c>
      <c r="M81" s="1">
        <v>1090780466.724287</v>
      </c>
      <c r="N81" s="1">
        <v>0</v>
      </c>
      <c r="O81" s="1">
        <v>88384.979474369771</v>
      </c>
      <c r="P81" s="1">
        <v>145259.27941243877</v>
      </c>
      <c r="Q81" s="1">
        <v>1331200.7331100549</v>
      </c>
      <c r="R81" s="1">
        <v>0</v>
      </c>
    </row>
    <row r="82" spans="1:20" x14ac:dyDescent="0.2">
      <c r="A82" s="3" t="s">
        <v>377</v>
      </c>
      <c r="B82" s="3" t="s">
        <v>369</v>
      </c>
      <c r="C82" s="3">
        <v>8</v>
      </c>
      <c r="D82" s="3" t="s">
        <v>370</v>
      </c>
      <c r="E82" s="3" t="s">
        <v>372</v>
      </c>
      <c r="F82" s="3">
        <v>4</v>
      </c>
      <c r="G82" s="1">
        <v>0</v>
      </c>
      <c r="H82" s="1">
        <v>0</v>
      </c>
      <c r="I82" s="1">
        <v>0</v>
      </c>
      <c r="J82" s="1">
        <v>471451.70179563283</v>
      </c>
      <c r="K82" s="1">
        <v>294929.70174256235</v>
      </c>
      <c r="L82" s="1">
        <v>25203978.517419267</v>
      </c>
      <c r="M82" s="1">
        <v>1021730513.7446117</v>
      </c>
      <c r="N82" s="1">
        <v>31415.531206579039</v>
      </c>
      <c r="O82" s="1">
        <v>26669.645316959934</v>
      </c>
      <c r="P82" s="1">
        <v>130464.807299894</v>
      </c>
      <c r="Q82" s="1">
        <v>1648439.2912664479</v>
      </c>
      <c r="R82" s="1">
        <v>294929.70174256235</v>
      </c>
      <c r="T82" t="s">
        <v>468</v>
      </c>
    </row>
    <row r="83" spans="1:20" x14ac:dyDescent="0.2">
      <c r="A83" s="3" t="s">
        <v>377</v>
      </c>
      <c r="B83" s="3" t="s">
        <v>369</v>
      </c>
      <c r="C83" s="3">
        <v>9</v>
      </c>
      <c r="D83" s="3" t="s">
        <v>370</v>
      </c>
      <c r="E83" s="3" t="s">
        <v>371</v>
      </c>
      <c r="F83" s="3">
        <v>4</v>
      </c>
      <c r="G83" s="1">
        <v>0</v>
      </c>
      <c r="H83" s="1">
        <v>0</v>
      </c>
      <c r="I83" s="1">
        <v>0</v>
      </c>
      <c r="J83" s="1">
        <v>70224.36203078652</v>
      </c>
      <c r="K83" s="1">
        <v>37926.306141832865</v>
      </c>
      <c r="L83" s="1">
        <v>8053398.1741573028</v>
      </c>
      <c r="M83" s="1">
        <v>558728581.46067417</v>
      </c>
      <c r="N83" s="1">
        <v>0</v>
      </c>
      <c r="O83" s="1">
        <v>0</v>
      </c>
      <c r="P83" s="1">
        <v>0</v>
      </c>
      <c r="Q83" s="1">
        <v>104377.93627226826</v>
      </c>
      <c r="R83" s="1">
        <v>37926.306141832865</v>
      </c>
    </row>
    <row r="84" spans="1:20" x14ac:dyDescent="0.2">
      <c r="A84" s="3" t="s">
        <v>377</v>
      </c>
      <c r="B84" s="3" t="s">
        <v>369</v>
      </c>
      <c r="C84" s="3">
        <v>9</v>
      </c>
      <c r="D84" s="3" t="s">
        <v>370</v>
      </c>
      <c r="E84" s="3" t="s">
        <v>373</v>
      </c>
      <c r="F84" s="3">
        <v>4</v>
      </c>
      <c r="G84" s="1">
        <v>0</v>
      </c>
      <c r="H84" s="1">
        <v>0</v>
      </c>
      <c r="I84" s="1">
        <v>0</v>
      </c>
      <c r="J84" s="1">
        <v>72553.092895253314</v>
      </c>
      <c r="K84" s="1">
        <v>185349.8478873487</v>
      </c>
      <c r="L84" s="1">
        <v>22281541.494184904</v>
      </c>
      <c r="M84" s="1">
        <v>1665707470.9245024</v>
      </c>
      <c r="N84" s="1">
        <v>0</v>
      </c>
      <c r="O84" s="1">
        <v>0</v>
      </c>
      <c r="P84" s="1">
        <v>0</v>
      </c>
      <c r="Q84" s="1">
        <v>280817.4885400749</v>
      </c>
      <c r="R84" s="1">
        <v>185349.8478873487</v>
      </c>
    </row>
    <row r="85" spans="1:20" x14ac:dyDescent="0.2">
      <c r="A85" s="3" t="s">
        <v>377</v>
      </c>
      <c r="B85" s="3" t="s">
        <v>369</v>
      </c>
      <c r="C85" s="3">
        <v>9</v>
      </c>
      <c r="D85" s="3" t="s">
        <v>370</v>
      </c>
      <c r="E85" s="3" t="s">
        <v>372</v>
      </c>
      <c r="F85" s="3">
        <v>4</v>
      </c>
      <c r="G85" s="1">
        <v>0</v>
      </c>
      <c r="H85" s="1">
        <v>0</v>
      </c>
      <c r="I85" s="1">
        <v>0</v>
      </c>
      <c r="J85" s="1">
        <v>105359.81531409491</v>
      </c>
      <c r="K85" s="1">
        <v>0</v>
      </c>
      <c r="L85" s="1">
        <v>23476336.518853214</v>
      </c>
      <c r="M85" s="1">
        <v>1562163701.0676155</v>
      </c>
      <c r="N85" s="1">
        <v>0</v>
      </c>
      <c r="O85" s="1">
        <v>0</v>
      </c>
      <c r="P85" s="1">
        <v>0</v>
      </c>
      <c r="Q85" s="1">
        <v>274281.89205522015</v>
      </c>
      <c r="R85" s="1">
        <v>0</v>
      </c>
    </row>
    <row r="86" spans="1:20" x14ac:dyDescent="0.2">
      <c r="A86" s="3" t="s">
        <v>377</v>
      </c>
      <c r="B86" s="3" t="s">
        <v>369</v>
      </c>
      <c r="C86" s="3">
        <v>14</v>
      </c>
      <c r="D86" s="3" t="s">
        <v>370</v>
      </c>
      <c r="E86" s="3" t="s">
        <v>371</v>
      </c>
      <c r="F86" s="3">
        <v>4</v>
      </c>
      <c r="G86" s="1">
        <v>0</v>
      </c>
      <c r="H86" s="1">
        <v>0</v>
      </c>
      <c r="I86" s="1">
        <v>0</v>
      </c>
      <c r="J86" s="1">
        <v>233910.42956294827</v>
      </c>
      <c r="K86" s="1">
        <v>0</v>
      </c>
      <c r="L86" s="1">
        <v>20953895.865462292</v>
      </c>
      <c r="M86" s="1">
        <v>1341855254.4613352</v>
      </c>
      <c r="N86" s="1">
        <v>0</v>
      </c>
      <c r="O86" s="1">
        <v>0</v>
      </c>
      <c r="P86" s="1">
        <v>0</v>
      </c>
      <c r="Q86" s="1">
        <v>1068760.7011439623</v>
      </c>
      <c r="R86" s="1">
        <v>0</v>
      </c>
    </row>
    <row r="87" spans="1:20" x14ac:dyDescent="0.2">
      <c r="A87" s="3" t="s">
        <v>377</v>
      </c>
      <c r="B87" s="3" t="s">
        <v>369</v>
      </c>
      <c r="C87" s="3">
        <v>14</v>
      </c>
      <c r="D87" s="3" t="s">
        <v>370</v>
      </c>
      <c r="E87" s="3" t="s">
        <v>373</v>
      </c>
      <c r="F87" s="3">
        <v>4</v>
      </c>
      <c r="G87" s="1">
        <v>0</v>
      </c>
      <c r="H87" s="1">
        <v>0</v>
      </c>
      <c r="I87" s="1">
        <v>0</v>
      </c>
      <c r="J87" s="1">
        <v>401346.94218164793</v>
      </c>
      <c r="K87" s="1">
        <v>0</v>
      </c>
      <c r="L87" s="1">
        <v>32138166.387759984</v>
      </c>
      <c r="M87" s="1">
        <v>1727153159.6143119</v>
      </c>
      <c r="N87" s="1">
        <v>0</v>
      </c>
      <c r="O87" s="1">
        <v>0</v>
      </c>
      <c r="P87" s="1">
        <v>0</v>
      </c>
      <c r="Q87" s="1">
        <v>1223101.422089529</v>
      </c>
      <c r="R87" s="1">
        <v>0</v>
      </c>
    </row>
    <row r="88" spans="1:20" x14ac:dyDescent="0.2">
      <c r="A88" s="3" t="s">
        <v>377</v>
      </c>
      <c r="B88" s="3" t="s">
        <v>369</v>
      </c>
      <c r="C88" s="3">
        <v>14</v>
      </c>
      <c r="D88" s="3" t="s">
        <v>370</v>
      </c>
      <c r="E88" s="3" t="s">
        <v>372</v>
      </c>
      <c r="F88" s="3">
        <v>4</v>
      </c>
      <c r="G88" s="1">
        <v>0</v>
      </c>
      <c r="H88" s="1">
        <v>0</v>
      </c>
      <c r="I88" s="1">
        <v>0</v>
      </c>
      <c r="J88" s="1">
        <v>440188.30659239262</v>
      </c>
      <c r="K88" s="1">
        <v>0</v>
      </c>
      <c r="L88" s="1">
        <v>34429490.733985119</v>
      </c>
      <c r="M88" s="1">
        <v>1924314947.2250595</v>
      </c>
      <c r="N88" s="1">
        <v>0</v>
      </c>
      <c r="O88" s="1">
        <v>0</v>
      </c>
      <c r="P88" s="1">
        <v>0</v>
      </c>
      <c r="Q88" s="1">
        <v>1389991.1284394669</v>
      </c>
      <c r="R88" s="1">
        <v>0</v>
      </c>
    </row>
    <row r="89" spans="1:20" x14ac:dyDescent="0.2">
      <c r="A89" s="3" t="s">
        <v>377</v>
      </c>
      <c r="B89" s="3" t="s">
        <v>369</v>
      </c>
      <c r="C89" s="3">
        <v>1</v>
      </c>
      <c r="D89" s="3" t="s">
        <v>370</v>
      </c>
      <c r="E89" s="3" t="s">
        <v>371</v>
      </c>
      <c r="F89" s="3">
        <v>12</v>
      </c>
      <c r="G89" s="1">
        <v>0</v>
      </c>
      <c r="H89" s="1">
        <v>0</v>
      </c>
      <c r="I89" s="1">
        <v>0</v>
      </c>
      <c r="J89" s="1">
        <v>42910.309050106407</v>
      </c>
      <c r="K89" s="1">
        <v>106424.29280308989</v>
      </c>
      <c r="L89" s="1">
        <v>2356492.2966630068</v>
      </c>
      <c r="M89" s="1">
        <v>465665534.55907387</v>
      </c>
      <c r="N89" s="1">
        <v>0</v>
      </c>
      <c r="O89" s="1">
        <v>20355.033221239362</v>
      </c>
      <c r="P89" s="1">
        <v>65859.098504826354</v>
      </c>
      <c r="Q89" s="1">
        <v>51285.039095846107</v>
      </c>
      <c r="R89" s="1">
        <v>106424.29280308989</v>
      </c>
    </row>
    <row r="90" spans="1:20" x14ac:dyDescent="0.2">
      <c r="A90" s="3" t="s">
        <v>377</v>
      </c>
      <c r="B90" s="3" t="s">
        <v>369</v>
      </c>
      <c r="C90" s="3">
        <v>1</v>
      </c>
      <c r="D90" s="3" t="s">
        <v>370</v>
      </c>
      <c r="E90" s="3" t="s">
        <v>373</v>
      </c>
      <c r="F90" s="3">
        <v>12</v>
      </c>
      <c r="G90" s="1">
        <v>0</v>
      </c>
      <c r="H90" s="1">
        <v>0</v>
      </c>
      <c r="I90" s="1">
        <v>0</v>
      </c>
      <c r="J90" s="1">
        <v>111914.86961723615</v>
      </c>
      <c r="K90" s="1">
        <v>679096.81452279433</v>
      </c>
      <c r="L90" s="1">
        <v>7458849.1590688899</v>
      </c>
      <c r="M90" s="1">
        <v>1526159697.9185855</v>
      </c>
      <c r="N90" s="1">
        <v>0</v>
      </c>
      <c r="O90" s="1">
        <v>0</v>
      </c>
      <c r="P90" s="1">
        <v>281026.61722646898</v>
      </c>
      <c r="Q90" s="1">
        <v>177444.04237186865</v>
      </c>
      <c r="R90" s="1">
        <v>679096.81452279433</v>
      </c>
    </row>
    <row r="91" spans="1:20" x14ac:dyDescent="0.2">
      <c r="A91" s="3" t="s">
        <v>377</v>
      </c>
      <c r="B91" s="3" t="s">
        <v>369</v>
      </c>
      <c r="C91" s="3">
        <v>2</v>
      </c>
      <c r="D91" s="3" t="s">
        <v>370</v>
      </c>
      <c r="E91" s="3" t="s">
        <v>371</v>
      </c>
      <c r="F91" s="3">
        <v>12</v>
      </c>
      <c r="G91" s="1">
        <v>0</v>
      </c>
      <c r="H91" s="1">
        <v>0</v>
      </c>
      <c r="I91" s="1">
        <v>0</v>
      </c>
      <c r="J91" s="1">
        <v>348975.84803156956</v>
      </c>
      <c r="K91" s="1">
        <v>0</v>
      </c>
      <c r="L91" s="1">
        <v>21866480.696706973</v>
      </c>
      <c r="M91" s="1">
        <v>878925858.24812412</v>
      </c>
      <c r="N91" s="1">
        <v>16650.186393559739</v>
      </c>
      <c r="O91" s="1">
        <v>143365.70977053774</v>
      </c>
      <c r="P91" s="1">
        <v>550179.89256553014</v>
      </c>
      <c r="Q91" s="1">
        <v>2563875.3680961081</v>
      </c>
      <c r="R91" s="1">
        <v>0</v>
      </c>
    </row>
    <row r="92" spans="1:20" x14ac:dyDescent="0.2">
      <c r="A92" s="3" t="s">
        <v>377</v>
      </c>
      <c r="B92" s="3" t="s">
        <v>369</v>
      </c>
      <c r="C92" s="3">
        <v>2</v>
      </c>
      <c r="D92" s="3" t="s">
        <v>370</v>
      </c>
      <c r="E92" s="3" t="s">
        <v>372</v>
      </c>
      <c r="F92" s="3">
        <v>12</v>
      </c>
      <c r="G92" s="1">
        <v>0</v>
      </c>
      <c r="H92" s="1">
        <v>0</v>
      </c>
      <c r="I92" s="1">
        <v>0</v>
      </c>
      <c r="J92" s="1">
        <v>423644.49108749791</v>
      </c>
      <c r="K92" s="1">
        <v>0</v>
      </c>
      <c r="L92" s="1">
        <v>36347551.568002686</v>
      </c>
      <c r="M92" s="1">
        <v>1343479121.2476943</v>
      </c>
      <c r="N92" s="1">
        <v>0</v>
      </c>
      <c r="O92" s="1">
        <v>144495.86188300353</v>
      </c>
      <c r="P92" s="1">
        <v>969532.01398960268</v>
      </c>
      <c r="Q92" s="1">
        <v>4785706.7725297669</v>
      </c>
      <c r="R92" s="1">
        <v>0</v>
      </c>
    </row>
    <row r="93" spans="1:20" x14ac:dyDescent="0.2">
      <c r="A93" s="3" t="s">
        <v>377</v>
      </c>
      <c r="B93" s="3" t="s">
        <v>369</v>
      </c>
      <c r="C93" s="3">
        <v>4</v>
      </c>
      <c r="D93" s="3" t="s">
        <v>370</v>
      </c>
      <c r="E93" s="3" t="s">
        <v>371</v>
      </c>
      <c r="F93" s="3">
        <v>12</v>
      </c>
      <c r="G93" s="1">
        <v>0</v>
      </c>
      <c r="H93" s="1">
        <v>0</v>
      </c>
      <c r="I93" s="1">
        <v>0</v>
      </c>
      <c r="J93" s="1">
        <v>67213.978086313538</v>
      </c>
      <c r="K93" s="1">
        <v>127963.9530285447</v>
      </c>
      <c r="L93" s="1">
        <v>6605658.1059390046</v>
      </c>
      <c r="M93" s="1">
        <v>510837560.19261646</v>
      </c>
      <c r="N93" s="1">
        <v>0</v>
      </c>
      <c r="O93" s="1">
        <v>0</v>
      </c>
      <c r="P93" s="1">
        <v>0</v>
      </c>
      <c r="Q93" s="1">
        <v>0</v>
      </c>
      <c r="R93" s="1">
        <v>127963.9530285447</v>
      </c>
    </row>
    <row r="94" spans="1:20" x14ac:dyDescent="0.2">
      <c r="A94" s="3" t="s">
        <v>377</v>
      </c>
      <c r="B94" s="3" t="s">
        <v>369</v>
      </c>
      <c r="C94" s="3">
        <v>4</v>
      </c>
      <c r="D94" s="3" t="s">
        <v>370</v>
      </c>
      <c r="E94" s="3" t="s">
        <v>373</v>
      </c>
      <c r="F94" s="3">
        <v>12</v>
      </c>
      <c r="G94" s="1">
        <v>0</v>
      </c>
      <c r="H94" s="1">
        <v>0</v>
      </c>
      <c r="I94" s="1">
        <v>0</v>
      </c>
      <c r="J94" s="1">
        <v>174144.24862615185</v>
      </c>
      <c r="K94" s="1">
        <v>702889.61909286003</v>
      </c>
      <c r="L94" s="1">
        <v>18104396.29035135</v>
      </c>
      <c r="M94" s="1">
        <v>1572309731.8827658</v>
      </c>
      <c r="N94" s="1">
        <v>0</v>
      </c>
      <c r="O94" s="1">
        <v>0</v>
      </c>
      <c r="P94" s="1">
        <v>0</v>
      </c>
      <c r="Q94" s="1">
        <v>0</v>
      </c>
      <c r="R94" s="1">
        <v>702889.61909286003</v>
      </c>
    </row>
    <row r="95" spans="1:20" x14ac:dyDescent="0.2">
      <c r="A95" s="3" t="s">
        <v>377</v>
      </c>
      <c r="B95" s="3" t="s">
        <v>369</v>
      </c>
      <c r="C95" s="3">
        <v>4</v>
      </c>
      <c r="D95" s="3" t="s">
        <v>370</v>
      </c>
      <c r="E95" s="3" t="s">
        <v>372</v>
      </c>
      <c r="F95" s="3">
        <v>12</v>
      </c>
      <c r="G95" s="1">
        <v>0</v>
      </c>
      <c r="H95" s="1">
        <v>0</v>
      </c>
      <c r="I95" s="1">
        <v>0</v>
      </c>
      <c r="J95" s="1">
        <v>105666.54423588626</v>
      </c>
      <c r="K95" s="1">
        <v>1266640.6721098698</v>
      </c>
      <c r="L95" s="1">
        <v>19772037.868116751</v>
      </c>
      <c r="M95" s="1">
        <v>1617712189.2095523</v>
      </c>
      <c r="N95" s="1">
        <v>0</v>
      </c>
      <c r="O95" s="1">
        <v>0</v>
      </c>
      <c r="P95" s="1">
        <v>0</v>
      </c>
      <c r="Q95" s="1">
        <v>0</v>
      </c>
      <c r="R95" s="1">
        <v>1266640.6721098698</v>
      </c>
    </row>
    <row r="96" spans="1:20" x14ac:dyDescent="0.2">
      <c r="A96" s="3" t="s">
        <v>377</v>
      </c>
      <c r="B96" s="3" t="s">
        <v>369</v>
      </c>
      <c r="C96" s="3">
        <v>5</v>
      </c>
      <c r="D96" s="3" t="s">
        <v>370</v>
      </c>
      <c r="E96" s="3" t="s">
        <v>371</v>
      </c>
      <c r="F96" s="3">
        <v>12</v>
      </c>
      <c r="G96" s="1">
        <v>0</v>
      </c>
      <c r="H96" s="1">
        <v>0</v>
      </c>
      <c r="I96" s="1">
        <v>0</v>
      </c>
      <c r="J96" s="1">
        <v>465580.56671281921</v>
      </c>
      <c r="K96" s="1">
        <v>0</v>
      </c>
      <c r="L96" s="1">
        <v>12330561.797752811</v>
      </c>
      <c r="M96" s="1">
        <v>943474804.22199523</v>
      </c>
      <c r="N96" s="1">
        <v>0</v>
      </c>
      <c r="O96" s="1">
        <v>0</v>
      </c>
      <c r="P96" s="1">
        <v>0</v>
      </c>
      <c r="Q96" s="1">
        <v>79111.398288032011</v>
      </c>
      <c r="R96" s="1">
        <v>0</v>
      </c>
    </row>
    <row r="97" spans="1:18" x14ac:dyDescent="0.2">
      <c r="A97" s="3" t="s">
        <v>377</v>
      </c>
      <c r="B97" s="3" t="s">
        <v>369</v>
      </c>
      <c r="C97" s="3">
        <v>5</v>
      </c>
      <c r="D97" s="3" t="s">
        <v>370</v>
      </c>
      <c r="E97" s="3" t="s">
        <v>373</v>
      </c>
      <c r="F97" s="3">
        <v>12</v>
      </c>
      <c r="G97" s="1">
        <v>0</v>
      </c>
      <c r="H97" s="1">
        <v>0</v>
      </c>
      <c r="I97" s="1">
        <v>0</v>
      </c>
      <c r="J97" s="1">
        <v>972078.59966400487</v>
      </c>
      <c r="K97" s="1">
        <v>0</v>
      </c>
      <c r="L97" s="1">
        <v>30165838.683788121</v>
      </c>
      <c r="M97" s="1">
        <v>2151242656.500803</v>
      </c>
      <c r="N97" s="1">
        <v>0</v>
      </c>
      <c r="O97" s="1">
        <v>0</v>
      </c>
      <c r="P97" s="1">
        <v>0</v>
      </c>
      <c r="Q97" s="1">
        <v>111662.96831398476</v>
      </c>
      <c r="R97" s="1">
        <v>0</v>
      </c>
    </row>
    <row r="98" spans="1:18" x14ac:dyDescent="0.2">
      <c r="A98" s="3" t="s">
        <v>377</v>
      </c>
      <c r="B98" s="3" t="s">
        <v>369</v>
      </c>
      <c r="C98" s="3">
        <v>5</v>
      </c>
      <c r="D98" s="3" t="s">
        <v>370</v>
      </c>
      <c r="E98" s="3" t="s">
        <v>372</v>
      </c>
      <c r="F98" s="3">
        <v>12</v>
      </c>
      <c r="G98" s="1">
        <v>0</v>
      </c>
      <c r="H98" s="1">
        <v>0</v>
      </c>
      <c r="I98" s="1">
        <v>0</v>
      </c>
      <c r="J98" s="1">
        <v>1014355.3696028418</v>
      </c>
      <c r="K98" s="1">
        <v>343275.09889053635</v>
      </c>
      <c r="L98" s="1">
        <v>28601818.603034869</v>
      </c>
      <c r="M98" s="1">
        <v>2161026294.4515233</v>
      </c>
      <c r="N98" s="1">
        <v>0</v>
      </c>
      <c r="O98" s="1">
        <v>25938.138439955212</v>
      </c>
      <c r="P98" s="1">
        <v>0</v>
      </c>
      <c r="Q98" s="1">
        <v>153296.02923803622</v>
      </c>
      <c r="R98" s="1">
        <v>343275.09889053635</v>
      </c>
    </row>
    <row r="99" spans="1:18" x14ac:dyDescent="0.2">
      <c r="A99" s="3" t="s">
        <v>377</v>
      </c>
      <c r="B99" s="3" t="s">
        <v>369</v>
      </c>
      <c r="C99" s="3">
        <v>7</v>
      </c>
      <c r="D99" s="3" t="s">
        <v>370</v>
      </c>
      <c r="E99" s="3" t="s">
        <v>373</v>
      </c>
      <c r="F99" s="3">
        <v>12</v>
      </c>
      <c r="G99" s="1">
        <v>44715.581823533772</v>
      </c>
      <c r="H99" s="1">
        <v>0</v>
      </c>
      <c r="I99" s="1">
        <v>0</v>
      </c>
      <c r="J99" s="1">
        <v>533232.87530744541</v>
      </c>
      <c r="K99" s="1">
        <v>0</v>
      </c>
      <c r="L99" s="1">
        <v>38166024.612092033</v>
      </c>
      <c r="M99" s="1">
        <v>1772800551.5084169</v>
      </c>
      <c r="N99" s="1">
        <v>96348.405564588233</v>
      </c>
      <c r="O99" s="1">
        <v>120324.54951464379</v>
      </c>
      <c r="P99" s="1">
        <v>6635929.4093180243</v>
      </c>
      <c r="Q99" s="1">
        <v>4784436.8384244982</v>
      </c>
      <c r="R99" s="1">
        <v>0</v>
      </c>
    </row>
    <row r="100" spans="1:18" x14ac:dyDescent="0.2">
      <c r="A100" s="3" t="s">
        <v>377</v>
      </c>
      <c r="B100" s="3" t="s">
        <v>369</v>
      </c>
      <c r="C100" s="3">
        <v>7</v>
      </c>
      <c r="D100" s="3" t="s">
        <v>370</v>
      </c>
      <c r="E100" s="3" t="s">
        <v>372</v>
      </c>
      <c r="F100" s="3">
        <v>12</v>
      </c>
      <c r="G100" s="1">
        <v>0</v>
      </c>
      <c r="H100" s="1">
        <v>0</v>
      </c>
      <c r="I100" s="1">
        <v>0</v>
      </c>
      <c r="J100" s="1">
        <v>601090.84556138504</v>
      </c>
      <c r="K100" s="1">
        <v>0</v>
      </c>
      <c r="L100" s="1">
        <v>41772923.641366661</v>
      </c>
      <c r="M100" s="1">
        <v>1834485622.5636322</v>
      </c>
      <c r="N100" s="1">
        <v>133730.25289081407</v>
      </c>
      <c r="O100" s="1">
        <v>0</v>
      </c>
      <c r="P100" s="1">
        <v>7182863.4051433159</v>
      </c>
      <c r="Q100" s="1">
        <v>5161164.8759573493</v>
      </c>
      <c r="R100" s="1">
        <v>0</v>
      </c>
    </row>
    <row r="101" spans="1:18" x14ac:dyDescent="0.2">
      <c r="A101" s="3" t="s">
        <v>377</v>
      </c>
      <c r="B101" s="3" t="s">
        <v>369</v>
      </c>
      <c r="C101" s="3">
        <v>10</v>
      </c>
      <c r="D101" s="3" t="s">
        <v>370</v>
      </c>
      <c r="E101" s="3" t="s">
        <v>371</v>
      </c>
      <c r="F101" s="3">
        <v>20</v>
      </c>
      <c r="G101" s="1">
        <v>0</v>
      </c>
      <c r="H101" s="1">
        <v>0</v>
      </c>
      <c r="I101" s="1">
        <v>0</v>
      </c>
      <c r="J101" s="1">
        <v>52482.745403548193</v>
      </c>
      <c r="K101" s="1">
        <v>46693.555447047394</v>
      </c>
      <c r="L101" s="1">
        <v>3460737.6669292897</v>
      </c>
      <c r="M101" s="1">
        <v>635070288.07974994</v>
      </c>
      <c r="N101" s="1">
        <v>0</v>
      </c>
      <c r="O101" s="1">
        <v>0</v>
      </c>
      <c r="P101" s="1">
        <v>0</v>
      </c>
      <c r="Q101" s="1">
        <v>0</v>
      </c>
      <c r="R101" s="1">
        <v>46693.555447047394</v>
      </c>
    </row>
    <row r="102" spans="1:18" x14ac:dyDescent="0.2">
      <c r="A102" s="3" t="s">
        <v>377</v>
      </c>
      <c r="B102" s="3" t="s">
        <v>369</v>
      </c>
      <c r="C102" s="3">
        <v>10</v>
      </c>
      <c r="D102" s="3" t="s">
        <v>370</v>
      </c>
      <c r="E102" s="3" t="s">
        <v>373</v>
      </c>
      <c r="F102" s="3">
        <v>20</v>
      </c>
      <c r="G102" s="1">
        <v>0</v>
      </c>
      <c r="H102" s="1">
        <v>0</v>
      </c>
      <c r="I102" s="1">
        <v>0</v>
      </c>
      <c r="J102" s="1">
        <v>37064.758810382787</v>
      </c>
      <c r="K102" s="1">
        <v>132723.62479636259</v>
      </c>
      <c r="L102" s="1">
        <v>8945044.9438053705</v>
      </c>
      <c r="M102" s="1">
        <v>1745087983.2412875</v>
      </c>
      <c r="N102" s="1">
        <v>0</v>
      </c>
      <c r="O102" s="1">
        <v>0</v>
      </c>
      <c r="P102" s="1">
        <v>0</v>
      </c>
      <c r="Q102" s="1">
        <v>0</v>
      </c>
      <c r="R102" s="1">
        <v>132723.62479636259</v>
      </c>
    </row>
    <row r="103" spans="1:18" x14ac:dyDescent="0.2">
      <c r="A103" s="3" t="s">
        <v>377</v>
      </c>
      <c r="B103" s="3" t="s">
        <v>369</v>
      </c>
      <c r="C103" s="3">
        <v>10</v>
      </c>
      <c r="D103" s="3" t="s">
        <v>370</v>
      </c>
      <c r="E103" s="3" t="s">
        <v>372</v>
      </c>
      <c r="F103" s="3">
        <v>20</v>
      </c>
      <c r="G103" s="1">
        <v>0</v>
      </c>
      <c r="H103" s="1">
        <v>0</v>
      </c>
      <c r="I103" s="1">
        <v>0</v>
      </c>
      <c r="J103" s="1">
        <v>0</v>
      </c>
      <c r="K103" s="1">
        <v>528280.09735215642</v>
      </c>
      <c r="L103" s="1">
        <v>9600635.7085508909</v>
      </c>
      <c r="M103" s="1">
        <v>1845050974.8843358</v>
      </c>
      <c r="N103" s="1">
        <v>0</v>
      </c>
      <c r="O103" s="1">
        <v>0</v>
      </c>
      <c r="P103" s="1">
        <v>0</v>
      </c>
      <c r="Q103" s="1">
        <v>0</v>
      </c>
      <c r="R103" s="1">
        <v>528280.09735215642</v>
      </c>
    </row>
    <row r="104" spans="1:18" x14ac:dyDescent="0.2">
      <c r="A104" s="3" t="s">
        <v>377</v>
      </c>
      <c r="B104" s="3" t="s">
        <v>369</v>
      </c>
      <c r="C104" s="3">
        <v>11</v>
      </c>
      <c r="D104" s="3" t="s">
        <v>370</v>
      </c>
      <c r="E104" s="3" t="s">
        <v>371</v>
      </c>
      <c r="F104" s="3">
        <v>20</v>
      </c>
      <c r="G104" s="1">
        <v>0</v>
      </c>
      <c r="H104" s="1">
        <v>0</v>
      </c>
      <c r="I104" s="1">
        <v>0</v>
      </c>
      <c r="J104" s="1">
        <v>0</v>
      </c>
      <c r="K104" s="1">
        <v>363242.95508473314</v>
      </c>
      <c r="L104" s="1">
        <v>659039.10428679769</v>
      </c>
      <c r="M104" s="1">
        <v>524048876.4044944</v>
      </c>
      <c r="N104" s="1">
        <v>0</v>
      </c>
      <c r="O104" s="1">
        <v>0</v>
      </c>
      <c r="P104" s="1">
        <v>0</v>
      </c>
      <c r="Q104" s="1">
        <v>0</v>
      </c>
      <c r="R104" s="1">
        <v>363242.95508473314</v>
      </c>
    </row>
    <row r="105" spans="1:18" x14ac:dyDescent="0.2">
      <c r="A105" s="3" t="s">
        <v>377</v>
      </c>
      <c r="B105" s="3" t="s">
        <v>369</v>
      </c>
      <c r="C105" s="3">
        <v>11</v>
      </c>
      <c r="D105" s="3" t="s">
        <v>370</v>
      </c>
      <c r="E105" s="3" t="s">
        <v>373</v>
      </c>
      <c r="F105" s="3">
        <v>20</v>
      </c>
      <c r="G105" s="1">
        <v>0</v>
      </c>
      <c r="H105" s="1">
        <v>0</v>
      </c>
      <c r="I105" s="1">
        <v>0</v>
      </c>
      <c r="J105" s="1">
        <v>0</v>
      </c>
      <c r="K105" s="1">
        <v>1393021.9082100994</v>
      </c>
      <c r="L105" s="1">
        <v>2057859.9692601354</v>
      </c>
      <c r="M105" s="1">
        <v>1413327551.0874567</v>
      </c>
      <c r="N105" s="1">
        <v>0</v>
      </c>
      <c r="O105" s="1">
        <v>0</v>
      </c>
      <c r="P105" s="1">
        <v>0</v>
      </c>
      <c r="Q105" s="1">
        <v>0</v>
      </c>
      <c r="R105" s="1">
        <v>1393021.9082100994</v>
      </c>
    </row>
    <row r="106" spans="1:18" x14ac:dyDescent="0.2">
      <c r="A106" s="3" t="s">
        <v>377</v>
      </c>
      <c r="B106" s="3" t="s">
        <v>369</v>
      </c>
      <c r="C106" s="3">
        <v>11</v>
      </c>
      <c r="D106" s="3" t="s">
        <v>370</v>
      </c>
      <c r="E106" s="3" t="s">
        <v>372</v>
      </c>
      <c r="F106" s="3">
        <v>20</v>
      </c>
      <c r="G106" s="1">
        <v>0</v>
      </c>
      <c r="H106" s="1">
        <v>0</v>
      </c>
      <c r="I106" s="1">
        <v>0</v>
      </c>
      <c r="J106" s="1">
        <v>0</v>
      </c>
      <c r="K106" s="1">
        <v>2300717.4964499027</v>
      </c>
      <c r="L106" s="1">
        <v>2037518.1812230288</v>
      </c>
      <c r="M106" s="1">
        <v>1627706903.9806437</v>
      </c>
      <c r="N106" s="1">
        <v>0</v>
      </c>
      <c r="O106" s="1">
        <v>0</v>
      </c>
      <c r="P106" s="1">
        <v>0</v>
      </c>
      <c r="Q106" s="1">
        <v>0</v>
      </c>
      <c r="R106" s="1">
        <v>2300717.4964499027</v>
      </c>
    </row>
    <row r="107" spans="1:18" x14ac:dyDescent="0.2">
      <c r="A107" s="3" t="s">
        <v>377</v>
      </c>
      <c r="B107" s="3" t="s">
        <v>369</v>
      </c>
      <c r="C107" s="3">
        <v>12</v>
      </c>
      <c r="D107" s="3" t="s">
        <v>370</v>
      </c>
      <c r="E107" s="3" t="s">
        <v>371</v>
      </c>
      <c r="F107" s="3">
        <v>20</v>
      </c>
      <c r="G107" s="1">
        <v>0</v>
      </c>
      <c r="H107" s="1">
        <v>0</v>
      </c>
      <c r="I107" s="1">
        <v>0</v>
      </c>
      <c r="J107" s="1">
        <v>96047.389358760032</v>
      </c>
      <c r="K107" s="1">
        <v>0</v>
      </c>
      <c r="L107" s="1">
        <v>13937659.240827858</v>
      </c>
      <c r="M107" s="1">
        <v>831992924.06982625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">
      <c r="A108" s="3" t="s">
        <v>377</v>
      </c>
      <c r="B108" s="3" t="s">
        <v>369</v>
      </c>
      <c r="C108" s="3">
        <v>12</v>
      </c>
      <c r="D108" s="3" t="s">
        <v>370</v>
      </c>
      <c r="E108" s="3" t="s">
        <v>373</v>
      </c>
      <c r="F108" s="3">
        <v>20</v>
      </c>
      <c r="G108" s="1">
        <v>0</v>
      </c>
      <c r="H108" s="1">
        <v>0</v>
      </c>
      <c r="I108" s="1">
        <v>0</v>
      </c>
      <c r="J108" s="1">
        <v>222469.52949665548</v>
      </c>
      <c r="K108" s="1">
        <v>0</v>
      </c>
      <c r="L108" s="1">
        <v>35147863.068360813</v>
      </c>
      <c r="M108" s="1">
        <v>2437302635.7240367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x14ac:dyDescent="0.2">
      <c r="A109" s="3" t="s">
        <v>377</v>
      </c>
      <c r="B109" s="3" t="s">
        <v>369</v>
      </c>
      <c r="C109" s="3">
        <v>12</v>
      </c>
      <c r="D109" s="3" t="s">
        <v>370</v>
      </c>
      <c r="E109" s="3" t="s">
        <v>372</v>
      </c>
      <c r="F109" s="3">
        <v>20</v>
      </c>
      <c r="G109" s="1">
        <v>0</v>
      </c>
      <c r="H109" s="1">
        <v>0</v>
      </c>
      <c r="I109" s="1">
        <v>0</v>
      </c>
      <c r="J109" s="1">
        <v>178039.65712343229</v>
      </c>
      <c r="K109" s="1">
        <v>0</v>
      </c>
      <c r="L109" s="1">
        <v>38231630.155043624</v>
      </c>
      <c r="M109" s="1">
        <v>2552219634.6745343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x14ac:dyDescent="0.2">
      <c r="A110" s="3" t="s">
        <v>377</v>
      </c>
      <c r="B110" s="3" t="s">
        <v>369</v>
      </c>
      <c r="C110" s="3">
        <v>13</v>
      </c>
      <c r="D110" s="3" t="s">
        <v>370</v>
      </c>
      <c r="E110" s="3" t="s">
        <v>371</v>
      </c>
      <c r="F110" s="3">
        <v>20</v>
      </c>
      <c r="G110" s="1">
        <v>0</v>
      </c>
      <c r="H110" s="1">
        <v>0</v>
      </c>
      <c r="I110" s="1">
        <v>0</v>
      </c>
      <c r="J110" s="1">
        <v>44621.737188893312</v>
      </c>
      <c r="K110" s="1">
        <v>0</v>
      </c>
      <c r="L110" s="1">
        <v>5381231.6187087605</v>
      </c>
      <c r="M110" s="1">
        <v>643808093.86496961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">
      <c r="A111" s="3" t="s">
        <v>377</v>
      </c>
      <c r="B111" s="3" t="s">
        <v>369</v>
      </c>
      <c r="C111" s="3">
        <v>13</v>
      </c>
      <c r="D111" s="3" t="s">
        <v>370</v>
      </c>
      <c r="E111" s="3" t="s">
        <v>373</v>
      </c>
      <c r="F111" s="3">
        <v>20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11420179.68589085</v>
      </c>
      <c r="M111" s="1">
        <v>1454181756.0875654</v>
      </c>
      <c r="N111" s="1">
        <v>0</v>
      </c>
      <c r="O111" s="1">
        <v>0</v>
      </c>
      <c r="P111" s="1">
        <v>0</v>
      </c>
      <c r="Q111" s="1">
        <v>37471.613158379158</v>
      </c>
      <c r="R111" s="1">
        <v>0</v>
      </c>
    </row>
    <row r="112" spans="1:18" x14ac:dyDescent="0.2">
      <c r="A112" s="3" t="s">
        <v>377</v>
      </c>
      <c r="B112" s="3" t="s">
        <v>369</v>
      </c>
      <c r="C112" s="3">
        <v>13</v>
      </c>
      <c r="D112" s="3" t="s">
        <v>370</v>
      </c>
      <c r="E112" s="3" t="s">
        <v>372</v>
      </c>
      <c r="F112" s="3">
        <v>20</v>
      </c>
      <c r="G112" s="1">
        <v>0</v>
      </c>
      <c r="H112" s="1">
        <v>0</v>
      </c>
      <c r="I112" s="1">
        <v>0</v>
      </c>
      <c r="J112" s="1">
        <v>80162.989409913454</v>
      </c>
      <c r="K112" s="1">
        <v>0</v>
      </c>
      <c r="L112" s="1">
        <v>11934191.408404635</v>
      </c>
      <c r="M112" s="1">
        <v>1570040477.3536186</v>
      </c>
      <c r="N112" s="1">
        <v>0</v>
      </c>
      <c r="O112" s="1">
        <v>0</v>
      </c>
      <c r="P112" s="1">
        <v>0</v>
      </c>
      <c r="Q112" s="1">
        <v>59586.36613312862</v>
      </c>
      <c r="R112" s="1">
        <v>0</v>
      </c>
    </row>
    <row r="113" spans="1:18" x14ac:dyDescent="0.2">
      <c r="A113" s="3" t="s">
        <v>377</v>
      </c>
      <c r="B113" s="3" t="s">
        <v>369</v>
      </c>
      <c r="C113" s="3">
        <v>15</v>
      </c>
      <c r="D113" s="3" t="s">
        <v>370</v>
      </c>
      <c r="E113" s="3" t="s">
        <v>371</v>
      </c>
      <c r="F113" s="3">
        <v>20</v>
      </c>
      <c r="G113" s="1">
        <v>0</v>
      </c>
      <c r="H113" s="1">
        <v>0</v>
      </c>
      <c r="I113" s="1">
        <v>0</v>
      </c>
      <c r="J113" s="1">
        <v>72522.697693171329</v>
      </c>
      <c r="K113" s="1">
        <v>0</v>
      </c>
      <c r="L113" s="1">
        <v>9749746.5377580356</v>
      </c>
      <c r="M113" s="1">
        <v>626086664.92465818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">
      <c r="A114" s="3" t="s">
        <v>377</v>
      </c>
      <c r="B114" s="3" t="s">
        <v>369</v>
      </c>
      <c r="C114" s="3">
        <v>15</v>
      </c>
      <c r="D114" s="3" t="s">
        <v>370</v>
      </c>
      <c r="E114" s="3" t="s">
        <v>373</v>
      </c>
      <c r="F114" s="3">
        <v>20</v>
      </c>
      <c r="G114" s="1">
        <v>0</v>
      </c>
      <c r="H114" s="1">
        <v>0</v>
      </c>
      <c r="I114" s="1">
        <v>0</v>
      </c>
      <c r="J114" s="1">
        <v>146520.8249044944</v>
      </c>
      <c r="K114" s="1">
        <v>0</v>
      </c>
      <c r="L114" s="1">
        <v>26422632.423756018</v>
      </c>
      <c r="M114" s="1">
        <v>1794834670.9470305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">
      <c r="A115" s="3" t="s">
        <v>377</v>
      </c>
      <c r="B115" s="3" t="s">
        <v>369</v>
      </c>
      <c r="C115" s="3">
        <v>15</v>
      </c>
      <c r="D115" s="3" t="s">
        <v>370</v>
      </c>
      <c r="E115" s="3" t="s">
        <v>372</v>
      </c>
      <c r="F115" s="3">
        <v>20</v>
      </c>
      <c r="G115" s="1">
        <v>0</v>
      </c>
      <c r="H115" s="1">
        <v>0</v>
      </c>
      <c r="I115" s="1">
        <v>0</v>
      </c>
      <c r="J115" s="1">
        <v>125026.65085592294</v>
      </c>
      <c r="K115" s="1">
        <v>0</v>
      </c>
      <c r="L115" s="1">
        <v>26202443.820224721</v>
      </c>
      <c r="M115" s="1">
        <v>1955274799.3579457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">
      <c r="A116" s="3" t="s">
        <v>377</v>
      </c>
      <c r="B116" s="3" t="s">
        <v>374</v>
      </c>
      <c r="C116" s="3">
        <v>2</v>
      </c>
      <c r="D116" s="3" t="s">
        <v>370</v>
      </c>
      <c r="E116" s="3" t="s">
        <v>371</v>
      </c>
      <c r="F116" s="3">
        <v>4</v>
      </c>
      <c r="G116" s="1">
        <v>0</v>
      </c>
      <c r="H116" s="1">
        <v>0</v>
      </c>
      <c r="I116" s="1">
        <v>0</v>
      </c>
      <c r="J116" s="1">
        <v>60349.197551660647</v>
      </c>
      <c r="K116" s="1">
        <v>0</v>
      </c>
      <c r="L116" s="1">
        <v>17925486.313913774</v>
      </c>
      <c r="M116" s="1">
        <v>1021209523.3381182</v>
      </c>
      <c r="N116" s="1">
        <v>0</v>
      </c>
      <c r="O116" s="1">
        <v>175627.20914225612</v>
      </c>
      <c r="P116" s="1">
        <v>57056.343158830379</v>
      </c>
      <c r="Q116" s="1">
        <v>4068600.1693557887</v>
      </c>
      <c r="R116" s="1">
        <v>0</v>
      </c>
    </row>
    <row r="117" spans="1:18" x14ac:dyDescent="0.2">
      <c r="A117" s="3" t="s">
        <v>377</v>
      </c>
      <c r="B117" s="3" t="s">
        <v>374</v>
      </c>
      <c r="C117" s="3">
        <v>2</v>
      </c>
      <c r="D117" s="3" t="s">
        <v>370</v>
      </c>
      <c r="E117" s="3" t="s">
        <v>373</v>
      </c>
      <c r="F117" s="3">
        <v>4</v>
      </c>
      <c r="G117" s="1">
        <v>0</v>
      </c>
      <c r="H117" s="1">
        <v>0</v>
      </c>
      <c r="I117" s="1">
        <v>0</v>
      </c>
      <c r="J117" s="1">
        <v>83101.2537718807</v>
      </c>
      <c r="K117" s="1">
        <v>916698.78014965588</v>
      </c>
      <c r="L117" s="1">
        <v>22918059.885875642</v>
      </c>
      <c r="M117" s="1">
        <v>1100712453.6737454</v>
      </c>
      <c r="N117" s="1">
        <v>0</v>
      </c>
      <c r="O117" s="1">
        <v>168927.76538128714</v>
      </c>
      <c r="P117" s="1">
        <v>69705.56900792988</v>
      </c>
      <c r="Q117" s="1">
        <v>4875853.1510603568</v>
      </c>
      <c r="R117" s="1">
        <v>916698.78014965588</v>
      </c>
    </row>
    <row r="118" spans="1:18" x14ac:dyDescent="0.2">
      <c r="A118" s="3" t="s">
        <v>377</v>
      </c>
      <c r="B118" s="3" t="s">
        <v>374</v>
      </c>
      <c r="C118" s="3">
        <v>2</v>
      </c>
      <c r="D118" s="3" t="s">
        <v>370</v>
      </c>
      <c r="E118" s="3" t="s">
        <v>372</v>
      </c>
      <c r="F118" s="3">
        <v>4</v>
      </c>
      <c r="G118" s="1">
        <v>0</v>
      </c>
      <c r="H118" s="1">
        <v>0</v>
      </c>
      <c r="I118" s="1">
        <v>0</v>
      </c>
      <c r="J118" s="1">
        <v>125826.69916938033</v>
      </c>
      <c r="K118" s="1">
        <v>478726.925577407</v>
      </c>
      <c r="L118" s="1">
        <v>24919548.543362714</v>
      </c>
      <c r="M118" s="1">
        <v>1070617641.12225</v>
      </c>
      <c r="N118" s="1">
        <v>0</v>
      </c>
      <c r="O118" s="1">
        <v>133390.7554913981</v>
      </c>
      <c r="P118" s="1">
        <v>114946.20940856154</v>
      </c>
      <c r="Q118" s="1">
        <v>4426852.6936103078</v>
      </c>
      <c r="R118" s="1">
        <v>478726.925577407</v>
      </c>
    </row>
    <row r="119" spans="1:18" x14ac:dyDescent="0.2">
      <c r="A119" s="3" t="s">
        <v>377</v>
      </c>
      <c r="B119" s="3" t="s">
        <v>374</v>
      </c>
      <c r="C119" s="3">
        <v>7</v>
      </c>
      <c r="D119" s="3" t="s">
        <v>370</v>
      </c>
      <c r="E119" s="3" t="s">
        <v>371</v>
      </c>
      <c r="F119" s="3">
        <v>4</v>
      </c>
      <c r="G119" s="1">
        <v>0</v>
      </c>
      <c r="H119" s="1">
        <v>0</v>
      </c>
      <c r="I119" s="1">
        <v>0</v>
      </c>
      <c r="J119" s="1">
        <v>125671.36309336498</v>
      </c>
      <c r="K119" s="1">
        <v>824655.98768352403</v>
      </c>
      <c r="L119" s="1">
        <v>21175920.082008403</v>
      </c>
      <c r="M119" s="1">
        <v>1158058129.4848344</v>
      </c>
      <c r="N119" s="1">
        <v>0</v>
      </c>
      <c r="O119" s="1">
        <v>0</v>
      </c>
      <c r="P119" s="1">
        <v>0</v>
      </c>
      <c r="Q119" s="1">
        <v>740357.2229319209</v>
      </c>
      <c r="R119" s="1">
        <v>824655.98768352403</v>
      </c>
    </row>
    <row r="120" spans="1:18" x14ac:dyDescent="0.2">
      <c r="A120" s="3" t="s">
        <v>377</v>
      </c>
      <c r="B120" s="3" t="s">
        <v>374</v>
      </c>
      <c r="C120" s="3">
        <v>7</v>
      </c>
      <c r="D120" s="3" t="s">
        <v>370</v>
      </c>
      <c r="E120" s="3" t="s">
        <v>373</v>
      </c>
      <c r="F120" s="3">
        <v>4</v>
      </c>
      <c r="G120" s="1">
        <v>0</v>
      </c>
      <c r="H120" s="1">
        <v>0</v>
      </c>
      <c r="I120" s="1">
        <v>0</v>
      </c>
      <c r="J120" s="1">
        <v>152617.97835212387</v>
      </c>
      <c r="K120" s="1">
        <v>1485407.5193099754</v>
      </c>
      <c r="L120" s="1">
        <v>28871559.331323653</v>
      </c>
      <c r="M120" s="1">
        <v>1503727048.5064402</v>
      </c>
      <c r="N120" s="1">
        <v>0</v>
      </c>
      <c r="O120" s="1">
        <v>0</v>
      </c>
      <c r="P120" s="1">
        <v>0</v>
      </c>
      <c r="Q120" s="1">
        <v>974936.99139317626</v>
      </c>
      <c r="R120" s="1">
        <v>1485407.5193099754</v>
      </c>
    </row>
    <row r="121" spans="1:18" x14ac:dyDescent="0.2">
      <c r="A121" s="3" t="s">
        <v>377</v>
      </c>
      <c r="B121" s="3" t="s">
        <v>374</v>
      </c>
      <c r="C121" s="3">
        <v>7</v>
      </c>
      <c r="D121" s="3" t="s">
        <v>370</v>
      </c>
      <c r="E121" s="3" t="s">
        <v>372</v>
      </c>
      <c r="F121" s="3">
        <v>4</v>
      </c>
      <c r="G121" s="1">
        <v>0</v>
      </c>
      <c r="H121" s="1">
        <v>0</v>
      </c>
      <c r="I121" s="1">
        <v>0</v>
      </c>
      <c r="J121" s="1">
        <v>89460.622201878126</v>
      </c>
      <c r="K121" s="1">
        <v>1016830.9012472185</v>
      </c>
      <c r="L121" s="1">
        <v>24901134.530741684</v>
      </c>
      <c r="M121" s="1">
        <v>1125051258.9190519</v>
      </c>
      <c r="N121" s="1">
        <v>0</v>
      </c>
      <c r="O121" s="1">
        <v>0</v>
      </c>
      <c r="P121" s="1">
        <v>0</v>
      </c>
      <c r="Q121" s="1">
        <v>903931.66839924548</v>
      </c>
      <c r="R121" s="1">
        <v>1016830.9012472185</v>
      </c>
    </row>
    <row r="122" spans="1:18" x14ac:dyDescent="0.2">
      <c r="A122" s="3" t="s">
        <v>377</v>
      </c>
      <c r="B122" s="3" t="s">
        <v>374</v>
      </c>
      <c r="C122" s="3">
        <v>11</v>
      </c>
      <c r="D122" s="3" t="s">
        <v>370</v>
      </c>
      <c r="E122" s="3" t="s">
        <v>371</v>
      </c>
      <c r="F122" s="3">
        <v>4</v>
      </c>
      <c r="G122" s="1">
        <v>0</v>
      </c>
      <c r="H122" s="1">
        <v>0</v>
      </c>
      <c r="I122" s="1">
        <v>0</v>
      </c>
      <c r="J122" s="1">
        <v>71096.544728938374</v>
      </c>
      <c r="K122" s="1">
        <v>0</v>
      </c>
      <c r="L122" s="1">
        <v>8317266.5268755639</v>
      </c>
      <c r="M122" s="1">
        <v>993359277.53859079</v>
      </c>
      <c r="N122" s="1">
        <v>0</v>
      </c>
      <c r="O122" s="1">
        <v>0</v>
      </c>
      <c r="P122" s="1">
        <v>0</v>
      </c>
      <c r="Q122" s="1">
        <v>900261.98139285948</v>
      </c>
      <c r="R122" s="1">
        <v>0</v>
      </c>
    </row>
    <row r="123" spans="1:18" x14ac:dyDescent="0.2">
      <c r="A123" s="3" t="s">
        <v>377</v>
      </c>
      <c r="B123" s="3" t="s">
        <v>374</v>
      </c>
      <c r="C123" s="3">
        <v>11</v>
      </c>
      <c r="D123" s="3" t="s">
        <v>370</v>
      </c>
      <c r="E123" s="3" t="s">
        <v>373</v>
      </c>
      <c r="F123" s="3">
        <v>4</v>
      </c>
      <c r="G123" s="1">
        <v>0</v>
      </c>
      <c r="H123" s="1">
        <v>0</v>
      </c>
      <c r="I123" s="1">
        <v>0</v>
      </c>
      <c r="J123" s="1">
        <v>44053.356816062384</v>
      </c>
      <c r="K123" s="1">
        <v>1151739.6400679199</v>
      </c>
      <c r="L123" s="1">
        <v>10408909.038241973</v>
      </c>
      <c r="M123" s="1">
        <v>1151720020.1594973</v>
      </c>
      <c r="N123" s="1">
        <v>0</v>
      </c>
      <c r="O123" s="1">
        <v>0</v>
      </c>
      <c r="P123" s="1">
        <v>0</v>
      </c>
      <c r="Q123" s="1">
        <v>990349.26492822613</v>
      </c>
      <c r="R123" s="1">
        <v>1151739.6400679199</v>
      </c>
    </row>
    <row r="124" spans="1:18" x14ac:dyDescent="0.2">
      <c r="A124" s="3" t="s">
        <v>377</v>
      </c>
      <c r="B124" s="3" t="s">
        <v>374</v>
      </c>
      <c r="C124" s="3">
        <v>11</v>
      </c>
      <c r="D124" s="3" t="s">
        <v>370</v>
      </c>
      <c r="E124" s="3" t="s">
        <v>372</v>
      </c>
      <c r="F124" s="3">
        <v>4</v>
      </c>
      <c r="G124" s="1">
        <v>0</v>
      </c>
      <c r="H124" s="1">
        <v>0</v>
      </c>
      <c r="I124" s="1">
        <v>0</v>
      </c>
      <c r="J124" s="1">
        <v>74769.463356585431</v>
      </c>
      <c r="K124" s="1">
        <v>973259.07560651621</v>
      </c>
      <c r="L124" s="1">
        <v>10053433.44028428</v>
      </c>
      <c r="M124" s="1">
        <v>1225989955.2493479</v>
      </c>
      <c r="N124" s="1">
        <v>0</v>
      </c>
      <c r="O124" s="1">
        <v>0</v>
      </c>
      <c r="P124" s="1">
        <v>0</v>
      </c>
      <c r="Q124" s="1">
        <v>1063907.0346064195</v>
      </c>
      <c r="R124" s="1">
        <v>973259.07560651621</v>
      </c>
    </row>
    <row r="125" spans="1:18" x14ac:dyDescent="0.2">
      <c r="A125" s="3" t="s">
        <v>377</v>
      </c>
      <c r="B125" s="3" t="s">
        <v>374</v>
      </c>
      <c r="C125" s="3">
        <v>13</v>
      </c>
      <c r="D125" s="3" t="s">
        <v>370</v>
      </c>
      <c r="E125" s="3" t="s">
        <v>371</v>
      </c>
      <c r="F125" s="3">
        <v>4</v>
      </c>
      <c r="G125" s="1">
        <v>0</v>
      </c>
      <c r="H125" s="1">
        <v>0</v>
      </c>
      <c r="I125" s="1">
        <v>0</v>
      </c>
      <c r="J125" s="1">
        <v>99333.824659914753</v>
      </c>
      <c r="K125" s="1">
        <v>144556.71762133538</v>
      </c>
      <c r="L125" s="1">
        <v>11852004.828333979</v>
      </c>
      <c r="M125" s="1">
        <v>1332267596.5388093</v>
      </c>
      <c r="N125" s="1">
        <v>0</v>
      </c>
      <c r="O125" s="1">
        <v>0</v>
      </c>
      <c r="P125" s="1">
        <v>0</v>
      </c>
      <c r="Q125" s="1">
        <v>1525266.4001808085</v>
      </c>
      <c r="R125" s="1">
        <v>144556.71762133538</v>
      </c>
    </row>
    <row r="126" spans="1:18" x14ac:dyDescent="0.2">
      <c r="A126" s="3" t="s">
        <v>377</v>
      </c>
      <c r="B126" s="3" t="s">
        <v>374</v>
      </c>
      <c r="C126" s="3">
        <v>13</v>
      </c>
      <c r="D126" s="3" t="s">
        <v>370</v>
      </c>
      <c r="E126" s="3" t="s">
        <v>373</v>
      </c>
      <c r="F126" s="3">
        <v>4</v>
      </c>
      <c r="G126" s="1">
        <v>0</v>
      </c>
      <c r="H126" s="1">
        <v>0</v>
      </c>
      <c r="I126" s="1">
        <v>0</v>
      </c>
      <c r="J126" s="1">
        <v>93061.894530206569</v>
      </c>
      <c r="K126" s="1">
        <v>584131.43375831563</v>
      </c>
      <c r="L126" s="1">
        <v>12862382.822870741</v>
      </c>
      <c r="M126" s="1">
        <v>1362300028.6469109</v>
      </c>
      <c r="N126" s="1">
        <v>0</v>
      </c>
      <c r="O126" s="1">
        <v>29526.136622885697</v>
      </c>
      <c r="P126" s="1">
        <v>0</v>
      </c>
      <c r="Q126" s="1">
        <v>1405456.1129371042</v>
      </c>
      <c r="R126" s="1">
        <v>584131.43375831563</v>
      </c>
    </row>
    <row r="127" spans="1:18" x14ac:dyDescent="0.2">
      <c r="A127" s="3" t="s">
        <v>377</v>
      </c>
      <c r="B127" s="3" t="s">
        <v>374</v>
      </c>
      <c r="C127" s="3">
        <v>13</v>
      </c>
      <c r="D127" s="3" t="s">
        <v>370</v>
      </c>
      <c r="E127" s="3" t="s">
        <v>372</v>
      </c>
      <c r="F127" s="3">
        <v>4</v>
      </c>
      <c r="G127" s="1">
        <v>0</v>
      </c>
      <c r="H127" s="1">
        <v>0</v>
      </c>
      <c r="I127" s="1">
        <v>0</v>
      </c>
      <c r="J127" s="1">
        <v>96080.343674778953</v>
      </c>
      <c r="K127" s="1">
        <v>720863.57286323805</v>
      </c>
      <c r="L127" s="1">
        <v>14013183.883527936</v>
      </c>
      <c r="M127" s="1">
        <v>1533904938.4146106</v>
      </c>
      <c r="N127" s="1">
        <v>0</v>
      </c>
      <c r="O127" s="1">
        <v>0</v>
      </c>
      <c r="P127" s="1">
        <v>0</v>
      </c>
      <c r="Q127" s="1">
        <v>1500013.5609200743</v>
      </c>
      <c r="R127" s="1">
        <v>720863.57286323805</v>
      </c>
    </row>
    <row r="128" spans="1:18" x14ac:dyDescent="0.2">
      <c r="A128" s="3" t="s">
        <v>377</v>
      </c>
      <c r="B128" s="3" t="s">
        <v>374</v>
      </c>
      <c r="C128" s="3">
        <v>14</v>
      </c>
      <c r="D128" s="3" t="s">
        <v>370</v>
      </c>
      <c r="E128" s="3" t="s">
        <v>371</v>
      </c>
      <c r="F128" s="3">
        <v>4</v>
      </c>
      <c r="G128" s="1">
        <v>0</v>
      </c>
      <c r="H128" s="1">
        <v>0</v>
      </c>
      <c r="I128" s="1">
        <v>0</v>
      </c>
      <c r="J128" s="1">
        <v>51627.261401222822</v>
      </c>
      <c r="K128" s="1">
        <v>0</v>
      </c>
      <c r="L128" s="1">
        <v>20337420.107981905</v>
      </c>
      <c r="M128" s="1">
        <v>1422018035.8966875</v>
      </c>
      <c r="N128" s="1">
        <v>0</v>
      </c>
      <c r="O128" s="1">
        <v>0</v>
      </c>
      <c r="P128" s="1">
        <v>0</v>
      </c>
      <c r="Q128" s="1">
        <v>1477077.8103923246</v>
      </c>
      <c r="R128" s="1">
        <v>0</v>
      </c>
    </row>
    <row r="129" spans="1:18" x14ac:dyDescent="0.2">
      <c r="A129" s="3" t="s">
        <v>377</v>
      </c>
      <c r="B129" s="3" t="s">
        <v>374</v>
      </c>
      <c r="C129" s="3">
        <v>14</v>
      </c>
      <c r="D129" s="3" t="s">
        <v>370</v>
      </c>
      <c r="E129" s="3" t="s">
        <v>373</v>
      </c>
      <c r="F129" s="3">
        <v>4</v>
      </c>
      <c r="G129" s="1">
        <v>0</v>
      </c>
      <c r="H129" s="1">
        <v>0</v>
      </c>
      <c r="I129" s="1">
        <v>0</v>
      </c>
      <c r="J129" s="1">
        <v>103767.78079668818</v>
      </c>
      <c r="K129" s="1">
        <v>881446.14246493264</v>
      </c>
      <c r="L129" s="1">
        <v>25703649.228551775</v>
      </c>
      <c r="M129" s="1">
        <v>1473915550.1687033</v>
      </c>
      <c r="N129" s="1">
        <v>0</v>
      </c>
      <c r="O129" s="1">
        <v>0</v>
      </c>
      <c r="P129" s="1">
        <v>0</v>
      </c>
      <c r="Q129" s="1">
        <v>1565923.6193564059</v>
      </c>
      <c r="R129" s="1">
        <v>881446.14246493264</v>
      </c>
    </row>
    <row r="130" spans="1:18" x14ac:dyDescent="0.2">
      <c r="A130" s="3" t="s">
        <v>377</v>
      </c>
      <c r="B130" s="3" t="s">
        <v>374</v>
      </c>
      <c r="C130" s="3">
        <v>14</v>
      </c>
      <c r="D130" s="3" t="s">
        <v>370</v>
      </c>
      <c r="E130" s="3" t="s">
        <v>372</v>
      </c>
      <c r="F130" s="3">
        <v>4</v>
      </c>
      <c r="G130" s="1">
        <v>17856.012290097719</v>
      </c>
      <c r="H130" s="1">
        <v>0</v>
      </c>
      <c r="I130" s="1">
        <v>0</v>
      </c>
      <c r="J130" s="1">
        <v>114922.37605270396</v>
      </c>
      <c r="K130" s="1">
        <v>875873.45854470518</v>
      </c>
      <c r="L130" s="1">
        <v>26372731.323805586</v>
      </c>
      <c r="M130" s="1">
        <v>1294185027.2145653</v>
      </c>
      <c r="N130" s="1">
        <v>0</v>
      </c>
      <c r="O130" s="1">
        <v>83952.665105423817</v>
      </c>
      <c r="P130" s="1">
        <v>0</v>
      </c>
      <c r="Q130" s="1">
        <v>1888564.5113941499</v>
      </c>
      <c r="R130" s="1">
        <v>875873.45854470518</v>
      </c>
    </row>
    <row r="131" spans="1:18" x14ac:dyDescent="0.2">
      <c r="A131" s="3" t="s">
        <v>377</v>
      </c>
      <c r="B131" s="3" t="s">
        <v>374</v>
      </c>
      <c r="C131" s="3">
        <v>1</v>
      </c>
      <c r="D131" s="3" t="s">
        <v>370</v>
      </c>
      <c r="E131" s="3" t="s">
        <v>371</v>
      </c>
      <c r="F131" s="3">
        <v>12</v>
      </c>
      <c r="G131" s="1">
        <v>0</v>
      </c>
      <c r="H131" s="1">
        <v>0</v>
      </c>
      <c r="I131" s="1">
        <v>0</v>
      </c>
      <c r="J131" s="1">
        <v>241792.81788589447</v>
      </c>
      <c r="K131" s="1">
        <v>0</v>
      </c>
      <c r="L131" s="1">
        <v>12685398.108479509</v>
      </c>
      <c r="M131" s="1">
        <v>505641742.7855469</v>
      </c>
      <c r="N131" s="1">
        <v>0</v>
      </c>
      <c r="O131" s="1">
        <v>56285.399711826045</v>
      </c>
      <c r="P131" s="1">
        <v>1366544.0607681673</v>
      </c>
      <c r="Q131" s="1">
        <v>1791569.0828553878</v>
      </c>
      <c r="R131" s="1">
        <v>0</v>
      </c>
    </row>
    <row r="132" spans="1:18" x14ac:dyDescent="0.2">
      <c r="A132" s="3" t="s">
        <v>377</v>
      </c>
      <c r="B132" s="3" t="s">
        <v>374</v>
      </c>
      <c r="C132" s="3">
        <v>1</v>
      </c>
      <c r="D132" s="3" t="s">
        <v>370</v>
      </c>
      <c r="E132" s="3" t="s">
        <v>373</v>
      </c>
      <c r="F132" s="3">
        <v>12</v>
      </c>
      <c r="G132" s="1">
        <v>0</v>
      </c>
      <c r="H132" s="1">
        <v>0</v>
      </c>
      <c r="I132" s="1">
        <v>0</v>
      </c>
      <c r="J132" s="1">
        <v>427451.14041444869</v>
      </c>
      <c r="K132" s="1">
        <v>0</v>
      </c>
      <c r="L132" s="1">
        <v>36804148.331695646</v>
      </c>
      <c r="M132" s="1">
        <v>1941008587.1747768</v>
      </c>
      <c r="N132" s="1">
        <v>65232.989482112192</v>
      </c>
      <c r="O132" s="1">
        <v>60127.622343029871</v>
      </c>
      <c r="P132" s="1">
        <v>4263447.3973341314</v>
      </c>
      <c r="Q132" s="1">
        <v>3845028.606759944</v>
      </c>
      <c r="R132" s="1">
        <v>0</v>
      </c>
    </row>
    <row r="133" spans="1:18" x14ac:dyDescent="0.2">
      <c r="A133" s="3" t="s">
        <v>377</v>
      </c>
      <c r="B133" s="3" t="s">
        <v>374</v>
      </c>
      <c r="C133" s="3">
        <v>1</v>
      </c>
      <c r="D133" s="3" t="s">
        <v>370</v>
      </c>
      <c r="E133" s="3" t="s">
        <v>372</v>
      </c>
      <c r="F133" s="3">
        <v>12</v>
      </c>
      <c r="G133" s="1">
        <v>0</v>
      </c>
      <c r="H133" s="1">
        <v>0</v>
      </c>
      <c r="I133" s="1">
        <v>0</v>
      </c>
      <c r="J133" s="1">
        <v>394957.70450139913</v>
      </c>
      <c r="K133" s="1">
        <v>0</v>
      </c>
      <c r="L133" s="1">
        <v>36849954.797881961</v>
      </c>
      <c r="M133" s="1">
        <v>1530690430.065866</v>
      </c>
      <c r="N133" s="1">
        <v>76683.70334850403</v>
      </c>
      <c r="O133" s="1">
        <v>56647.386086374798</v>
      </c>
      <c r="P133" s="1">
        <v>4504126.2510564383</v>
      </c>
      <c r="Q133" s="1">
        <v>3992643.0911291922</v>
      </c>
      <c r="R133" s="1">
        <v>0</v>
      </c>
    </row>
    <row r="134" spans="1:18" x14ac:dyDescent="0.2">
      <c r="A134" s="3" t="s">
        <v>377</v>
      </c>
      <c r="B134" s="3" t="s">
        <v>374</v>
      </c>
      <c r="C134" s="3">
        <v>3</v>
      </c>
      <c r="D134" s="3" t="s">
        <v>370</v>
      </c>
      <c r="E134" s="3" t="s">
        <v>371</v>
      </c>
      <c r="F134" s="3">
        <v>12</v>
      </c>
      <c r="G134" s="1">
        <v>0</v>
      </c>
      <c r="H134" s="1">
        <v>0</v>
      </c>
      <c r="I134" s="1">
        <v>0</v>
      </c>
      <c r="J134" s="1">
        <v>52557.059355239624</v>
      </c>
      <c r="K134" s="1">
        <v>0</v>
      </c>
      <c r="L134" s="1">
        <v>1790003.2173418179</v>
      </c>
      <c r="M134" s="1">
        <v>511676373.92035466</v>
      </c>
      <c r="N134" s="1">
        <v>0</v>
      </c>
      <c r="O134" s="1">
        <v>0</v>
      </c>
      <c r="P134" s="1">
        <v>0</v>
      </c>
      <c r="Q134" s="1">
        <v>10494.202810550332</v>
      </c>
      <c r="R134" s="1">
        <v>0</v>
      </c>
    </row>
    <row r="135" spans="1:18" x14ac:dyDescent="0.2">
      <c r="A135" s="3" t="s">
        <v>377</v>
      </c>
      <c r="B135" s="3" t="s">
        <v>374</v>
      </c>
      <c r="C135" s="3">
        <v>3</v>
      </c>
      <c r="D135" s="3" t="s">
        <v>370</v>
      </c>
      <c r="E135" s="3" t="s">
        <v>373</v>
      </c>
      <c r="F135" s="3">
        <v>12</v>
      </c>
      <c r="G135" s="1">
        <v>0</v>
      </c>
      <c r="H135" s="1">
        <v>0</v>
      </c>
      <c r="I135" s="1">
        <v>0</v>
      </c>
      <c r="J135" s="1">
        <v>58288.295906568012</v>
      </c>
      <c r="K135" s="1">
        <v>136768.86551618404</v>
      </c>
      <c r="L135" s="1">
        <v>4826151.3953975216</v>
      </c>
      <c r="M135" s="1">
        <v>1450261197.8928778</v>
      </c>
      <c r="N135" s="1">
        <v>0</v>
      </c>
      <c r="O135" s="1">
        <v>91589.893935227301</v>
      </c>
      <c r="P135" s="1">
        <v>21541.773158874577</v>
      </c>
      <c r="Q135" s="1">
        <v>0</v>
      </c>
      <c r="R135" s="1">
        <v>136768.86551618404</v>
      </c>
    </row>
    <row r="136" spans="1:18" x14ac:dyDescent="0.2">
      <c r="A136" s="3" t="s">
        <v>377</v>
      </c>
      <c r="B136" s="3" t="s">
        <v>374</v>
      </c>
      <c r="C136" s="3">
        <v>3</v>
      </c>
      <c r="D136" s="3" t="s">
        <v>370</v>
      </c>
      <c r="E136" s="3" t="s">
        <v>372</v>
      </c>
      <c r="F136" s="3">
        <v>12</v>
      </c>
      <c r="G136" s="1">
        <v>0</v>
      </c>
      <c r="H136" s="1">
        <v>0</v>
      </c>
      <c r="I136" s="1">
        <v>0</v>
      </c>
      <c r="J136" s="1">
        <v>74176.868790461536</v>
      </c>
      <c r="K136" s="1">
        <v>237645.59497589705</v>
      </c>
      <c r="L136" s="1">
        <v>5187576.2682771543</v>
      </c>
      <c r="M136" s="1">
        <v>1269517518.4245498</v>
      </c>
      <c r="N136" s="1">
        <v>0</v>
      </c>
      <c r="O136" s="1">
        <v>107011.23450546394</v>
      </c>
      <c r="P136" s="1">
        <v>55598.719096632245</v>
      </c>
      <c r="Q136" s="1">
        <v>86685.045867310022</v>
      </c>
      <c r="R136" s="1">
        <v>237645.59497589705</v>
      </c>
    </row>
    <row r="137" spans="1:18" x14ac:dyDescent="0.2">
      <c r="A137" s="3" t="s">
        <v>377</v>
      </c>
      <c r="B137" s="3" t="s">
        <v>374</v>
      </c>
      <c r="C137" s="3">
        <v>4</v>
      </c>
      <c r="D137" s="3" t="s">
        <v>370</v>
      </c>
      <c r="E137" s="3" t="s">
        <v>371</v>
      </c>
      <c r="F137" s="3">
        <v>12</v>
      </c>
      <c r="G137" s="1">
        <v>0</v>
      </c>
      <c r="H137" s="1">
        <v>0</v>
      </c>
      <c r="I137" s="1">
        <v>0</v>
      </c>
      <c r="J137" s="1">
        <v>80688.966473880617</v>
      </c>
      <c r="K137" s="1">
        <v>0</v>
      </c>
      <c r="L137" s="1">
        <v>16106301.277578615</v>
      </c>
      <c r="M137" s="1">
        <v>1663437672.9302506</v>
      </c>
      <c r="N137" s="1">
        <v>0</v>
      </c>
      <c r="O137" s="1">
        <v>0</v>
      </c>
      <c r="P137" s="1">
        <v>65070.063656073915</v>
      </c>
      <c r="Q137" s="1">
        <v>1006472.231730626</v>
      </c>
      <c r="R137" s="1">
        <v>0</v>
      </c>
    </row>
    <row r="138" spans="1:18" x14ac:dyDescent="0.2">
      <c r="A138" s="3" t="s">
        <v>377</v>
      </c>
      <c r="B138" s="3" t="s">
        <v>374</v>
      </c>
      <c r="C138" s="3">
        <v>4</v>
      </c>
      <c r="D138" s="3" t="s">
        <v>370</v>
      </c>
      <c r="E138" s="3" t="s">
        <v>373</v>
      </c>
      <c r="F138" s="3">
        <v>12</v>
      </c>
      <c r="G138" s="1">
        <v>0</v>
      </c>
      <c r="H138" s="1">
        <v>0</v>
      </c>
      <c r="I138" s="1">
        <v>0</v>
      </c>
      <c r="J138" s="1">
        <v>116074.86937102031</v>
      </c>
      <c r="K138" s="1">
        <v>145919.51515573109</v>
      </c>
      <c r="L138" s="1">
        <v>18640145.957950003</v>
      </c>
      <c r="M138" s="1">
        <v>1944753035.216047</v>
      </c>
      <c r="N138" s="1">
        <v>0</v>
      </c>
      <c r="O138" s="1">
        <v>0</v>
      </c>
      <c r="P138" s="1">
        <v>140004.15095230378</v>
      </c>
      <c r="Q138" s="1">
        <v>1530480.2871584345</v>
      </c>
      <c r="R138" s="1">
        <v>145919.51515573109</v>
      </c>
    </row>
    <row r="139" spans="1:18" x14ac:dyDescent="0.2">
      <c r="A139" s="3" t="s">
        <v>377</v>
      </c>
      <c r="B139" s="3" t="s">
        <v>374</v>
      </c>
      <c r="C139" s="3">
        <v>4</v>
      </c>
      <c r="D139" s="3" t="s">
        <v>370</v>
      </c>
      <c r="E139" s="3" t="s">
        <v>372</v>
      </c>
      <c r="F139" s="3">
        <v>12</v>
      </c>
      <c r="G139" s="1">
        <v>0</v>
      </c>
      <c r="H139" s="1">
        <v>0</v>
      </c>
      <c r="I139" s="1">
        <v>0</v>
      </c>
      <c r="J139" s="1">
        <v>100167.71119947804</v>
      </c>
      <c r="K139" s="1">
        <v>0</v>
      </c>
      <c r="L139" s="1">
        <v>19501161.729688022</v>
      </c>
      <c r="M139" s="1">
        <v>1692172842.4575665</v>
      </c>
      <c r="N139" s="1">
        <v>0</v>
      </c>
      <c r="O139" s="1">
        <v>0</v>
      </c>
      <c r="P139" s="1">
        <v>148965.91913367203</v>
      </c>
      <c r="Q139" s="1">
        <v>1373770.5265253806</v>
      </c>
      <c r="R139" s="1">
        <v>0</v>
      </c>
    </row>
    <row r="140" spans="1:18" x14ac:dyDescent="0.2">
      <c r="A140" s="3" t="s">
        <v>377</v>
      </c>
      <c r="B140" s="3" t="s">
        <v>374</v>
      </c>
      <c r="C140" s="3">
        <v>5</v>
      </c>
      <c r="D140" s="3" t="s">
        <v>370</v>
      </c>
      <c r="E140" s="3" t="s">
        <v>371</v>
      </c>
      <c r="F140" s="3">
        <v>12</v>
      </c>
      <c r="G140" s="1">
        <v>0</v>
      </c>
      <c r="H140" s="1">
        <v>0</v>
      </c>
      <c r="I140" s="1">
        <v>0</v>
      </c>
      <c r="J140" s="1">
        <v>89193.705269897415</v>
      </c>
      <c r="K140" s="1">
        <v>169021.90495417686</v>
      </c>
      <c r="L140" s="1">
        <v>10212921.836834393</v>
      </c>
      <c r="M140" s="1">
        <v>603125305.3248657</v>
      </c>
      <c r="N140" s="1">
        <v>4146.3458252872497</v>
      </c>
      <c r="O140" s="1">
        <v>25459.108313225697</v>
      </c>
      <c r="P140" s="1">
        <v>196477.94713402056</v>
      </c>
      <c r="Q140" s="1">
        <v>1167304.1425307768</v>
      </c>
      <c r="R140" s="1">
        <v>169021.90495417686</v>
      </c>
    </row>
    <row r="141" spans="1:18" x14ac:dyDescent="0.2">
      <c r="A141" s="3" t="s">
        <v>377</v>
      </c>
      <c r="B141" s="3" t="s">
        <v>374</v>
      </c>
      <c r="C141" s="3">
        <v>5</v>
      </c>
      <c r="D141" s="3" t="s">
        <v>370</v>
      </c>
      <c r="E141" s="3" t="s">
        <v>373</v>
      </c>
      <c r="F141" s="3">
        <v>12</v>
      </c>
      <c r="G141" s="1">
        <v>0</v>
      </c>
      <c r="H141" s="1">
        <v>0</v>
      </c>
      <c r="I141" s="1">
        <v>0</v>
      </c>
      <c r="J141" s="1">
        <v>159860.64878624486</v>
      </c>
      <c r="K141" s="1">
        <v>670481.04741508176</v>
      </c>
      <c r="L141" s="1">
        <v>23765607.934216309</v>
      </c>
      <c r="M141" s="1">
        <v>1435121252.0662022</v>
      </c>
      <c r="N141" s="1">
        <v>0</v>
      </c>
      <c r="O141" s="1">
        <v>31642.703299512479</v>
      </c>
      <c r="P141" s="1">
        <v>419544.0907958906</v>
      </c>
      <c r="Q141" s="1">
        <v>2339465.7678172537</v>
      </c>
      <c r="R141" s="1">
        <v>670481.04741508176</v>
      </c>
    </row>
    <row r="142" spans="1:18" x14ac:dyDescent="0.2">
      <c r="A142" s="3" t="s">
        <v>377</v>
      </c>
      <c r="B142" s="3" t="s">
        <v>374</v>
      </c>
      <c r="C142" s="3">
        <v>5</v>
      </c>
      <c r="D142" s="3" t="s">
        <v>370</v>
      </c>
      <c r="E142" s="3" t="s">
        <v>372</v>
      </c>
      <c r="F142" s="3">
        <v>12</v>
      </c>
      <c r="G142" s="1">
        <v>0</v>
      </c>
      <c r="H142" s="1">
        <v>0</v>
      </c>
      <c r="I142" s="1">
        <v>0</v>
      </c>
      <c r="J142" s="1">
        <v>171506.40604113208</v>
      </c>
      <c r="K142" s="1">
        <v>881463.94870948466</v>
      </c>
      <c r="L142" s="1">
        <v>27613896.708936445</v>
      </c>
      <c r="M142" s="1">
        <v>1421705573.1333616</v>
      </c>
      <c r="N142" s="1">
        <v>31297.974253710854</v>
      </c>
      <c r="O142" s="1">
        <v>99021.742862233747</v>
      </c>
      <c r="P142" s="1">
        <v>477404.63995358627</v>
      </c>
      <c r="Q142" s="1">
        <v>2889925.1421839115</v>
      </c>
      <c r="R142" s="1">
        <v>881463.94870948466</v>
      </c>
    </row>
    <row r="143" spans="1:18" x14ac:dyDescent="0.2">
      <c r="A143" s="3" t="s">
        <v>377</v>
      </c>
      <c r="B143" s="3" t="s">
        <v>374</v>
      </c>
      <c r="C143" s="3">
        <v>6</v>
      </c>
      <c r="D143" s="3" t="s">
        <v>370</v>
      </c>
      <c r="E143" s="3" t="s">
        <v>371</v>
      </c>
      <c r="F143" s="3">
        <v>12</v>
      </c>
      <c r="G143" s="1">
        <v>128334.52014751066</v>
      </c>
      <c r="H143" s="1">
        <v>0</v>
      </c>
      <c r="I143" s="1">
        <v>0</v>
      </c>
      <c r="J143" s="1">
        <v>421875.52245861106</v>
      </c>
      <c r="K143" s="1">
        <v>0</v>
      </c>
      <c r="L143" s="1">
        <v>15413202.247191012</v>
      </c>
      <c r="M143" s="1">
        <v>574008911.27469969</v>
      </c>
      <c r="N143" s="1">
        <v>98444.823256276635</v>
      </c>
      <c r="O143" s="1">
        <v>955405.49698140263</v>
      </c>
      <c r="P143" s="1">
        <v>33218108.291359942</v>
      </c>
      <c r="Q143" s="1">
        <v>2306793.5553520923</v>
      </c>
      <c r="R143" s="1">
        <v>0</v>
      </c>
    </row>
    <row r="144" spans="1:18" x14ac:dyDescent="0.2">
      <c r="A144" s="3" t="s">
        <v>377</v>
      </c>
      <c r="B144" s="3" t="s">
        <v>374</v>
      </c>
      <c r="C144" s="3">
        <v>6</v>
      </c>
      <c r="D144" s="3" t="s">
        <v>370</v>
      </c>
      <c r="E144" s="3" t="s">
        <v>373</v>
      </c>
      <c r="F144" s="3">
        <v>12</v>
      </c>
      <c r="G144" s="1">
        <v>440451.49477327848</v>
      </c>
      <c r="H144" s="1">
        <v>23674.151042003188</v>
      </c>
      <c r="I144" s="1">
        <v>0</v>
      </c>
      <c r="J144" s="1">
        <v>773704.42429536104</v>
      </c>
      <c r="K144" s="1">
        <v>0</v>
      </c>
      <c r="L144" s="1">
        <v>37439329.550932623</v>
      </c>
      <c r="M144" s="1">
        <v>1340897726.851337</v>
      </c>
      <c r="N144" s="1">
        <v>315655.48423295136</v>
      </c>
      <c r="O144" s="1">
        <v>2695670.286107094</v>
      </c>
      <c r="P144" s="1">
        <v>99499087.773945943</v>
      </c>
      <c r="Q144" s="1">
        <v>5941370.9596996335</v>
      </c>
      <c r="R144" s="1">
        <v>0</v>
      </c>
    </row>
    <row r="145" spans="1:18" x14ac:dyDescent="0.2">
      <c r="A145" s="3" t="s">
        <v>377</v>
      </c>
      <c r="B145" s="3" t="s">
        <v>374</v>
      </c>
      <c r="C145" s="3">
        <v>6</v>
      </c>
      <c r="D145" s="3" t="s">
        <v>370</v>
      </c>
      <c r="E145" s="3" t="s">
        <v>372</v>
      </c>
      <c r="F145" s="3">
        <v>12</v>
      </c>
      <c r="G145" s="1">
        <v>432933.66452968161</v>
      </c>
      <c r="H145" s="1">
        <v>0</v>
      </c>
      <c r="I145" s="1">
        <v>0</v>
      </c>
      <c r="J145" s="1">
        <v>1345227.0435627343</v>
      </c>
      <c r="K145" s="1">
        <v>0</v>
      </c>
      <c r="L145" s="1">
        <v>43670739.700374536</v>
      </c>
      <c r="M145" s="1">
        <v>1595266432.5842698</v>
      </c>
      <c r="N145" s="1">
        <v>383932.98811488767</v>
      </c>
      <c r="O145" s="1">
        <v>3667432.9614082398</v>
      </c>
      <c r="P145" s="1">
        <v>109690622.65917602</v>
      </c>
      <c r="Q145" s="1">
        <v>5936281.9437991576</v>
      </c>
      <c r="R145" s="1">
        <v>0</v>
      </c>
    </row>
    <row r="146" spans="1:18" x14ac:dyDescent="0.2">
      <c r="A146" s="3" t="s">
        <v>377</v>
      </c>
      <c r="B146" s="3" t="s">
        <v>374</v>
      </c>
      <c r="C146" s="3">
        <v>8</v>
      </c>
      <c r="D146" s="3" t="s">
        <v>370</v>
      </c>
      <c r="E146" s="3" t="s">
        <v>371</v>
      </c>
      <c r="F146" s="3">
        <v>20</v>
      </c>
      <c r="G146" s="1">
        <v>0</v>
      </c>
      <c r="H146" s="1">
        <v>0</v>
      </c>
      <c r="I146" s="1">
        <v>0</v>
      </c>
      <c r="J146" s="1">
        <v>16038.154726360233</v>
      </c>
      <c r="K146" s="1">
        <v>86316.314624616964</v>
      </c>
      <c r="L146" s="1">
        <v>1806709.1454505448</v>
      </c>
      <c r="M146" s="1">
        <v>574492083.75893772</v>
      </c>
      <c r="N146" s="1">
        <v>0</v>
      </c>
      <c r="O146" s="1">
        <v>0</v>
      </c>
      <c r="P146" s="1">
        <v>0</v>
      </c>
      <c r="Q146" s="1">
        <v>0</v>
      </c>
      <c r="R146" s="1">
        <v>86316.314624616964</v>
      </c>
    </row>
    <row r="147" spans="1:18" x14ac:dyDescent="0.2">
      <c r="A147" s="3" t="s">
        <v>377</v>
      </c>
      <c r="B147" s="3" t="s">
        <v>374</v>
      </c>
      <c r="C147" s="3">
        <v>8</v>
      </c>
      <c r="D147" s="3" t="s">
        <v>370</v>
      </c>
      <c r="E147" s="3" t="s">
        <v>373</v>
      </c>
      <c r="F147" s="3">
        <v>20</v>
      </c>
      <c r="G147" s="1">
        <v>0</v>
      </c>
      <c r="H147" s="1">
        <v>0</v>
      </c>
      <c r="I147" s="1">
        <v>0</v>
      </c>
      <c r="J147" s="1">
        <v>0</v>
      </c>
      <c r="K147" s="1">
        <v>181518.68853135241</v>
      </c>
      <c r="L147" s="1">
        <v>4311894.0437198104</v>
      </c>
      <c r="M147" s="1">
        <v>1388724401.8067119</v>
      </c>
      <c r="N147" s="1">
        <v>0</v>
      </c>
      <c r="O147" s="1">
        <v>0</v>
      </c>
      <c r="P147" s="1">
        <v>0</v>
      </c>
      <c r="Q147" s="1">
        <v>0</v>
      </c>
      <c r="R147" s="1">
        <v>181518.68853135241</v>
      </c>
    </row>
    <row r="148" spans="1:18" x14ac:dyDescent="0.2">
      <c r="A148" s="3" t="s">
        <v>377</v>
      </c>
      <c r="B148" s="3" t="s">
        <v>374</v>
      </c>
      <c r="C148" s="3">
        <v>8</v>
      </c>
      <c r="D148" s="3" t="s">
        <v>370</v>
      </c>
      <c r="E148" s="3" t="s">
        <v>372</v>
      </c>
      <c r="F148" s="3">
        <v>20</v>
      </c>
      <c r="G148" s="1">
        <v>0</v>
      </c>
      <c r="H148" s="1">
        <v>0</v>
      </c>
      <c r="I148" s="1">
        <v>0</v>
      </c>
      <c r="J148" s="1">
        <v>54584.942691672994</v>
      </c>
      <c r="K148" s="1">
        <v>304242.39817205485</v>
      </c>
      <c r="L148" s="1">
        <v>4255695.0564389611</v>
      </c>
      <c r="M148" s="1">
        <v>1594273557.5928862</v>
      </c>
      <c r="N148" s="1">
        <v>0</v>
      </c>
      <c r="O148" s="1">
        <v>0</v>
      </c>
      <c r="P148" s="1">
        <v>0</v>
      </c>
      <c r="Q148" s="1">
        <v>0</v>
      </c>
      <c r="R148" s="1">
        <v>304242.39817205485</v>
      </c>
    </row>
    <row r="149" spans="1:18" x14ac:dyDescent="0.2">
      <c r="A149" s="3" t="s">
        <v>377</v>
      </c>
      <c r="B149" s="3" t="s">
        <v>374</v>
      </c>
      <c r="C149" s="3">
        <v>9</v>
      </c>
      <c r="D149" s="3" t="s">
        <v>370</v>
      </c>
      <c r="E149" s="3" t="s">
        <v>371</v>
      </c>
      <c r="F149" s="3">
        <v>20</v>
      </c>
      <c r="G149" s="1">
        <v>0</v>
      </c>
      <c r="H149" s="1">
        <v>0</v>
      </c>
      <c r="I149" s="1">
        <v>0</v>
      </c>
      <c r="J149" s="1">
        <v>135314.21810312892</v>
      </c>
      <c r="K149" s="1">
        <v>0</v>
      </c>
      <c r="L149" s="1">
        <v>4666775.1248439448</v>
      </c>
      <c r="M149" s="1">
        <v>258599282.14731589</v>
      </c>
      <c r="N149" s="1">
        <v>0</v>
      </c>
      <c r="O149" s="1">
        <v>0</v>
      </c>
      <c r="P149" s="1">
        <v>63254.064306710367</v>
      </c>
      <c r="Q149" s="1">
        <v>737565.48817813676</v>
      </c>
      <c r="R149" s="1">
        <v>0</v>
      </c>
    </row>
    <row r="150" spans="1:18" x14ac:dyDescent="0.2">
      <c r="A150" s="3" t="s">
        <v>377</v>
      </c>
      <c r="B150" s="3" t="s">
        <v>374</v>
      </c>
      <c r="C150" s="3">
        <v>9</v>
      </c>
      <c r="D150" s="3" t="s">
        <v>370</v>
      </c>
      <c r="E150" s="3" t="s">
        <v>373</v>
      </c>
      <c r="F150" s="3">
        <v>20</v>
      </c>
      <c r="G150" s="1">
        <v>0</v>
      </c>
      <c r="H150" s="1">
        <v>0</v>
      </c>
      <c r="I150" s="1">
        <v>0</v>
      </c>
      <c r="J150" s="1">
        <v>215758.45128807233</v>
      </c>
      <c r="K150" s="1">
        <v>0</v>
      </c>
      <c r="L150" s="1">
        <v>12239930.160304505</v>
      </c>
      <c r="M150" s="1">
        <v>759112762.14178538</v>
      </c>
      <c r="N150" s="1">
        <v>0</v>
      </c>
      <c r="O150" s="1">
        <v>0</v>
      </c>
      <c r="P150" s="1">
        <v>167470.4086805585</v>
      </c>
      <c r="Q150" s="1">
        <v>1651277.6219612414</v>
      </c>
      <c r="R150" s="1">
        <v>0</v>
      </c>
    </row>
    <row r="151" spans="1:18" x14ac:dyDescent="0.2">
      <c r="A151" s="3" t="s">
        <v>377</v>
      </c>
      <c r="B151" s="3" t="s">
        <v>374</v>
      </c>
      <c r="C151" s="3">
        <v>9</v>
      </c>
      <c r="D151" s="3" t="s">
        <v>370</v>
      </c>
      <c r="E151" s="3" t="s">
        <v>372</v>
      </c>
      <c r="F151" s="3">
        <v>20</v>
      </c>
      <c r="G151" s="1">
        <v>0</v>
      </c>
      <c r="H151" s="1">
        <v>0</v>
      </c>
      <c r="I151" s="1">
        <v>0</v>
      </c>
      <c r="J151" s="1">
        <v>170663.58453707487</v>
      </c>
      <c r="K151" s="1">
        <v>0</v>
      </c>
      <c r="L151" s="1">
        <v>12519525.526350578</v>
      </c>
      <c r="M151" s="1">
        <v>839967800.31671822</v>
      </c>
      <c r="N151" s="1">
        <v>0</v>
      </c>
      <c r="O151" s="1">
        <v>0</v>
      </c>
      <c r="P151" s="1">
        <v>141903.33945834779</v>
      </c>
      <c r="Q151" s="1">
        <v>2139620.537496041</v>
      </c>
      <c r="R151" s="1">
        <v>0</v>
      </c>
    </row>
    <row r="152" spans="1:18" x14ac:dyDescent="0.2">
      <c r="A152" s="3" t="s">
        <v>377</v>
      </c>
      <c r="B152" s="3" t="s">
        <v>374</v>
      </c>
      <c r="C152" s="3">
        <v>10</v>
      </c>
      <c r="D152" s="3" t="s">
        <v>370</v>
      </c>
      <c r="E152" s="3" t="s">
        <v>371</v>
      </c>
      <c r="F152" s="3">
        <v>20</v>
      </c>
      <c r="G152" s="1">
        <v>0</v>
      </c>
      <c r="H152" s="1">
        <v>0</v>
      </c>
      <c r="I152" s="1">
        <v>0</v>
      </c>
      <c r="J152" s="1">
        <v>66472.064225542563</v>
      </c>
      <c r="K152" s="1">
        <v>75505.144959388956</v>
      </c>
      <c r="L152" s="1">
        <v>5869685.2393412348</v>
      </c>
      <c r="M152" s="1">
        <v>340357287.97906727</v>
      </c>
      <c r="N152" s="1">
        <v>0</v>
      </c>
      <c r="O152" s="1">
        <v>0</v>
      </c>
      <c r="P152" s="1">
        <v>0</v>
      </c>
      <c r="Q152" s="1">
        <v>504412.60453940288</v>
      </c>
      <c r="R152" s="1">
        <v>75505.144959388956</v>
      </c>
    </row>
    <row r="153" spans="1:18" x14ac:dyDescent="0.2">
      <c r="A153" s="3" t="s">
        <v>377</v>
      </c>
      <c r="B153" s="3" t="s">
        <v>374</v>
      </c>
      <c r="C153" s="3">
        <v>10</v>
      </c>
      <c r="D153" s="3" t="s">
        <v>370</v>
      </c>
      <c r="E153" s="3" t="s">
        <v>373</v>
      </c>
      <c r="F153" s="3">
        <v>20</v>
      </c>
      <c r="G153" s="1">
        <v>0</v>
      </c>
      <c r="H153" s="1">
        <v>0</v>
      </c>
      <c r="I153" s="1">
        <v>0</v>
      </c>
      <c r="J153" s="1">
        <v>174101.48985712524</v>
      </c>
      <c r="K153" s="1">
        <v>332509.44064086059</v>
      </c>
      <c r="L153" s="1">
        <v>16337978.799650935</v>
      </c>
      <c r="M153" s="1">
        <v>1062007228.0076734</v>
      </c>
      <c r="N153" s="1">
        <v>0</v>
      </c>
      <c r="O153" s="1">
        <v>0</v>
      </c>
      <c r="P153" s="1">
        <v>0</v>
      </c>
      <c r="Q153" s="1">
        <v>1183406.9790917716</v>
      </c>
      <c r="R153" s="1">
        <v>332509.44064086059</v>
      </c>
    </row>
    <row r="154" spans="1:18" x14ac:dyDescent="0.2">
      <c r="A154" s="3" t="s">
        <v>377</v>
      </c>
      <c r="B154" s="3" t="s">
        <v>374</v>
      </c>
      <c r="C154" s="3">
        <v>10</v>
      </c>
      <c r="D154" s="3" t="s">
        <v>370</v>
      </c>
      <c r="E154" s="3" t="s">
        <v>372</v>
      </c>
      <c r="F154" s="3">
        <v>20</v>
      </c>
      <c r="G154" s="1">
        <v>0</v>
      </c>
      <c r="H154" s="1">
        <v>0</v>
      </c>
      <c r="I154" s="1">
        <v>0</v>
      </c>
      <c r="J154" s="1">
        <v>173325.34243028428</v>
      </c>
      <c r="K154" s="1">
        <v>741235.03176161461</v>
      </c>
      <c r="L154" s="1">
        <v>16725293.984536299</v>
      </c>
      <c r="M154" s="1">
        <v>1140287062.8015921</v>
      </c>
      <c r="N154" s="1">
        <v>0</v>
      </c>
      <c r="O154" s="1">
        <v>0</v>
      </c>
      <c r="P154" s="1">
        <v>0</v>
      </c>
      <c r="Q154" s="1">
        <v>1233750.7228271638</v>
      </c>
      <c r="R154" s="1">
        <v>741235.03176161461</v>
      </c>
    </row>
    <row r="155" spans="1:18" x14ac:dyDescent="0.2">
      <c r="A155" s="3" t="s">
        <v>377</v>
      </c>
      <c r="B155" s="3" t="s">
        <v>374</v>
      </c>
      <c r="C155" s="3">
        <v>12</v>
      </c>
      <c r="D155" s="3" t="s">
        <v>370</v>
      </c>
      <c r="E155" s="3" t="s">
        <v>371</v>
      </c>
      <c r="F155" s="3">
        <v>20</v>
      </c>
      <c r="G155" s="1">
        <v>0</v>
      </c>
      <c r="H155" s="1">
        <v>0</v>
      </c>
      <c r="I155" s="1">
        <v>0</v>
      </c>
      <c r="J155" s="1">
        <v>100548.1278518153</v>
      </c>
      <c r="K155" s="1">
        <v>71622.409252757032</v>
      </c>
      <c r="L155" s="1">
        <v>6771117.7502110805</v>
      </c>
      <c r="M155" s="1">
        <v>399139572.64402157</v>
      </c>
      <c r="N155" s="1">
        <v>0</v>
      </c>
      <c r="O155" s="1">
        <v>0</v>
      </c>
      <c r="P155" s="1">
        <v>0</v>
      </c>
      <c r="Q155" s="1">
        <v>209016.26713460416</v>
      </c>
      <c r="R155" s="1">
        <v>71622.409252757032</v>
      </c>
    </row>
    <row r="156" spans="1:18" x14ac:dyDescent="0.2">
      <c r="A156" s="3" t="s">
        <v>377</v>
      </c>
      <c r="B156" s="3" t="s">
        <v>374</v>
      </c>
      <c r="C156" s="3">
        <v>12</v>
      </c>
      <c r="D156" s="3" t="s">
        <v>370</v>
      </c>
      <c r="E156" s="3" t="s">
        <v>373</v>
      </c>
      <c r="F156" s="3">
        <v>20</v>
      </c>
      <c r="G156" s="1">
        <v>0</v>
      </c>
      <c r="H156" s="1">
        <v>0</v>
      </c>
      <c r="I156" s="1">
        <v>0</v>
      </c>
      <c r="J156" s="1">
        <v>107625.04687434992</v>
      </c>
      <c r="K156" s="1">
        <v>0</v>
      </c>
      <c r="L156" s="1">
        <v>18681684.500700552</v>
      </c>
      <c r="M156" s="1">
        <v>1262414660.2461209</v>
      </c>
      <c r="N156" s="1">
        <v>0</v>
      </c>
      <c r="O156" s="1">
        <v>0</v>
      </c>
      <c r="P156" s="1">
        <v>16726.03064421509</v>
      </c>
      <c r="Q156" s="1">
        <v>567552.40194349922</v>
      </c>
      <c r="R156" s="1">
        <v>0</v>
      </c>
    </row>
    <row r="157" spans="1:18" x14ac:dyDescent="0.2">
      <c r="A157" s="3" t="s">
        <v>377</v>
      </c>
      <c r="B157" s="3" t="s">
        <v>374</v>
      </c>
      <c r="C157" s="3">
        <v>12</v>
      </c>
      <c r="D157" s="3" t="s">
        <v>370</v>
      </c>
      <c r="E157" s="3" t="s">
        <v>372</v>
      </c>
      <c r="F157" s="3">
        <v>20</v>
      </c>
      <c r="G157" s="1">
        <v>0</v>
      </c>
      <c r="H157" s="1">
        <v>0</v>
      </c>
      <c r="I157" s="1">
        <v>0</v>
      </c>
      <c r="J157" s="1">
        <v>161042.14691807207</v>
      </c>
      <c r="K157" s="1">
        <v>0</v>
      </c>
      <c r="L157" s="1">
        <v>19730085.882524997</v>
      </c>
      <c r="M157" s="1">
        <v>1378708446.965565</v>
      </c>
      <c r="N157" s="1">
        <v>0</v>
      </c>
      <c r="O157" s="1">
        <v>0</v>
      </c>
      <c r="P157" s="1">
        <v>73915.604971826484</v>
      </c>
      <c r="Q157" s="1">
        <v>682984.66228631686</v>
      </c>
      <c r="R157" s="1">
        <v>0</v>
      </c>
    </row>
    <row r="158" spans="1:18" x14ac:dyDescent="0.2">
      <c r="A158" s="3" t="s">
        <v>377</v>
      </c>
      <c r="B158" s="3" t="s">
        <v>374</v>
      </c>
      <c r="C158" s="3">
        <v>15</v>
      </c>
      <c r="D158" s="3" t="s">
        <v>370</v>
      </c>
      <c r="E158" s="3" t="s">
        <v>371</v>
      </c>
      <c r="F158" s="3">
        <v>20</v>
      </c>
      <c r="G158" s="1">
        <v>0</v>
      </c>
      <c r="H158" s="1">
        <v>0</v>
      </c>
      <c r="I158" s="1">
        <v>0</v>
      </c>
      <c r="J158" s="1">
        <v>219561.09255619539</v>
      </c>
      <c r="K158" s="1">
        <v>0</v>
      </c>
      <c r="L158" s="1">
        <v>7792230.024968789</v>
      </c>
      <c r="M158" s="1">
        <v>492366182.89637953</v>
      </c>
      <c r="N158" s="1">
        <v>0</v>
      </c>
      <c r="O158" s="1">
        <v>0</v>
      </c>
      <c r="P158" s="1">
        <v>0</v>
      </c>
      <c r="Q158" s="1">
        <v>192035.40348767949</v>
      </c>
      <c r="R158" s="1">
        <v>0</v>
      </c>
    </row>
    <row r="159" spans="1:18" x14ac:dyDescent="0.2">
      <c r="A159" s="3" t="s">
        <v>377</v>
      </c>
      <c r="B159" s="3" t="s">
        <v>374</v>
      </c>
      <c r="C159" s="3">
        <v>15</v>
      </c>
      <c r="D159" s="3" t="s">
        <v>370</v>
      </c>
      <c r="E159" s="3" t="s">
        <v>373</v>
      </c>
      <c r="F159" s="3">
        <v>20</v>
      </c>
      <c r="G159" s="1">
        <v>0</v>
      </c>
      <c r="H159" s="1">
        <v>0</v>
      </c>
      <c r="I159" s="1">
        <v>0</v>
      </c>
      <c r="J159" s="1">
        <v>344543.39204532362</v>
      </c>
      <c r="K159" s="1">
        <v>0</v>
      </c>
      <c r="L159" s="1">
        <v>17083031.187525559</v>
      </c>
      <c r="M159" s="1">
        <v>1123644152.5557842</v>
      </c>
      <c r="N159" s="1">
        <v>0</v>
      </c>
      <c r="O159" s="1">
        <v>0</v>
      </c>
      <c r="P159" s="1">
        <v>0</v>
      </c>
      <c r="Q159" s="1">
        <v>592684.31928963447</v>
      </c>
      <c r="R159" s="1">
        <v>0</v>
      </c>
    </row>
    <row r="160" spans="1:18" x14ac:dyDescent="0.2">
      <c r="A160" s="3" t="s">
        <v>377</v>
      </c>
      <c r="B160" s="3" t="s">
        <v>374</v>
      </c>
      <c r="C160" s="3">
        <v>15</v>
      </c>
      <c r="D160" s="3" t="s">
        <v>370</v>
      </c>
      <c r="E160" s="3" t="s">
        <v>372</v>
      </c>
      <c r="F160" s="3">
        <v>20</v>
      </c>
      <c r="G160" s="1">
        <v>0</v>
      </c>
      <c r="H160" s="1">
        <v>0</v>
      </c>
      <c r="I160" s="1">
        <v>0</v>
      </c>
      <c r="J160" s="1">
        <v>324278.53822953452</v>
      </c>
      <c r="K160" s="1">
        <v>165446.42447345323</v>
      </c>
      <c r="L160" s="1">
        <v>20217317.233328473</v>
      </c>
      <c r="M160" s="1">
        <v>1413210491.7554357</v>
      </c>
      <c r="N160" s="1">
        <v>0</v>
      </c>
      <c r="O160" s="1">
        <v>0</v>
      </c>
      <c r="P160" s="1">
        <v>21102.106503527652</v>
      </c>
      <c r="Q160" s="1">
        <v>596508.40393626888</v>
      </c>
      <c r="R160" s="1">
        <v>165446.42447345323</v>
      </c>
    </row>
  </sheetData>
  <conditionalFormatting sqref="G60:G142"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conditionalFormatting sqref="G2:Q59">
    <cfRule type="colorScale" priority="2">
      <colorScale>
        <cfvo type="percentile" val="10"/>
        <cfvo type="percentile" val="50"/>
        <cfvo type="percentile" val="90"/>
        <color theme="5" tint="0.39997558519241921"/>
        <color theme="4" tint="0.59999389629810485"/>
        <color theme="9" tint="0.39997558519241921"/>
      </colorScale>
    </cfRule>
  </conditionalFormatting>
  <conditionalFormatting sqref="H60:Q142">
    <cfRule type="colorScale" priority="36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406-EDF5-B340-8319-EC7BB814DC28}">
  <dimension ref="A1:Q160"/>
  <sheetViews>
    <sheetView topLeftCell="A22" workbookViewId="0">
      <selection activeCell="G60" sqref="G60:G73"/>
    </sheetView>
  </sheetViews>
  <sheetFormatPr baseColWidth="10" defaultRowHeight="16" x14ac:dyDescent="0.2"/>
  <sheetData>
    <row r="1" spans="1:17" x14ac:dyDescent="0.2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382</v>
      </c>
      <c r="F1" s="3" t="s">
        <v>444</v>
      </c>
      <c r="G1" s="3" t="s">
        <v>450</v>
      </c>
      <c r="H1" s="3" t="s">
        <v>451</v>
      </c>
      <c r="I1" s="3" t="s">
        <v>452</v>
      </c>
      <c r="J1" s="3" t="s">
        <v>453</v>
      </c>
      <c r="K1" s="3" t="s">
        <v>454</v>
      </c>
      <c r="L1" s="3" t="s">
        <v>455</v>
      </c>
      <c r="M1" s="3" t="s">
        <v>456</v>
      </c>
      <c r="N1" s="3" t="s">
        <v>458</v>
      </c>
      <c r="O1" s="3" t="s">
        <v>459</v>
      </c>
      <c r="P1" s="3" t="s">
        <v>460</v>
      </c>
      <c r="Q1" s="3" t="s">
        <v>188</v>
      </c>
    </row>
    <row r="2" spans="1:17" x14ac:dyDescent="0.2">
      <c r="A2" s="3" t="s">
        <v>368</v>
      </c>
      <c r="B2" s="3" t="s">
        <v>369</v>
      </c>
      <c r="C2" s="3">
        <v>4</v>
      </c>
      <c r="D2" s="3" t="s">
        <v>370</v>
      </c>
      <c r="E2" s="3" t="s">
        <v>371</v>
      </c>
      <c r="F2" s="3">
        <v>4</v>
      </c>
      <c r="G2" s="1">
        <f ca="1">(#REF!/$S2)*(AVERAGE(C$2:$S$73))</f>
        <v>42868.129773355584</v>
      </c>
      <c r="H2" s="1">
        <f ca="1">(#REF!/$S2)*(AVERAGE(C$2:$S$73))</f>
        <v>9408.2303154626024</v>
      </c>
      <c r="I2" s="1">
        <f ca="1">(#REF!/$S2)*(AVERAGE(C$2:$S$73))</f>
        <v>0</v>
      </c>
      <c r="J2" s="1">
        <f ca="1">(#REF!/$S2)*(AVERAGE(C$2:$S$73))</f>
        <v>562298.7469889971</v>
      </c>
      <c r="K2" s="1">
        <f ca="1">(#REF!/$S2)*(AVERAGE(C$2:$S$73))</f>
        <v>129227.26062629785</v>
      </c>
      <c r="L2" s="1">
        <f ca="1">(#REF!/$S2)*(AVERAGE(C$2:$S$73))</f>
        <v>5323088.0792094497</v>
      </c>
      <c r="M2" s="1">
        <f ca="1">(#REF!/$S2)*(AVERAGE(C$2:$S$73))</f>
        <v>485201833.76864892</v>
      </c>
      <c r="N2" s="1">
        <f ca="1">(#REF!/$S2)*(AVERAGE(C$2:$S$73))</f>
        <v>30572426.224840116</v>
      </c>
      <c r="O2" s="1">
        <f ca="1">(#REF!/$S2)*(AVERAGE(C$2:$S$73))</f>
        <v>8479255.3474132828</v>
      </c>
      <c r="P2" s="1">
        <f ca="1">(A2/$S2)*(AVERAGE(C$2:$S$73))</f>
        <v>3420225.8875949671</v>
      </c>
      <c r="Q2" s="1">
        <f ca="1">(B2/$S2)*(AVERAGE(C$2:$S$73))</f>
        <v>129227.26062629785</v>
      </c>
    </row>
    <row r="3" spans="1:17" x14ac:dyDescent="0.2">
      <c r="A3" s="3" t="s">
        <v>368</v>
      </c>
      <c r="B3" s="3" t="s">
        <v>369</v>
      </c>
      <c r="C3" s="3">
        <v>4</v>
      </c>
      <c r="D3" s="3" t="s">
        <v>370</v>
      </c>
      <c r="E3" s="3" t="s">
        <v>373</v>
      </c>
      <c r="F3" s="3">
        <v>4</v>
      </c>
      <c r="G3" s="1">
        <f ca="1">(#REF!/$S3)*(AVERAGE(C$2:$S$73))</f>
        <v>174464.55713449884</v>
      </c>
      <c r="H3" s="1">
        <f ca="1">(#REF!/$S3)*(AVERAGE(C$2:$S$73))</f>
        <v>0</v>
      </c>
      <c r="I3" s="1">
        <f ca="1">(#REF!/$S3)*(AVERAGE(C$2:$S$73))</f>
        <v>0</v>
      </c>
      <c r="J3" s="1">
        <f ca="1">(#REF!/$S3)*(AVERAGE(C$2:$S$73))</f>
        <v>1107025.9838843471</v>
      </c>
      <c r="K3" s="1">
        <f ca="1">(#REF!/$S3)*(AVERAGE(C$2:$S$73))</f>
        <v>930836.71242400259</v>
      </c>
      <c r="L3" s="1">
        <f ca="1">(#REF!/$S3)*(AVERAGE(C$2:$S$73))</f>
        <v>13005984.641910441</v>
      </c>
      <c r="M3" s="1">
        <f ca="1">(#REF!/$S3)*(AVERAGE(C$2:$S$73))</f>
        <v>1254253383.5831842</v>
      </c>
      <c r="N3" s="1">
        <f ca="1">(#REF!/$S3)*(AVERAGE(C$2:$S$73))</f>
        <v>80576277.975646988</v>
      </c>
      <c r="O3" s="1">
        <f ca="1">(#REF!/$S3)*(AVERAGE(C$2:$S$73))</f>
        <v>24324914.105855696</v>
      </c>
      <c r="P3" s="1">
        <f ca="1">(A3/$S3)*(AVERAGE(C$2:$S$73))</f>
        <v>7933600.0015371181</v>
      </c>
      <c r="Q3" s="1">
        <f ca="1">(B3/$S3)*(AVERAGE(C$2:$S$73))</f>
        <v>930836.71242400259</v>
      </c>
    </row>
    <row r="4" spans="1:17" x14ac:dyDescent="0.2">
      <c r="A4" s="3" t="s">
        <v>368</v>
      </c>
      <c r="B4" s="3" t="s">
        <v>369</v>
      </c>
      <c r="C4" s="3">
        <v>4</v>
      </c>
      <c r="D4" s="3" t="s">
        <v>370</v>
      </c>
      <c r="E4" s="3" t="s">
        <v>372</v>
      </c>
      <c r="F4" s="3">
        <v>4</v>
      </c>
      <c r="G4" s="1">
        <f ca="1">(#REF!/$S4)*(AVERAGE(C$2:$S$73))</f>
        <v>194484.94542735341</v>
      </c>
      <c r="H4" s="1">
        <f ca="1">(#REF!/$S4)*(AVERAGE(C$2:$S$73))</f>
        <v>0</v>
      </c>
      <c r="I4" s="1">
        <f ca="1">(#REF!/$S4)*(AVERAGE(C$2:$S$73))</f>
        <v>0</v>
      </c>
      <c r="J4" s="1">
        <f ca="1">(#REF!/$S4)*(AVERAGE(C$2:$S$73))</f>
        <v>1041825.6943196128</v>
      </c>
      <c r="K4" s="1">
        <f ca="1">(#REF!/$S4)*(AVERAGE(C$2:$S$73))</f>
        <v>803427.39552847273</v>
      </c>
      <c r="L4" s="1">
        <f ca="1">(#REF!/$S4)*(AVERAGE(C$2:$S$73))</f>
        <v>13762940.966580514</v>
      </c>
      <c r="M4" s="1">
        <f ca="1">(#REF!/$S4)*(AVERAGE(C$2:$S$73))</f>
        <v>1435527868.6332691</v>
      </c>
      <c r="N4" s="1">
        <f ca="1">(#REF!/$S4)*(AVERAGE(C$2:$S$73))</f>
        <v>85268196.708291933</v>
      </c>
      <c r="O4" s="1">
        <f ca="1">(#REF!/$S4)*(AVERAGE(C$2:$S$73))</f>
        <v>23745573.766866107</v>
      </c>
      <c r="P4" s="1">
        <f ca="1">(A4/$S4)*(AVERAGE(C$2:$S$73))</f>
        <v>7171361.4452000922</v>
      </c>
      <c r="Q4" s="1">
        <f ca="1">(B4/$S4)*(AVERAGE(C$2:$S$73))</f>
        <v>803427.39552847273</v>
      </c>
    </row>
    <row r="5" spans="1:17" x14ac:dyDescent="0.2">
      <c r="A5" s="3" t="s">
        <v>368</v>
      </c>
      <c r="B5" s="3" t="s">
        <v>369</v>
      </c>
      <c r="C5" s="3">
        <v>8</v>
      </c>
      <c r="D5" s="3" t="s">
        <v>370</v>
      </c>
      <c r="E5" s="3" t="s">
        <v>371</v>
      </c>
      <c r="F5" s="3">
        <v>4</v>
      </c>
      <c r="G5" s="1">
        <f ca="1">(#REF!/$S5)*(AVERAGE(C$2:$S$73))</f>
        <v>47881.492359859563</v>
      </c>
      <c r="H5" s="1">
        <f ca="1">(#REF!/$S5)*(AVERAGE(C$2:$S$73))</f>
        <v>0</v>
      </c>
      <c r="I5" s="1">
        <f ca="1">(#REF!/$S5)*(AVERAGE(C$2:$S$73))</f>
        <v>0</v>
      </c>
      <c r="J5" s="1">
        <f ca="1">(#REF!/$S5)*(AVERAGE(C$2:$S$73))</f>
        <v>357850.23114709993</v>
      </c>
      <c r="K5" s="1">
        <f ca="1">(#REF!/$S5)*(AVERAGE(C$2:$S$73))</f>
        <v>96447.012849304432</v>
      </c>
      <c r="L5" s="1">
        <f ca="1">(#REF!/$S5)*(AVERAGE(C$2:$S$73))</f>
        <v>5321845.9074772391</v>
      </c>
      <c r="M5" s="1">
        <f ca="1">(#REF!/$S5)*(AVERAGE(C$2:$S$73))</f>
        <v>509634396.22451526</v>
      </c>
      <c r="N5" s="1">
        <f ca="1">(#REF!/$S5)*(AVERAGE(C$2:$S$73))</f>
        <v>31029067.663935088</v>
      </c>
      <c r="O5" s="1">
        <f ca="1">(#REF!/$S5)*(AVERAGE(C$2:$S$73))</f>
        <v>5276745.5184308225</v>
      </c>
      <c r="P5" s="1">
        <f ca="1">(A5/$S5)*(AVERAGE(C$2:$S$73))</f>
        <v>2476577.7203138759</v>
      </c>
      <c r="Q5" s="1">
        <f ca="1">(B5/$S5)*(AVERAGE(C$2:$S$73))</f>
        <v>96447.012849304432</v>
      </c>
    </row>
    <row r="6" spans="1:17" x14ac:dyDescent="0.2">
      <c r="A6" s="3" t="s">
        <v>368</v>
      </c>
      <c r="B6" s="3" t="s">
        <v>369</v>
      </c>
      <c r="C6" s="3">
        <v>8</v>
      </c>
      <c r="D6" s="3" t="s">
        <v>370</v>
      </c>
      <c r="E6" s="3" t="s">
        <v>373</v>
      </c>
      <c r="F6" s="3">
        <v>4</v>
      </c>
      <c r="G6" s="1">
        <f ca="1">(#REF!/$S6)*(AVERAGE(C$2:$S$73))</f>
        <v>102098.64056203893</v>
      </c>
      <c r="H6" s="1">
        <f ca="1">(#REF!/$S6)*(AVERAGE(C$2:$S$73))</f>
        <v>0</v>
      </c>
      <c r="I6" s="1">
        <f ca="1">(#REF!/$S6)*(AVERAGE(C$2:$S$73))</f>
        <v>0</v>
      </c>
      <c r="J6" s="1">
        <f ca="1">(#REF!/$S6)*(AVERAGE(C$2:$S$73))</f>
        <v>790048.07675758854</v>
      </c>
      <c r="K6" s="1">
        <f ca="1">(#REF!/$S6)*(AVERAGE(C$2:$S$73))</f>
        <v>0</v>
      </c>
      <c r="L6" s="1">
        <f ca="1">(#REF!/$S6)*(AVERAGE(C$2:$S$73))</f>
        <v>13963774.619257571</v>
      </c>
      <c r="M6" s="1">
        <f ca="1">(#REF!/$S6)*(AVERAGE(C$2:$S$73))</f>
        <v>1501722810.9702723</v>
      </c>
      <c r="N6" s="1">
        <f ca="1">(#REF!/$S6)*(AVERAGE(C$2:$S$73))</f>
        <v>91201607.915841669</v>
      </c>
      <c r="O6" s="1">
        <f ca="1">(#REF!/$S6)*(AVERAGE(C$2:$S$73))</f>
        <v>16508453.782725248</v>
      </c>
      <c r="P6" s="1">
        <f ca="1">(A6/$S6)*(AVERAGE(C$2:$S$73))</f>
        <v>6361854.1332035931</v>
      </c>
      <c r="Q6" s="1">
        <f ca="1">(B6/$S6)*(AVERAGE(C$2:$S$73))</f>
        <v>0</v>
      </c>
    </row>
    <row r="7" spans="1:17" x14ac:dyDescent="0.2">
      <c r="A7" s="3" t="s">
        <v>368</v>
      </c>
      <c r="B7" s="3" t="s">
        <v>369</v>
      </c>
      <c r="C7" s="3">
        <v>8</v>
      </c>
      <c r="D7" s="3" t="s">
        <v>370</v>
      </c>
      <c r="E7" s="3" t="s">
        <v>372</v>
      </c>
      <c r="F7" s="3">
        <v>4</v>
      </c>
      <c r="G7" s="1">
        <f ca="1">(#REF!/$S7)*(AVERAGE(C$2:$S$73))</f>
        <v>140156.72950273013</v>
      </c>
      <c r="H7" s="1">
        <f ca="1">(#REF!/$S7)*(AVERAGE(C$2:$S$73))</f>
        <v>0</v>
      </c>
      <c r="I7" s="1">
        <f ca="1">(#REF!/$S7)*(AVERAGE(C$2:$S$73))</f>
        <v>18546.854247622145</v>
      </c>
      <c r="J7" s="1">
        <f ca="1">(#REF!/$S7)*(AVERAGE(C$2:$S$73))</f>
        <v>642923.94746137282</v>
      </c>
      <c r="K7" s="1">
        <f ca="1">(#REF!/$S7)*(AVERAGE(C$2:$S$73))</f>
        <v>705187.20108255686</v>
      </c>
      <c r="L7" s="1">
        <f ca="1">(#REF!/$S7)*(AVERAGE(C$2:$S$73))</f>
        <v>13637611.158642059</v>
      </c>
      <c r="M7" s="1">
        <f ca="1">(#REF!/$S7)*(AVERAGE(C$2:$S$73))</f>
        <v>1386019255.1890132</v>
      </c>
      <c r="N7" s="1">
        <f ca="1">(#REF!/$S7)*(AVERAGE(C$2:$S$73))</f>
        <v>86859977.311695278</v>
      </c>
      <c r="O7" s="1">
        <f ca="1">(#REF!/$S7)*(AVERAGE(C$2:$S$73))</f>
        <v>15711952.033898916</v>
      </c>
      <c r="P7" s="1">
        <f ca="1">(A7/$S7)*(AVERAGE(C$2:$S$73))</f>
        <v>5295316.4043844137</v>
      </c>
      <c r="Q7" s="1">
        <f ca="1">(B7/$S7)*(AVERAGE(C$2:$S$73))</f>
        <v>705187.20108255686</v>
      </c>
    </row>
    <row r="8" spans="1:17" x14ac:dyDescent="0.2">
      <c r="A8" s="3" t="s">
        <v>368</v>
      </c>
      <c r="B8" s="3" t="s">
        <v>369</v>
      </c>
      <c r="C8" s="3">
        <v>10</v>
      </c>
      <c r="D8" s="3" t="s">
        <v>370</v>
      </c>
      <c r="E8" s="3" t="s">
        <v>371</v>
      </c>
      <c r="F8" s="3">
        <v>4</v>
      </c>
      <c r="G8" s="1">
        <f ca="1">(#REF!/$S8)*(AVERAGE(C$2:$S$73))</f>
        <v>65839.516801743899</v>
      </c>
      <c r="H8" s="1">
        <f ca="1">(#REF!/$S8)*(AVERAGE(C$2:$S$73))</f>
        <v>0</v>
      </c>
      <c r="I8" s="1">
        <f ca="1">(#REF!/$S8)*(AVERAGE(C$2:$S$73))</f>
        <v>0</v>
      </c>
      <c r="J8" s="1">
        <f ca="1">(#REF!/$S8)*(AVERAGE(C$2:$S$73))</f>
        <v>613074.13777443382</v>
      </c>
      <c r="K8" s="1">
        <f ca="1">(#REF!/$S8)*(AVERAGE(C$2:$S$73))</f>
        <v>0</v>
      </c>
      <c r="L8" s="1">
        <f ca="1">(#REF!/$S8)*(AVERAGE(C$2:$S$73))</f>
        <v>4950014.9011695869</v>
      </c>
      <c r="M8" s="1">
        <f ca="1">(#REF!/$S8)*(AVERAGE(C$2:$S$73))</f>
        <v>459409534.40177858</v>
      </c>
      <c r="N8" s="1">
        <f ca="1">(#REF!/$S8)*(AVERAGE(C$2:$S$73))</f>
        <v>43461846.340539254</v>
      </c>
      <c r="O8" s="1">
        <f ca="1">(#REF!/$S8)*(AVERAGE(C$2:$S$73))</f>
        <v>7367041.3086700253</v>
      </c>
      <c r="P8" s="1">
        <f ca="1">(A8/$S8)*(AVERAGE(C$2:$S$73))</f>
        <v>3031202.8252415378</v>
      </c>
      <c r="Q8" s="1">
        <f ca="1">(B8/$S8)*(AVERAGE(C$2:$S$73))</f>
        <v>0</v>
      </c>
    </row>
    <row r="9" spans="1:17" x14ac:dyDescent="0.2">
      <c r="A9" s="3" t="s">
        <v>368</v>
      </c>
      <c r="B9" s="3" t="s">
        <v>369</v>
      </c>
      <c r="C9" s="3">
        <v>10</v>
      </c>
      <c r="D9" s="3" t="s">
        <v>370</v>
      </c>
      <c r="E9" s="3" t="s">
        <v>372</v>
      </c>
      <c r="F9" s="3">
        <v>4</v>
      </c>
      <c r="G9" s="1">
        <f ca="1">(#REF!/$S9)*(AVERAGE(C$2:$S$73))</f>
        <v>196520.06088267974</v>
      </c>
      <c r="H9" s="1">
        <f ca="1">(#REF!/$S9)*(AVERAGE(C$2:$S$73))</f>
        <v>0</v>
      </c>
      <c r="I9" s="1">
        <f ca="1">(#REF!/$S9)*(AVERAGE(C$2:$S$73))</f>
        <v>0</v>
      </c>
      <c r="J9" s="1">
        <f ca="1">(#REF!/$S9)*(AVERAGE(C$2:$S$73))</f>
        <v>1047628.4058920798</v>
      </c>
      <c r="K9" s="1">
        <f ca="1">(#REF!/$S9)*(AVERAGE(C$2:$S$73))</f>
        <v>0</v>
      </c>
      <c r="L9" s="1">
        <f ca="1">(#REF!/$S9)*(AVERAGE(C$2:$S$73))</f>
        <v>11407362.908796605</v>
      </c>
      <c r="M9" s="1">
        <f ca="1">(#REF!/$S9)*(AVERAGE(C$2:$S$73))</f>
        <v>1168898240.6134822</v>
      </c>
      <c r="N9" s="1">
        <f ca="1">(#REF!/$S9)*(AVERAGE(C$2:$S$73))</f>
        <v>112345511.24686816</v>
      </c>
      <c r="O9" s="1">
        <f ca="1">(#REF!/$S9)*(AVERAGE(C$2:$S$73))</f>
        <v>20108439.694926769</v>
      </c>
      <c r="P9" s="1">
        <f ca="1">(A9/$S9)*(AVERAGE(C$2:$S$73))</f>
        <v>6747550.8552226089</v>
      </c>
      <c r="Q9" s="1">
        <f ca="1">(B9/$S9)*(AVERAGE(C$2:$S$73))</f>
        <v>0</v>
      </c>
    </row>
    <row r="10" spans="1:17" x14ac:dyDescent="0.2">
      <c r="A10" s="3" t="s">
        <v>368</v>
      </c>
      <c r="B10" s="3" t="s">
        <v>369</v>
      </c>
      <c r="C10" s="3">
        <v>11</v>
      </c>
      <c r="D10" s="3" t="s">
        <v>370</v>
      </c>
      <c r="E10" s="3" t="s">
        <v>371</v>
      </c>
      <c r="F10" s="3">
        <v>4</v>
      </c>
      <c r="G10" s="1">
        <f ca="1">(#REF!/$S10)*(AVERAGE(C$2:$S$73))</f>
        <v>95831.68722349836</v>
      </c>
      <c r="H10" s="1">
        <f ca="1">(#REF!/$S10)*(AVERAGE(C$2:$S$73))</f>
        <v>0</v>
      </c>
      <c r="I10" s="1">
        <f ca="1">(#REF!/$S10)*(AVERAGE(C$2:$S$73))</f>
        <v>0</v>
      </c>
      <c r="J10" s="1">
        <f ca="1">(#REF!/$S10)*(AVERAGE(C$2:$S$73))</f>
        <v>944885.00950470427</v>
      </c>
      <c r="K10" s="1">
        <f ca="1">(#REF!/$S10)*(AVERAGE(C$2:$S$73))</f>
        <v>0</v>
      </c>
      <c r="L10" s="1">
        <f ca="1">(#REF!/$S10)*(AVERAGE(C$2:$S$73))</f>
        <v>17559014.552244619</v>
      </c>
      <c r="M10" s="1">
        <f ca="1">(#REF!/$S10)*(AVERAGE(C$2:$S$73))</f>
        <v>898730626.49062693</v>
      </c>
      <c r="N10" s="1">
        <f ca="1">(#REF!/$S10)*(AVERAGE(C$2:$S$73))</f>
        <v>97665524.728461206</v>
      </c>
      <c r="O10" s="1">
        <f ca="1">(#REF!/$S10)*(AVERAGE(C$2:$S$73))</f>
        <v>17870713.035420559</v>
      </c>
      <c r="P10" s="1">
        <f ca="1">(A10/$S10)*(AVERAGE(C$2:$S$73))</f>
        <v>6946994.3754235329</v>
      </c>
      <c r="Q10" s="1">
        <f ca="1">(B10/$S10)*(AVERAGE(C$2:$S$73))</f>
        <v>0</v>
      </c>
    </row>
    <row r="11" spans="1:17" x14ac:dyDescent="0.2">
      <c r="A11" s="3" t="s">
        <v>368</v>
      </c>
      <c r="B11" s="3" t="s">
        <v>369</v>
      </c>
      <c r="C11" s="3">
        <v>11</v>
      </c>
      <c r="D11" s="3" t="s">
        <v>370</v>
      </c>
      <c r="E11" s="3" t="s">
        <v>372</v>
      </c>
      <c r="F11" s="3">
        <v>4</v>
      </c>
      <c r="G11" s="1">
        <f ca="1">(#REF!/$S11)*(AVERAGE(C$2:$S$73))</f>
        <v>309643.36774026172</v>
      </c>
      <c r="H11" s="1">
        <f ca="1">(#REF!/$S11)*(AVERAGE(C$2:$S$73))</f>
        <v>0</v>
      </c>
      <c r="I11" s="1">
        <f ca="1">(#REF!/$S11)*(AVERAGE(C$2:$S$73))</f>
        <v>0</v>
      </c>
      <c r="J11" s="1">
        <f ca="1">(#REF!/$S11)*(AVERAGE(C$2:$S$73))</f>
        <v>1585481.3828398811</v>
      </c>
      <c r="K11" s="1">
        <f ca="1">(#REF!/$S11)*(AVERAGE(C$2:$S$73))</f>
        <v>1330827.8766728623</v>
      </c>
      <c r="L11" s="1">
        <f ca="1">(#REF!/$S11)*(AVERAGE(C$2:$S$73))</f>
        <v>30653377.044499885</v>
      </c>
      <c r="M11" s="1">
        <f ca="1">(#REF!/$S11)*(AVERAGE(C$2:$S$73))</f>
        <v>1539144917.7977757</v>
      </c>
      <c r="N11" s="1">
        <f ca="1">(#REF!/$S11)*(AVERAGE(C$2:$S$73))</f>
        <v>170320524.56415781</v>
      </c>
      <c r="O11" s="1">
        <f ca="1">(#REF!/$S11)*(AVERAGE(C$2:$S$73))</f>
        <v>30653377.044499885</v>
      </c>
      <c r="P11" s="1">
        <f ca="1">(A11/$S11)*(AVERAGE(C$2:$S$73))</f>
        <v>12056929.987116413</v>
      </c>
      <c r="Q11" s="1">
        <f ca="1">(B11/$S11)*(AVERAGE(C$2:$S$73))</f>
        <v>1330827.8766728623</v>
      </c>
    </row>
    <row r="12" spans="1:17" x14ac:dyDescent="0.2">
      <c r="A12" s="3" t="s">
        <v>368</v>
      </c>
      <c r="B12" s="3" t="s">
        <v>369</v>
      </c>
      <c r="C12" s="3">
        <v>15</v>
      </c>
      <c r="D12" s="3" t="s">
        <v>370</v>
      </c>
      <c r="E12" s="3" t="s">
        <v>373</v>
      </c>
      <c r="F12" s="3">
        <v>4</v>
      </c>
      <c r="G12" s="1">
        <f ca="1">(#REF!/$S12)*(AVERAGE(C$2:$S$73))</f>
        <v>457761.52404658758</v>
      </c>
      <c r="H12" s="1">
        <f ca="1">(#REF!/$S12)*(AVERAGE(C$2:$S$73))</f>
        <v>0</v>
      </c>
      <c r="I12" s="1">
        <f ca="1">(#REF!/$S12)*(AVERAGE(C$2:$S$73))</f>
        <v>0</v>
      </c>
      <c r="J12" s="1">
        <f ca="1">(#REF!/$S12)*(AVERAGE(C$2:$S$73))</f>
        <v>1604926.6933072309</v>
      </c>
      <c r="K12" s="1">
        <f ca="1">(#REF!/$S12)*(AVERAGE(C$2:$S$73))</f>
        <v>843433.44695225405</v>
      </c>
      <c r="L12" s="1">
        <f ca="1">(#REF!/$S12)*(AVERAGE(C$2:$S$73))</f>
        <v>16723731.746767238</v>
      </c>
      <c r="M12" s="1">
        <f ca="1">(#REF!/$S12)*(AVERAGE(C$2:$S$73))</f>
        <v>1493753585.4649155</v>
      </c>
      <c r="N12" s="1">
        <f ca="1">(#REF!/$S12)*(AVERAGE(C$2:$S$73))</f>
        <v>240536774.92601478</v>
      </c>
      <c r="O12" s="1">
        <f ca="1">(#REF!/$S12)*(AVERAGE(C$2:$S$73))</f>
        <v>69129056.323274836</v>
      </c>
      <c r="P12" s="1">
        <f ca="1">(A12/$S12)*(AVERAGE(C$2:$S$73))</f>
        <v>9381473.3479012009</v>
      </c>
      <c r="Q12" s="1">
        <f ca="1">(B12/$S12)*(AVERAGE(C$2:$S$73))</f>
        <v>843433.44695225405</v>
      </c>
    </row>
    <row r="13" spans="1:17" x14ac:dyDescent="0.2">
      <c r="A13" s="3" t="s">
        <v>368</v>
      </c>
      <c r="B13" s="3" t="s">
        <v>369</v>
      </c>
      <c r="C13" s="3">
        <v>15</v>
      </c>
      <c r="D13" s="3" t="s">
        <v>370</v>
      </c>
      <c r="E13" s="3" t="s">
        <v>372</v>
      </c>
      <c r="F13" s="3">
        <v>4</v>
      </c>
      <c r="G13" s="1">
        <f ca="1">(#REF!/$S13)*(AVERAGE(C$2:$S$73))</f>
        <v>395592.79559039959</v>
      </c>
      <c r="H13" s="1">
        <f ca="1">(#REF!/$S13)*(AVERAGE(C$2:$S$73))</f>
        <v>0</v>
      </c>
      <c r="I13" s="1">
        <f ca="1">(#REF!/$S13)*(AVERAGE(C$2:$S$73))</f>
        <v>0</v>
      </c>
      <c r="J13" s="1">
        <f ca="1">(#REF!/$S13)*(AVERAGE(C$2:$S$73))</f>
        <v>1720351.2473689341</v>
      </c>
      <c r="K13" s="1">
        <f ca="1">(#REF!/$S13)*(AVERAGE(C$2:$S$73))</f>
        <v>771848.21270416596</v>
      </c>
      <c r="L13" s="1">
        <f ca="1">(#REF!/$S13)*(AVERAGE(C$2:$S$73))</f>
        <v>15205458.803478692</v>
      </c>
      <c r="M13" s="1">
        <f ca="1">(#REF!/$S13)*(AVERAGE(C$2:$S$73))</f>
        <v>1456944331.0976439</v>
      </c>
      <c r="N13" s="1">
        <f ca="1">(#REF!/$S13)*(AVERAGE(C$2:$S$73))</f>
        <v>267203980.40211138</v>
      </c>
      <c r="O13" s="1">
        <f ca="1">(#REF!/$S13)*(AVERAGE(C$2:$S$73))</f>
        <v>68263790.613678098</v>
      </c>
      <c r="P13" s="1">
        <f ca="1">(A13/$S13)*(AVERAGE(C$2:$S$73))</f>
        <v>8267497.115249577</v>
      </c>
      <c r="Q13" s="1">
        <f ca="1">(B13/$S13)*(AVERAGE(C$2:$S$73))</f>
        <v>771848.21270416596</v>
      </c>
    </row>
    <row r="14" spans="1:17" x14ac:dyDescent="0.2">
      <c r="A14" s="3" t="s">
        <v>368</v>
      </c>
      <c r="B14" s="3" t="s">
        <v>369</v>
      </c>
      <c r="C14" s="3">
        <v>6</v>
      </c>
      <c r="D14" s="3" t="s">
        <v>370</v>
      </c>
      <c r="E14" s="3" t="s">
        <v>371</v>
      </c>
      <c r="F14" s="3">
        <v>12</v>
      </c>
      <c r="G14" s="1">
        <f ca="1">(#REF!/$S14)*(AVERAGE(C$2:$S$73))</f>
        <v>332913.69897881232</v>
      </c>
      <c r="H14" s="1">
        <f ca="1">(#REF!/$S14)*(AVERAGE(C$2:$S$73))</f>
        <v>0</v>
      </c>
      <c r="I14" s="1">
        <f ca="1">(#REF!/$S14)*(AVERAGE(C$2:$S$73))</f>
        <v>0</v>
      </c>
      <c r="J14" s="1">
        <f ca="1">(#REF!/$S14)*(AVERAGE(C$2:$S$73))</f>
        <v>1055383.1794754164</v>
      </c>
      <c r="K14" s="1">
        <f ca="1">(#REF!/$S14)*(AVERAGE(C$2:$S$73))</f>
        <v>264943.41533670889</v>
      </c>
      <c r="L14" s="1">
        <f ca="1">(#REF!/$S14)*(AVERAGE(C$2:$S$73))</f>
        <v>11550827.859371684</v>
      </c>
      <c r="M14" s="1">
        <f ca="1">(#REF!/$S14)*(AVERAGE(C$2:$S$73))</f>
        <v>1041036899.300914</v>
      </c>
      <c r="N14" s="1">
        <f ca="1">(#REF!/$S14)*(AVERAGE(C$2:$S$73))</f>
        <v>142660612.12642157</v>
      </c>
      <c r="O14" s="1">
        <f ca="1">(#REF!/$S14)*(AVERAGE(C$2:$S$73))</f>
        <v>41641475.972036563</v>
      </c>
      <c r="P14" s="1">
        <f ca="1">(A14/$S14)*(AVERAGE(C$2:$S$73))</f>
        <v>6881938.1869295668</v>
      </c>
      <c r="Q14" s="1">
        <f ca="1">(B14/$S14)*(AVERAGE(C$2:$S$73))</f>
        <v>264943.41533670889</v>
      </c>
    </row>
    <row r="15" spans="1:17" x14ac:dyDescent="0.2">
      <c r="A15" s="3" t="s">
        <v>368</v>
      </c>
      <c r="B15" s="3" t="s">
        <v>369</v>
      </c>
      <c r="C15" s="3">
        <v>6</v>
      </c>
      <c r="D15" s="3" t="s">
        <v>370</v>
      </c>
      <c r="E15" s="3" t="s">
        <v>373</v>
      </c>
      <c r="F15" s="3">
        <v>12</v>
      </c>
      <c r="G15" s="1">
        <f ca="1">(#REF!/$S15)*(AVERAGE(C$2:$S$73))</f>
        <v>265827.69546578056</v>
      </c>
      <c r="H15" s="1">
        <f ca="1">(#REF!/$S15)*(AVERAGE(C$2:$S$73))</f>
        <v>23508.475349344229</v>
      </c>
      <c r="I15" s="1">
        <f ca="1">(#REF!/$S15)*(AVERAGE(C$2:$S$73))</f>
        <v>0</v>
      </c>
      <c r="J15" s="1">
        <f ca="1">(#REF!/$S15)*(AVERAGE(C$2:$S$73))</f>
        <v>1511475.1999939806</v>
      </c>
      <c r="K15" s="1">
        <f ca="1">(#REF!/$S15)*(AVERAGE(C$2:$S$73))</f>
        <v>1257235.6085506426</v>
      </c>
      <c r="L15" s="1">
        <f ca="1">(#REF!/$S15)*(AVERAGE(C$2:$S$73))</f>
        <v>14960914.477767639</v>
      </c>
      <c r="M15" s="1">
        <f ca="1">(#REF!/$S15)*(AVERAGE(C$2:$S$73))</f>
        <v>1326467972.3349433</v>
      </c>
      <c r="N15" s="1">
        <f ca="1">(#REF!/$S15)*(AVERAGE(C$2:$S$73))</f>
        <v>207141846.68267739</v>
      </c>
      <c r="O15" s="1">
        <f ca="1">(#REF!/$S15)*(AVERAGE(C$2:$S$73))</f>
        <v>57771671.001407273</v>
      </c>
      <c r="P15" s="1">
        <f ca="1">(A15/$S15)*(AVERAGE(C$2:$S$73))</f>
        <v>9700328.5470724851</v>
      </c>
      <c r="Q15" s="1">
        <f ca="1">(B15/$S15)*(AVERAGE(C$2:$S$73))</f>
        <v>1257235.6085506426</v>
      </c>
    </row>
    <row r="16" spans="1:17" x14ac:dyDescent="0.2">
      <c r="A16" s="3" t="s">
        <v>368</v>
      </c>
      <c r="B16" s="3" t="s">
        <v>369</v>
      </c>
      <c r="C16" s="3">
        <v>6</v>
      </c>
      <c r="D16" s="3" t="s">
        <v>370</v>
      </c>
      <c r="E16" s="3" t="s">
        <v>372</v>
      </c>
      <c r="F16" s="3">
        <v>12</v>
      </c>
      <c r="G16" s="1">
        <f ca="1">(#REF!/$S16)*(AVERAGE(C$2:$S$73))</f>
        <v>503422.81296645274</v>
      </c>
      <c r="H16" s="1">
        <f ca="1">(#REF!/$S16)*(AVERAGE(C$2:$S$73))</f>
        <v>0</v>
      </c>
      <c r="I16" s="1">
        <f ca="1">(#REF!/$S16)*(AVERAGE(C$2:$S$73))</f>
        <v>0</v>
      </c>
      <c r="J16" s="1">
        <f ca="1">(#REF!/$S16)*(AVERAGE(C$2:$S$73))</f>
        <v>1385930.5446961841</v>
      </c>
      <c r="K16" s="1">
        <f ca="1">(#REF!/$S16)*(AVERAGE(C$2:$S$73))</f>
        <v>1610246.4342128534</v>
      </c>
      <c r="L16" s="1">
        <f ca="1">(#REF!/$S16)*(AVERAGE(C$2:$S$73))</f>
        <v>14284645.666392984</v>
      </c>
      <c r="M16" s="1">
        <f ca="1">(#REF!/$S16)*(AVERAGE(C$2:$S$73))</f>
        <v>1213883065.8314896</v>
      </c>
      <c r="N16" s="1">
        <f ca="1">(#REF!/$S16)*(AVERAGE(C$2:$S$73))</f>
        <v>212329381.15204272</v>
      </c>
      <c r="O16" s="1">
        <f ca="1">(#REF!/$S16)*(AVERAGE(C$2:$S$73))</f>
        <v>56087006.342049025</v>
      </c>
      <c r="P16" s="1">
        <f ca="1">(A16/$S16)*(AVERAGE(C$2:$S$73))</f>
        <v>8243774.2967517208</v>
      </c>
      <c r="Q16" s="1">
        <f ca="1">(B16/$S16)*(AVERAGE(C$2:$S$73))</f>
        <v>1610246.4342128534</v>
      </c>
    </row>
    <row r="17" spans="1:17" x14ac:dyDescent="0.2">
      <c r="A17" s="3" t="s">
        <v>368</v>
      </c>
      <c r="B17" s="3" t="s">
        <v>369</v>
      </c>
      <c r="C17" s="3">
        <v>9</v>
      </c>
      <c r="D17" s="3" t="s">
        <v>370</v>
      </c>
      <c r="E17" s="3" t="s">
        <v>371</v>
      </c>
      <c r="F17" s="3">
        <v>12</v>
      </c>
      <c r="G17" s="1">
        <f ca="1">(#REF!/$S17)*(AVERAGE(C$2:$S$73))</f>
        <v>123770.68189416206</v>
      </c>
      <c r="H17" s="1">
        <f ca="1">(#REF!/$S17)*(AVERAGE(C$2:$S$73))</f>
        <v>0</v>
      </c>
      <c r="I17" s="1">
        <f ca="1">(#REF!/$S17)*(AVERAGE(C$2:$S$73))</f>
        <v>0</v>
      </c>
      <c r="J17" s="1">
        <f ca="1">(#REF!/$S17)*(AVERAGE(C$2:$S$73))</f>
        <v>900025.02580256097</v>
      </c>
      <c r="K17" s="1">
        <f ca="1">(#REF!/$S17)*(AVERAGE(C$2:$S$73))</f>
        <v>306703.17562873795</v>
      </c>
      <c r="L17" s="1">
        <f ca="1">(#REF!/$S17)*(AVERAGE(C$2:$S$73))</f>
        <v>5306328.2040718105</v>
      </c>
      <c r="M17" s="1">
        <f ca="1">(#REF!/$S17)*(AVERAGE(C$2:$S$73))</f>
        <v>452502834.58035684</v>
      </c>
      <c r="N17" s="1">
        <f ca="1">(#REF!/$S17)*(AVERAGE(C$2:$S$73))</f>
        <v>55016531.686388709</v>
      </c>
      <c r="O17" s="1">
        <f ca="1">(#REF!/$S17)*(AVERAGE(C$2:$S$73))</f>
        <v>11654389.552501276</v>
      </c>
      <c r="P17" s="1">
        <f ca="1">(A17/$S17)*(AVERAGE(C$2:$S$73))</f>
        <v>2983353.6950586708</v>
      </c>
      <c r="Q17" s="1">
        <f ca="1">(B17/$S17)*(AVERAGE(C$2:$S$73))</f>
        <v>306703.17562873795</v>
      </c>
    </row>
    <row r="18" spans="1:17" x14ac:dyDescent="0.2">
      <c r="A18" s="3" t="s">
        <v>368</v>
      </c>
      <c r="B18" s="3" t="s">
        <v>369</v>
      </c>
      <c r="C18" s="3">
        <v>9</v>
      </c>
      <c r="D18" s="3" t="s">
        <v>370</v>
      </c>
      <c r="E18" s="3" t="s">
        <v>373</v>
      </c>
      <c r="F18" s="3">
        <v>12</v>
      </c>
      <c r="G18" s="1">
        <f ca="1">(#REF!/$S18)*(AVERAGE(C$2:$S$73))</f>
        <v>624698.75116239674</v>
      </c>
      <c r="H18" s="1">
        <f ca="1">(#REF!/$S18)*(AVERAGE(C$2:$S$73))</f>
        <v>0</v>
      </c>
      <c r="I18" s="1">
        <f ca="1">(#REF!/$S18)*(AVERAGE(C$2:$S$73))</f>
        <v>20028.777467278065</v>
      </c>
      <c r="J18" s="1">
        <f ca="1">(#REF!/$S18)*(AVERAGE(C$2:$S$73))</f>
        <v>2871470.3598803324</v>
      </c>
      <c r="K18" s="1">
        <f ca="1">(#REF!/$S18)*(AVERAGE(C$2:$S$73))</f>
        <v>1677722.2427496931</v>
      </c>
      <c r="L18" s="1">
        <f ca="1">(#REF!/$S18)*(AVERAGE(C$2:$S$73))</f>
        <v>23208265.163382277</v>
      </c>
      <c r="M18" s="1">
        <f ca="1">(#REF!/$S18)*(AVERAGE(C$2:$S$73))</f>
        <v>1801480722.4723306</v>
      </c>
      <c r="N18" s="1">
        <f ca="1">(#REF!/$S18)*(AVERAGE(C$2:$S$73))</f>
        <v>220721962.39300627</v>
      </c>
      <c r="O18" s="1">
        <f ca="1">(#REF!/$S18)*(AVERAGE(C$2:$S$73))</f>
        <v>53070648.310671359</v>
      </c>
      <c r="P18" s="1">
        <f ca="1">(A18/$S18)*(AVERAGE(C$2:$S$73))</f>
        <v>11956670.397896158</v>
      </c>
      <c r="Q18" s="1">
        <f ca="1">(B18/$S18)*(AVERAGE(C$2:$S$73))</f>
        <v>1677722.2427496931</v>
      </c>
    </row>
    <row r="19" spans="1:17" x14ac:dyDescent="0.2">
      <c r="A19" s="3" t="s">
        <v>368</v>
      </c>
      <c r="B19" s="3" t="s">
        <v>369</v>
      </c>
      <c r="C19" s="3">
        <v>9</v>
      </c>
      <c r="D19" s="3" t="s">
        <v>370</v>
      </c>
      <c r="E19" s="3" t="s">
        <v>372</v>
      </c>
      <c r="F19" s="3">
        <v>12</v>
      </c>
      <c r="G19" s="1">
        <f ca="1">(#REF!/$S19)*(AVERAGE(C$2:$S$73))</f>
        <v>670087.85423650162</v>
      </c>
      <c r="H19" s="1">
        <f ca="1">(#REF!/$S19)*(AVERAGE(C$2:$S$73))</f>
        <v>10180.292922604667</v>
      </c>
      <c r="I19" s="1">
        <f ca="1">(#REF!/$S19)*(AVERAGE(C$2:$S$73))</f>
        <v>21406.085065825366</v>
      </c>
      <c r="J19" s="1">
        <f ca="1">(#REF!/$S19)*(AVERAGE(C$2:$S$73))</f>
        <v>3258484.7520916774</v>
      </c>
      <c r="K19" s="1">
        <f ca="1">(#REF!/$S19)*(AVERAGE(C$2:$S$73))</f>
        <v>2109796.8340035398</v>
      </c>
      <c r="L19" s="1">
        <f ca="1">(#REF!/$S19)*(AVERAGE(C$2:$S$73))</f>
        <v>22395611.305679981</v>
      </c>
      <c r="M19" s="1">
        <f ca="1">(#REF!/$S19)*(AVERAGE(C$2:$S$73))</f>
        <v>1454909137.3402174</v>
      </c>
      <c r="N19" s="1">
        <f ca="1">(#REF!/$S19)*(AVERAGE(C$2:$S$73))</f>
        <v>244901648.8103134</v>
      </c>
      <c r="O19" s="1">
        <f ca="1">(#REF!/$S19)*(AVERAGE(C$2:$S$73))</f>
        <v>56875185.546079367</v>
      </c>
      <c r="P19" s="1">
        <f ca="1">(A19/$S19)*(AVERAGE(C$2:$S$73))</f>
        <v>10801252.669879584</v>
      </c>
      <c r="Q19" s="1">
        <f ca="1">(B19/$S19)*(AVERAGE(C$2:$S$73))</f>
        <v>2109796.8340035398</v>
      </c>
    </row>
    <row r="20" spans="1:17" x14ac:dyDescent="0.2">
      <c r="A20" s="3" t="s">
        <v>368</v>
      </c>
      <c r="B20" s="3" t="s">
        <v>369</v>
      </c>
      <c r="C20" s="3">
        <v>12</v>
      </c>
      <c r="D20" s="3" t="s">
        <v>370</v>
      </c>
      <c r="E20" s="3" t="s">
        <v>371</v>
      </c>
      <c r="F20" s="3">
        <v>12</v>
      </c>
      <c r="G20" s="1">
        <f ca="1">(#REF!/$S20)*(AVERAGE(C$2:$S$73))</f>
        <v>169919.36440334163</v>
      </c>
      <c r="H20" s="1">
        <f ca="1">(#REF!/$S20)*(AVERAGE(C$2:$S$73))</f>
        <v>6771.0207538773811</v>
      </c>
      <c r="I20" s="1">
        <f ca="1">(#REF!/$S20)*(AVERAGE(C$2:$S$73))</f>
        <v>0</v>
      </c>
      <c r="J20" s="1">
        <f ca="1">(#REF!/$S20)*(AVERAGE(C$2:$S$73))</f>
        <v>732718.86255626613</v>
      </c>
      <c r="K20" s="1">
        <f ca="1">(#REF!/$S20)*(AVERAGE(C$2:$S$73))</f>
        <v>151455.55041284362</v>
      </c>
      <c r="L20" s="1">
        <f ca="1">(#REF!/$S20)*(AVERAGE(C$2:$S$73))</f>
        <v>7634498.0693406053</v>
      </c>
      <c r="M20" s="1">
        <f ca="1">(#REF!/$S20)*(AVERAGE(C$2:$S$73))</f>
        <v>468301685.69666594</v>
      </c>
      <c r="N20" s="1">
        <f ca="1">(#REF!/$S20)*(AVERAGE(C$2:$S$73))</f>
        <v>99956830.392397597</v>
      </c>
      <c r="O20" s="1">
        <f ca="1">(#REF!/$S20)*(AVERAGE(C$2:$S$73))</f>
        <v>29908342.95205598</v>
      </c>
      <c r="P20" s="1">
        <f ca="1">(A20/$S20)*(AVERAGE(C$2:$S$73))</f>
        <v>3935308.2831652602</v>
      </c>
      <c r="Q20" s="1">
        <f ca="1">(B20/$S20)*(AVERAGE(C$2:$S$73))</f>
        <v>151455.55041284362</v>
      </c>
    </row>
    <row r="21" spans="1:17" x14ac:dyDescent="0.2">
      <c r="A21" s="3" t="s">
        <v>368</v>
      </c>
      <c r="B21" s="3" t="s">
        <v>369</v>
      </c>
      <c r="C21" s="3">
        <v>12</v>
      </c>
      <c r="D21" s="3" t="s">
        <v>370</v>
      </c>
      <c r="E21" s="3" t="s">
        <v>373</v>
      </c>
      <c r="F21" s="3">
        <v>12</v>
      </c>
      <c r="G21" s="1">
        <f ca="1">(#REF!/$S21)*(AVERAGE(C$2:$S$73))</f>
        <v>632075.7864278208</v>
      </c>
      <c r="H21" s="1">
        <f ca="1">(#REF!/$S21)*(AVERAGE(C$2:$S$73))</f>
        <v>20371.354135185113</v>
      </c>
      <c r="I21" s="1">
        <f ca="1">(#REF!/$S21)*(AVERAGE(C$2:$S$73))</f>
        <v>0</v>
      </c>
      <c r="J21" s="1">
        <f ca="1">(#REF!/$S21)*(AVERAGE(C$2:$S$73))</f>
        <v>1361744.396522661</v>
      </c>
      <c r="K21" s="1">
        <f ca="1">(#REF!/$S21)*(AVERAGE(C$2:$S$73))</f>
        <v>302633.45779853099</v>
      </c>
      <c r="L21" s="1">
        <f ca="1">(#REF!/$S21)*(AVERAGE(C$2:$S$73))</f>
        <v>19083146.505412012</v>
      </c>
      <c r="M21" s="1">
        <f ca="1">(#REF!/$S21)*(AVERAGE(C$2:$S$73))</f>
        <v>1276294844.2610419</v>
      </c>
      <c r="N21" s="1">
        <f ca="1">(#REF!/$S21)*(AVERAGE(C$2:$S$73))</f>
        <v>264362855.25845999</v>
      </c>
      <c r="O21" s="1">
        <f ca="1">(#REF!/$S21)*(AVERAGE(C$2:$S$73))</f>
        <v>87887518.768044308</v>
      </c>
      <c r="P21" s="1">
        <f ca="1">(A21/$S21)*(AVERAGE(C$2:$S$73))</f>
        <v>7876296.5314127347</v>
      </c>
      <c r="Q21" s="1">
        <f ca="1">(B21/$S21)*(AVERAGE(C$2:$S$73))</f>
        <v>302633.45779853099</v>
      </c>
    </row>
    <row r="22" spans="1:17" x14ac:dyDescent="0.2">
      <c r="A22" s="3" t="s">
        <v>368</v>
      </c>
      <c r="B22" s="3" t="s">
        <v>369</v>
      </c>
      <c r="C22" s="3">
        <v>12</v>
      </c>
      <c r="D22" s="3" t="s">
        <v>370</v>
      </c>
      <c r="E22" s="3" t="s">
        <v>372</v>
      </c>
      <c r="F22" s="3">
        <v>12</v>
      </c>
      <c r="G22" s="1">
        <f ca="1">(#REF!/$S22)*(AVERAGE(C$2:$S$73))</f>
        <v>632286.65241301723</v>
      </c>
      <c r="H22" s="1">
        <f ca="1">(#REF!/$S22)*(AVERAGE(C$2:$S$73))</f>
        <v>0</v>
      </c>
      <c r="I22" s="1">
        <f ca="1">(#REF!/$S22)*(AVERAGE(C$2:$S$73))</f>
        <v>20430.749825375657</v>
      </c>
      <c r="J22" s="1">
        <f ca="1">(#REF!/$S22)*(AVERAGE(C$2:$S$73))</f>
        <v>1330176.1862222864</v>
      </c>
      <c r="K22" s="1">
        <f ca="1">(#REF!/$S22)*(AVERAGE(C$2:$S$73))</f>
        <v>416161.38435846311</v>
      </c>
      <c r="L22" s="1">
        <f ca="1">(#REF!/$S22)*(AVERAGE(C$2:$S$73))</f>
        <v>21354450.036347535</v>
      </c>
      <c r="M22" s="1">
        <f ca="1">(#REF!/$S22)*(AVERAGE(C$2:$S$73))</f>
        <v>1296270871.9332209</v>
      </c>
      <c r="N22" s="1">
        <f ca="1">(#REF!/$S22)*(AVERAGE(C$2:$S$73))</f>
        <v>346858072.07818604</v>
      </c>
      <c r="O22" s="1">
        <f ca="1">(#REF!/$S22)*(AVERAGE(C$2:$S$73))</f>
        <v>103168041.95146045</v>
      </c>
      <c r="P22" s="1">
        <f ca="1">(A22/$S22)*(AVERAGE(C$2:$S$73))</f>
        <v>9594825.7884628419</v>
      </c>
      <c r="Q22" s="1">
        <f ca="1">(B22/$S22)*(AVERAGE(C$2:$S$73))</f>
        <v>416161.38435846311</v>
      </c>
    </row>
    <row r="23" spans="1:17" x14ac:dyDescent="0.2">
      <c r="A23" s="3" t="s">
        <v>368</v>
      </c>
      <c r="B23" s="3" t="s">
        <v>369</v>
      </c>
      <c r="C23" s="3">
        <v>2</v>
      </c>
      <c r="D23" s="3" t="s">
        <v>370</v>
      </c>
      <c r="E23" s="3" t="s">
        <v>371</v>
      </c>
      <c r="F23" s="3">
        <v>20</v>
      </c>
      <c r="G23" s="1">
        <f ca="1">(#REF!/$S23)*(AVERAGE(C$2:$S$73))</f>
        <v>236587.78123519779</v>
      </c>
      <c r="H23" s="1">
        <f ca="1">(#REF!/$S23)*(AVERAGE(C$2:$S$73))</f>
        <v>6033.4227915674528</v>
      </c>
      <c r="I23" s="1">
        <f ca="1">(#REF!/$S23)*(AVERAGE(C$2:$S$73))</f>
        <v>0</v>
      </c>
      <c r="J23" s="1">
        <f ca="1">(#REF!/$S23)*(AVERAGE(C$2:$S$73))</f>
        <v>2145243.9764483683</v>
      </c>
      <c r="K23" s="1">
        <f ca="1">(#REF!/$S23)*(AVERAGE(C$2:$S$73))</f>
        <v>84662.104827556424</v>
      </c>
      <c r="L23" s="1">
        <f ca="1">(#REF!/$S23)*(AVERAGE(C$2:$S$73))</f>
        <v>8479943.040466601</v>
      </c>
      <c r="M23" s="1">
        <f ca="1">(#REF!/$S23)*(AVERAGE(C$2:$S$73))</f>
        <v>268193413.86356091</v>
      </c>
      <c r="N23" s="1">
        <f ca="1">(#REF!/$S23)*(AVERAGE(C$2:$S$73))</f>
        <v>101028986.46297529</v>
      </c>
      <c r="O23" s="1">
        <f ca="1">(#REF!/$S23)*(AVERAGE(C$2:$S$73))</f>
        <v>22193917.909737948</v>
      </c>
      <c r="P23" s="1">
        <f ca="1">(A23/$S23)*(AVERAGE(C$2:$S$73))</f>
        <v>4463127.9160350533</v>
      </c>
      <c r="Q23" s="1">
        <f ca="1">(B23/$S23)*(AVERAGE(C$2:$S$73))</f>
        <v>84662.104827556424</v>
      </c>
    </row>
    <row r="24" spans="1:17" x14ac:dyDescent="0.2">
      <c r="A24" s="3" t="s">
        <v>368</v>
      </c>
      <c r="B24" s="3" t="s">
        <v>369</v>
      </c>
      <c r="C24" s="3">
        <v>2</v>
      </c>
      <c r="D24" s="3" t="s">
        <v>370</v>
      </c>
      <c r="E24" s="3" t="s">
        <v>373</v>
      </c>
      <c r="F24" s="3">
        <v>20</v>
      </c>
      <c r="G24" s="1">
        <f ca="1">(#REF!/$S24)*(AVERAGE(C$2:$S$73))</f>
        <v>646592.39223461598</v>
      </c>
      <c r="H24" s="1">
        <f ca="1">(#REF!/$S24)*(AVERAGE(C$2:$S$73))</f>
        <v>17608.426140341307</v>
      </c>
      <c r="I24" s="1">
        <f ca="1">(#REF!/$S24)*(AVERAGE(C$2:$S$73))</f>
        <v>0</v>
      </c>
      <c r="J24" s="1">
        <f ca="1">(#REF!/$S24)*(AVERAGE(C$2:$S$73))</f>
        <v>4826238.0423292313</v>
      </c>
      <c r="K24" s="1">
        <f ca="1">(#REF!/$S24)*(AVERAGE(C$2:$S$73))</f>
        <v>640847.74776182161</v>
      </c>
      <c r="L24" s="1">
        <f ca="1">(#REF!/$S24)*(AVERAGE(C$2:$S$73))</f>
        <v>20822778.034811739</v>
      </c>
      <c r="M24" s="1">
        <f ca="1">(#REF!/$S24)*(AVERAGE(C$2:$S$73))</f>
        <v>831146479.18612945</v>
      </c>
      <c r="N24" s="1">
        <f ca="1">(#REF!/$S24)*(AVERAGE(C$2:$S$73))</f>
        <v>264696330.95099667</v>
      </c>
      <c r="O24" s="1">
        <f ca="1">(#REF!/$S24)*(AVERAGE(C$2:$S$73))</f>
        <v>67409332.282187149</v>
      </c>
      <c r="P24" s="1">
        <f ca="1">(A24/$S24)*(AVERAGE(C$2:$S$73))</f>
        <v>10100307.354358286</v>
      </c>
      <c r="Q24" s="1">
        <f ca="1">(B24/$S24)*(AVERAGE(C$2:$S$73))</f>
        <v>640847.74776182161</v>
      </c>
    </row>
    <row r="25" spans="1:17" x14ac:dyDescent="0.2">
      <c r="A25" s="3" t="s">
        <v>368</v>
      </c>
      <c r="B25" s="3" t="s">
        <v>369</v>
      </c>
      <c r="C25" s="3">
        <v>2</v>
      </c>
      <c r="D25" s="3" t="s">
        <v>370</v>
      </c>
      <c r="E25" s="3" t="s">
        <v>372</v>
      </c>
      <c r="F25" s="3">
        <v>20</v>
      </c>
      <c r="G25" s="1">
        <f ca="1">(#REF!/$S25)*(AVERAGE(C$2:$S$73))</f>
        <v>859298.29554183991</v>
      </c>
      <c r="H25" s="1">
        <f ca="1">(#REF!/$S25)*(AVERAGE(C$2:$S$73))</f>
        <v>0</v>
      </c>
      <c r="I25" s="1">
        <f ca="1">(#REF!/$S25)*(AVERAGE(C$2:$S$73))</f>
        <v>14605.239065947408</v>
      </c>
      <c r="J25" s="1">
        <f ca="1">(#REF!/$S25)*(AVERAGE(C$2:$S$73))</f>
        <v>4563975.8104314189</v>
      </c>
      <c r="K25" s="1">
        <f ca="1">(#REF!/$S25)*(AVERAGE(C$2:$S$73))</f>
        <v>708609.57987149304</v>
      </c>
      <c r="L25" s="1">
        <f ca="1">(#REF!/$S25)*(AVERAGE(C$2:$S$73))</f>
        <v>22438477.963185403</v>
      </c>
      <c r="M25" s="1">
        <f ca="1">(#REF!/$S25)*(AVERAGE(C$2:$S$73))</f>
        <v>791466313.61053967</v>
      </c>
      <c r="N25" s="1">
        <f ca="1">(#REF!/$S25)*(AVERAGE(C$2:$S$73))</f>
        <v>326377861.28269684</v>
      </c>
      <c r="O25" s="1">
        <f ca="1">(#REF!/$S25)*(AVERAGE(C$2:$S$73))</f>
        <v>79962576.014260724</v>
      </c>
      <c r="P25" s="1">
        <f ca="1">(A25/$S25)*(AVERAGE(C$2:$S$73))</f>
        <v>10435775.575532511</v>
      </c>
      <c r="Q25" s="1">
        <f ca="1">(B25/$S25)*(AVERAGE(C$2:$S$73))</f>
        <v>708609.57987149304</v>
      </c>
    </row>
    <row r="26" spans="1:17" x14ac:dyDescent="0.2">
      <c r="A26" s="3" t="s">
        <v>368</v>
      </c>
      <c r="B26" s="3" t="s">
        <v>369</v>
      </c>
      <c r="C26" s="3">
        <v>3</v>
      </c>
      <c r="D26" s="3" t="s">
        <v>370</v>
      </c>
      <c r="E26" s="3" t="s">
        <v>371</v>
      </c>
      <c r="F26" s="3">
        <v>20</v>
      </c>
      <c r="G26" s="1">
        <f ca="1">(#REF!/$S26)*(AVERAGE(C$2:$S$73))</f>
        <v>169158.34700612337</v>
      </c>
      <c r="H26" s="1">
        <f ca="1">(#REF!/$S26)*(AVERAGE(C$2:$S$73))</f>
        <v>0</v>
      </c>
      <c r="I26" s="1">
        <f ca="1">(#REF!/$S26)*(AVERAGE(C$2:$S$73))</f>
        <v>0</v>
      </c>
      <c r="J26" s="1">
        <f ca="1">(#REF!/$S26)*(AVERAGE(C$2:$S$73))</f>
        <v>954073.40890194371</v>
      </c>
      <c r="K26" s="1">
        <f ca="1">(#REF!/$S26)*(AVERAGE(C$2:$S$73))</f>
        <v>97619.733552850696</v>
      </c>
      <c r="L26" s="1">
        <f ca="1">(#REF!/$S26)*(AVERAGE(C$2:$S$73))</f>
        <v>6660552.6096567968</v>
      </c>
      <c r="M26" s="1">
        <f ca="1">(#REF!/$S26)*(AVERAGE(C$2:$S$73))</f>
        <v>392286958.84816873</v>
      </c>
      <c r="N26" s="1">
        <f ca="1">(#REF!/$S26)*(AVERAGE(C$2:$S$73))</f>
        <v>105785247.32984324</v>
      </c>
      <c r="O26" s="1">
        <f ca="1">(#REF!/$S26)*(AVERAGE(C$2:$S$73))</f>
        <v>48974651.541594088</v>
      </c>
      <c r="P26" s="1">
        <f ca="1">(A26/$S26)*(AVERAGE(C$2:$S$73))</f>
        <v>4897465.154159409</v>
      </c>
      <c r="Q26" s="1">
        <f ca="1">(B26/$S26)*(AVERAGE(C$2:$S$73))</f>
        <v>97619.733552850696</v>
      </c>
    </row>
    <row r="27" spans="1:17" x14ac:dyDescent="0.2">
      <c r="A27" s="3" t="s">
        <v>368</v>
      </c>
      <c r="B27" s="3" t="s">
        <v>369</v>
      </c>
      <c r="C27" s="3">
        <v>3</v>
      </c>
      <c r="D27" s="3" t="s">
        <v>370</v>
      </c>
      <c r="E27" s="3" t="s">
        <v>373</v>
      </c>
      <c r="F27" s="3">
        <v>20</v>
      </c>
      <c r="G27" s="1">
        <f ca="1">(#REF!/$S27)*(AVERAGE(C$2:$S$73))</f>
        <v>514748.43761669</v>
      </c>
      <c r="H27" s="1">
        <f ca="1">(#REF!/$S27)*(AVERAGE(C$2:$S$73))</f>
        <v>0</v>
      </c>
      <c r="I27" s="1">
        <f ca="1">(#REF!/$S27)*(AVERAGE(C$2:$S$73))</f>
        <v>0</v>
      </c>
      <c r="J27" s="1">
        <f ca="1">(#REF!/$S27)*(AVERAGE(C$2:$S$73))</f>
        <v>1828578.6673006418</v>
      </c>
      <c r="K27" s="1">
        <f ca="1">(#REF!/$S27)*(AVERAGE(C$2:$S$73))</f>
        <v>185181.86399715889</v>
      </c>
      <c r="L27" s="1">
        <f ca="1">(#REF!/$S27)*(AVERAGE(C$2:$S$73))</f>
        <v>18179295.105940759</v>
      </c>
      <c r="M27" s="1">
        <f ca="1">(#REF!/$S27)*(AVERAGE(C$2:$S$73))</f>
        <v>1165320728.0179904</v>
      </c>
      <c r="N27" s="1">
        <f ca="1">(#REF!/$S27)*(AVERAGE(C$2:$S$73))</f>
        <v>293074674.11230898</v>
      </c>
      <c r="O27" s="1">
        <f ca="1">(#REF!/$S27)*(AVERAGE(C$2:$S$73))</f>
        <v>159562878.12781265</v>
      </c>
      <c r="P27" s="1">
        <f ca="1">(A27/$S27)*(AVERAGE(C$2:$S$73))</f>
        <v>12405758.241233481</v>
      </c>
      <c r="Q27" s="1">
        <f ca="1">(B27/$S27)*(AVERAGE(C$2:$S$73))</f>
        <v>185181.86399715889</v>
      </c>
    </row>
    <row r="28" spans="1:17" x14ac:dyDescent="0.2">
      <c r="A28" s="3" t="s">
        <v>368</v>
      </c>
      <c r="B28" s="3" t="s">
        <v>369</v>
      </c>
      <c r="C28" s="3">
        <v>3</v>
      </c>
      <c r="D28" s="3" t="s">
        <v>370</v>
      </c>
      <c r="E28" s="3" t="s">
        <v>372</v>
      </c>
      <c r="F28" s="3">
        <v>20</v>
      </c>
      <c r="G28" s="1">
        <f ca="1">(#REF!/$S28)*(AVERAGE(C$2:$S$73))</f>
        <v>570950.25982200238</v>
      </c>
      <c r="H28" s="1">
        <f ca="1">(#REF!/$S28)*(AVERAGE(C$2:$S$73))</f>
        <v>0</v>
      </c>
      <c r="I28" s="1">
        <f ca="1">(#REF!/$S28)*(AVERAGE(C$2:$S$73))</f>
        <v>0</v>
      </c>
      <c r="J28" s="1">
        <f ca="1">(#REF!/$S28)*(AVERAGE(C$2:$S$73))</f>
        <v>1876306.4016564842</v>
      </c>
      <c r="K28" s="1">
        <f ca="1">(#REF!/$S28)*(AVERAGE(C$2:$S$73))</f>
        <v>748605.50620029867</v>
      </c>
      <c r="L28" s="1">
        <f ca="1">(#REF!/$S28)*(AVERAGE(C$2:$S$73))</f>
        <v>17735203.461362138</v>
      </c>
      <c r="M28" s="1">
        <f ca="1">(#REF!/$S28)*(AVERAGE(C$2:$S$73))</f>
        <v>1118138385.7056909</v>
      </c>
      <c r="N28" s="1">
        <f ca="1">(#REF!/$S28)*(AVERAGE(C$2:$S$73))</f>
        <v>320689785.57524598</v>
      </c>
      <c r="O28" s="1">
        <f ca="1">(#REF!/$S28)*(AVERAGE(C$2:$S$73))</f>
        <v>166117308.92797738</v>
      </c>
      <c r="P28" s="1">
        <f ca="1">(A28/$S28)*(AVERAGE(C$2:$S$73))</f>
        <v>13629931.825129448</v>
      </c>
      <c r="Q28" s="1">
        <f ca="1">(B28/$S28)*(AVERAGE(C$2:$S$73))</f>
        <v>748605.50620029867</v>
      </c>
    </row>
    <row r="29" spans="1:17" x14ac:dyDescent="0.2">
      <c r="A29" s="3" t="s">
        <v>368</v>
      </c>
      <c r="B29" s="3" t="s">
        <v>369</v>
      </c>
      <c r="C29" s="3">
        <v>5</v>
      </c>
      <c r="D29" s="3" t="s">
        <v>370</v>
      </c>
      <c r="E29" s="3" t="s">
        <v>373</v>
      </c>
      <c r="F29" s="3">
        <v>20</v>
      </c>
      <c r="G29" s="1">
        <f ca="1">(#REF!/$S29)*(AVERAGE(C$2:$S$73))</f>
        <v>314858.64559102425</v>
      </c>
      <c r="H29" s="1">
        <f ca="1">(#REF!/$S29)*(AVERAGE(C$2:$S$73))</f>
        <v>0</v>
      </c>
      <c r="I29" s="1">
        <f ca="1">(#REF!/$S29)*(AVERAGE(C$2:$S$73))</f>
        <v>0</v>
      </c>
      <c r="J29" s="1">
        <f ca="1">(#REF!/$S29)*(AVERAGE(C$2:$S$73))</f>
        <v>1467096.3431964959</v>
      </c>
      <c r="K29" s="1">
        <f ca="1">(#REF!/$S29)*(AVERAGE(C$2:$S$73))</f>
        <v>552200.32884174224</v>
      </c>
      <c r="L29" s="1">
        <f ca="1">(#REF!/$S29)*(AVERAGE(C$2:$S$73))</f>
        <v>14842125.133966943</v>
      </c>
      <c r="M29" s="1">
        <f ca="1">(#REF!/$S29)*(AVERAGE(C$2:$S$73))</f>
        <v>927065251.31718552</v>
      </c>
      <c r="N29" s="1">
        <f ca="1">(#REF!/$S29)*(AVERAGE(C$2:$S$73))</f>
        <v>184282482.88378203</v>
      </c>
      <c r="O29" s="1">
        <f ca="1">(#REF!/$S29)*(AVERAGE(C$2:$S$73))</f>
        <v>36743439.838790894</v>
      </c>
      <c r="P29" s="1">
        <f ca="1">(A29/$S29)*(AVERAGE(C$2:$S$73))</f>
        <v>6210093.7858209983</v>
      </c>
      <c r="Q29" s="1">
        <f ca="1">(B29/$S29)*(AVERAGE(C$2:$S$73))</f>
        <v>552200.32884174224</v>
      </c>
    </row>
    <row r="30" spans="1:17" x14ac:dyDescent="0.2">
      <c r="A30" s="3" t="s">
        <v>368</v>
      </c>
      <c r="B30" s="3" t="s">
        <v>369</v>
      </c>
      <c r="C30" s="3">
        <v>5</v>
      </c>
      <c r="D30" s="3" t="s">
        <v>370</v>
      </c>
      <c r="E30" s="3" t="s">
        <v>372</v>
      </c>
      <c r="F30" s="3">
        <v>20</v>
      </c>
      <c r="G30" s="1">
        <f ca="1">(#REF!/$S30)*(AVERAGE(C$2:$S$73))</f>
        <v>193316.36338866339</v>
      </c>
      <c r="H30" s="1">
        <f ca="1">(#REF!/$S30)*(AVERAGE(C$2:$S$73))</f>
        <v>0</v>
      </c>
      <c r="I30" s="1">
        <f ca="1">(#REF!/$S30)*(AVERAGE(C$2:$S$73))</f>
        <v>0</v>
      </c>
      <c r="J30" s="1">
        <f ca="1">(#REF!/$S30)*(AVERAGE(C$2:$S$73))</f>
        <v>1434329.9789019332</v>
      </c>
      <c r="K30" s="1">
        <f ca="1">(#REF!/$S30)*(AVERAGE(C$2:$S$73))</f>
        <v>797201.60610629851</v>
      </c>
      <c r="L30" s="1">
        <f ca="1">(#REF!/$S30)*(AVERAGE(C$2:$S$73))</f>
        <v>15804358.271591892</v>
      </c>
      <c r="M30" s="1">
        <f ca="1">(#REF!/$S30)*(AVERAGE(C$2:$S$73))</f>
        <v>1046792003.3219591</v>
      </c>
      <c r="N30" s="1">
        <f ca="1">(#REF!/$S30)*(AVERAGE(C$2:$S$73))</f>
        <v>204636030.72459352</v>
      </c>
      <c r="O30" s="1">
        <f ca="1">(#REF!/$S30)*(AVERAGE(C$2:$S$73))</f>
        <v>38762786.58917781</v>
      </c>
      <c r="P30" s="1">
        <f ca="1">(A30/$S30)*(AVERAGE(C$2:$S$73))</f>
        <v>6610668.7275867043</v>
      </c>
      <c r="Q30" s="1">
        <f ca="1">(B30/$S30)*(AVERAGE(C$2:$S$73))</f>
        <v>797201.60610629851</v>
      </c>
    </row>
    <row r="31" spans="1:17" x14ac:dyDescent="0.2">
      <c r="A31" s="3" t="s">
        <v>368</v>
      </c>
      <c r="B31" s="3" t="s">
        <v>369</v>
      </c>
      <c r="C31" s="3">
        <v>7</v>
      </c>
      <c r="D31" s="3" t="s">
        <v>370</v>
      </c>
      <c r="E31" s="3" t="s">
        <v>371</v>
      </c>
      <c r="F31" s="3">
        <v>20</v>
      </c>
      <c r="G31" s="1">
        <f ca="1">(#REF!/$S31)*(AVERAGE(C$2:$S$73))</f>
        <v>77194.819047515019</v>
      </c>
      <c r="H31" s="1">
        <f ca="1">(#REF!/$S31)*(AVERAGE(C$2:$S$73))</f>
        <v>0</v>
      </c>
      <c r="I31" s="1">
        <f ca="1">(#REF!/$S31)*(AVERAGE(C$2:$S$73))</f>
        <v>0</v>
      </c>
      <c r="J31" s="1">
        <f ca="1">(#REF!/$S31)*(AVERAGE(C$2:$S$73))</f>
        <v>899038.44858552935</v>
      </c>
      <c r="K31" s="1">
        <f ca="1">(#REF!/$S31)*(AVERAGE(C$2:$S$73))</f>
        <v>53088.432413165581</v>
      </c>
      <c r="L31" s="1">
        <f ca="1">(#REF!/$S31)*(AVERAGE(C$2:$S$73))</f>
        <v>4839271.7446805742</v>
      </c>
      <c r="M31" s="1">
        <f ca="1">(#REF!/$S31)*(AVERAGE(C$2:$S$73))</f>
        <v>308667062.63367987</v>
      </c>
      <c r="N31" s="1">
        <f ca="1">(#REF!/$S31)*(AVERAGE(C$2:$S$73))</f>
        <v>61035859.842818052</v>
      </c>
      <c r="O31" s="1">
        <f ca="1">(#REF!/$S31)*(AVERAGE(C$2:$S$73))</f>
        <v>22321685.885373458</v>
      </c>
      <c r="P31" s="1">
        <f ca="1">(A31/$S31)*(AVERAGE(C$2:$S$73))</f>
        <v>3449005.2300578034</v>
      </c>
      <c r="Q31" s="1">
        <f ca="1">(B31/$S31)*(AVERAGE(C$2:$S$73))</f>
        <v>53088.432413165581</v>
      </c>
    </row>
    <row r="32" spans="1:17" x14ac:dyDescent="0.2">
      <c r="A32" s="3" t="s">
        <v>368</v>
      </c>
      <c r="B32" s="3" t="s">
        <v>369</v>
      </c>
      <c r="C32" s="3">
        <v>7</v>
      </c>
      <c r="D32" s="3" t="s">
        <v>370</v>
      </c>
      <c r="E32" s="3" t="s">
        <v>373</v>
      </c>
      <c r="F32" s="3">
        <v>20</v>
      </c>
      <c r="G32" s="1">
        <f ca="1">(#REF!/$S32)*(AVERAGE(C$2:$S$73))</f>
        <v>326696.58532814973</v>
      </c>
      <c r="H32" s="1">
        <f ca="1">(#REF!/$S32)*(AVERAGE(C$2:$S$73))</f>
        <v>0</v>
      </c>
      <c r="I32" s="1">
        <f ca="1">(#REF!/$S32)*(AVERAGE(C$2:$S$73))</f>
        <v>0</v>
      </c>
      <c r="J32" s="1">
        <f ca="1">(#REF!/$S32)*(AVERAGE(C$2:$S$73))</f>
        <v>1532291.6571482802</v>
      </c>
      <c r="K32" s="1">
        <f ca="1">(#REF!/$S32)*(AVERAGE(C$2:$S$73))</f>
        <v>491749.07803003496</v>
      </c>
      <c r="L32" s="1">
        <f ca="1">(#REF!/$S32)*(AVERAGE(C$2:$S$73))</f>
        <v>12278078.03749097</v>
      </c>
      <c r="M32" s="1">
        <f ca="1">(#REF!/$S32)*(AVERAGE(C$2:$S$73))</f>
        <v>981310743.86025262</v>
      </c>
      <c r="N32" s="1">
        <f ca="1">(#REF!/$S32)*(AVERAGE(C$2:$S$73))</f>
        <v>175310416.1144678</v>
      </c>
      <c r="O32" s="1">
        <f ca="1">(#REF!/$S32)*(AVERAGE(C$2:$S$73))</f>
        <v>67131061.780418158</v>
      </c>
      <c r="P32" s="1">
        <f ca="1">(A32/$S32)*(AVERAGE(C$2:$S$73))</f>
        <v>7984949.5317661557</v>
      </c>
      <c r="Q32" s="1">
        <f ca="1">(B32/$S32)*(AVERAGE(C$2:$S$73))</f>
        <v>491749.07803003496</v>
      </c>
    </row>
    <row r="33" spans="1:17" x14ac:dyDescent="0.2">
      <c r="A33" s="3" t="s">
        <v>368</v>
      </c>
      <c r="B33" s="3" t="s">
        <v>369</v>
      </c>
      <c r="C33" s="3">
        <v>7</v>
      </c>
      <c r="D33" s="3" t="s">
        <v>370</v>
      </c>
      <c r="E33" s="3" t="s">
        <v>372</v>
      </c>
      <c r="F33" s="3">
        <v>20</v>
      </c>
      <c r="G33" s="1">
        <f ca="1">(#REF!/$S33)*(AVERAGE(C$2:$S$73))</f>
        <v>171115.69910153843</v>
      </c>
      <c r="H33" s="1">
        <f ca="1">(#REF!/$S33)*(AVERAGE(C$2:$S$73))</f>
        <v>0</v>
      </c>
      <c r="I33" s="1">
        <f ca="1">(#REF!/$S33)*(AVERAGE(C$2:$S$73))</f>
        <v>0</v>
      </c>
      <c r="J33" s="1">
        <f ca="1">(#REF!/$S33)*(AVERAGE(C$2:$S$73))</f>
        <v>1646561.853056005</v>
      </c>
      <c r="K33" s="1">
        <f ca="1">(#REF!/$S33)*(AVERAGE(C$2:$S$73))</f>
        <v>360444.86522565677</v>
      </c>
      <c r="L33" s="1">
        <f ca="1">(#REF!/$S33)*(AVERAGE(C$2:$S$73))</f>
        <v>11729703.975246053</v>
      </c>
      <c r="M33" s="1">
        <f ca="1">(#REF!/$S33)*(AVERAGE(C$2:$S$73))</f>
        <v>977478601.76847303</v>
      </c>
      <c r="N33" s="1">
        <f ca="1">(#REF!/$S33)*(AVERAGE(C$2:$S$73))</f>
        <v>185217511.88016346</v>
      </c>
      <c r="O33" s="1">
        <f ca="1">(#REF!/$S33)*(AVERAGE(C$2:$S$73))</f>
        <v>66074197.329843134</v>
      </c>
      <c r="P33" s="1">
        <f ca="1">(A33/$S33)*(AVERAGE(C$2:$S$73))</f>
        <v>8455356.9996007625</v>
      </c>
      <c r="Q33" s="1">
        <f ca="1">(B33/$S33)*(AVERAGE(C$2:$S$73))</f>
        <v>360444.86522565677</v>
      </c>
    </row>
    <row r="34" spans="1:17" x14ac:dyDescent="0.2">
      <c r="A34" s="3" t="s">
        <v>368</v>
      </c>
      <c r="B34" s="3" t="s">
        <v>374</v>
      </c>
      <c r="C34" s="3">
        <v>1</v>
      </c>
      <c r="D34" s="3" t="s">
        <v>370</v>
      </c>
      <c r="E34" s="3" t="s">
        <v>371</v>
      </c>
      <c r="F34" s="3">
        <v>4</v>
      </c>
      <c r="G34" s="1">
        <f ca="1">(#REF!/$S34)*(AVERAGE(C$2:$S$73))</f>
        <v>94917.201582127833</v>
      </c>
      <c r="H34" s="1">
        <f ca="1">(#REF!/$S34)*(AVERAGE(C$2:$S$73))</f>
        <v>15154.872521530771</v>
      </c>
      <c r="I34" s="1">
        <f ca="1">(#REF!/$S34)*(AVERAGE(C$2:$S$73))</f>
        <v>0</v>
      </c>
      <c r="J34" s="1">
        <f ca="1">(#REF!/$S34)*(AVERAGE(C$2:$S$73))</f>
        <v>1141574.5762139515</v>
      </c>
      <c r="K34" s="1">
        <f ca="1">(#REF!/$S34)*(AVERAGE(C$2:$S$73))</f>
        <v>320761.5933183186</v>
      </c>
      <c r="L34" s="1">
        <f ca="1">(#REF!/$S34)*(AVERAGE(C$2:$S$73))</f>
        <v>7859634.3106565708</v>
      </c>
      <c r="M34" s="1">
        <f ca="1">(#REF!/$S34)*(AVERAGE(C$2:$S$73))</f>
        <v>553276888.97385073</v>
      </c>
      <c r="N34" s="1">
        <f ca="1">(#REF!/$S34)*(AVERAGE(C$2:$S$73))</f>
        <v>44882648.563486204</v>
      </c>
      <c r="O34" s="1">
        <f ca="1">(#REF!/$S34)*(AVERAGE(C$2:$S$73))</f>
        <v>8325007.3948401827</v>
      </c>
      <c r="P34" s="1">
        <f ca="1">(A34/$S34)*(AVERAGE(C$2:$S$73))</f>
        <v>5325936.4078791235</v>
      </c>
      <c r="Q34" s="1">
        <f ca="1">(B34/$S34)*(AVERAGE(C$2:$S$73))</f>
        <v>320761.5933183186</v>
      </c>
    </row>
    <row r="35" spans="1:17" x14ac:dyDescent="0.2">
      <c r="A35" s="3" t="s">
        <v>368</v>
      </c>
      <c r="B35" s="3" t="s">
        <v>374</v>
      </c>
      <c r="C35" s="3">
        <v>1</v>
      </c>
      <c r="D35" s="3" t="s">
        <v>370</v>
      </c>
      <c r="E35" s="3" t="s">
        <v>373</v>
      </c>
      <c r="F35" s="3">
        <v>4</v>
      </c>
      <c r="G35" s="1">
        <f ca="1">(#REF!/$S35)*(AVERAGE(C$2:$S$73))</f>
        <v>146699.09948752678</v>
      </c>
      <c r="H35" s="1">
        <f ca="1">(#REF!/$S35)*(AVERAGE(C$2:$S$73))</f>
        <v>0</v>
      </c>
      <c r="I35" s="1">
        <f ca="1">(#REF!/$S35)*(AVERAGE(C$2:$S$73))</f>
        <v>0</v>
      </c>
      <c r="J35" s="1">
        <f ca="1">(#REF!/$S35)*(AVERAGE(C$2:$S$73))</f>
        <v>2027150.3241422416</v>
      </c>
      <c r="K35" s="1">
        <f ca="1">(#REF!/$S35)*(AVERAGE(C$2:$S$73))</f>
        <v>741898.34754023456</v>
      </c>
      <c r="L35" s="1">
        <f ca="1">(#REF!/$S35)*(AVERAGE(C$2:$S$73))</f>
        <v>18257590.827546794</v>
      </c>
      <c r="M35" s="1">
        <f ca="1">(#REF!/$S35)*(AVERAGE(C$2:$S$73))</f>
        <v>1352146330.5945547</v>
      </c>
      <c r="N35" s="1">
        <f ca="1">(#REF!/$S35)*(AVERAGE(C$2:$S$73))</f>
        <v>106110948.67098978</v>
      </c>
      <c r="O35" s="1">
        <f ca="1">(#REF!/$S35)*(AVERAGE(C$2:$S$73))</f>
        <v>19703736.635669313</v>
      </c>
      <c r="P35" s="1">
        <f ca="1">(A35/$S35)*(AVERAGE(C$2:$S$73))</f>
        <v>11026636.332802717</v>
      </c>
      <c r="Q35" s="1">
        <f ca="1">(B35/$S35)*(AVERAGE(C$2:$S$73))</f>
        <v>741898.34754023456</v>
      </c>
    </row>
    <row r="36" spans="1:17" x14ac:dyDescent="0.2">
      <c r="A36" s="3" t="s">
        <v>368</v>
      </c>
      <c r="B36" s="3" t="s">
        <v>374</v>
      </c>
      <c r="C36" s="3">
        <v>1</v>
      </c>
      <c r="D36" s="3" t="s">
        <v>370</v>
      </c>
      <c r="E36" s="3" t="s">
        <v>372</v>
      </c>
      <c r="F36" s="3">
        <v>4</v>
      </c>
      <c r="G36" s="1">
        <f ca="1">(#REF!/$S36)*(AVERAGE(C$2:$S$73))</f>
        <v>299699.44676604238</v>
      </c>
      <c r="H36" s="1">
        <f ca="1">(#REF!/$S36)*(AVERAGE(C$2:$S$73))</f>
        <v>0</v>
      </c>
      <c r="I36" s="1">
        <f ca="1">(#REF!/$S36)*(AVERAGE(C$2:$S$73))</f>
        <v>0</v>
      </c>
      <c r="J36" s="1">
        <f ca="1">(#REF!/$S36)*(AVERAGE(C$2:$S$73))</f>
        <v>2223387.8948211684</v>
      </c>
      <c r="K36" s="1">
        <f ca="1">(#REF!/$S36)*(AVERAGE(C$2:$S$73))</f>
        <v>1669139.7052008777</v>
      </c>
      <c r="L36" s="1">
        <f ca="1">(#REF!/$S36)*(AVERAGE(C$2:$S$73))</f>
        <v>21284187.159451772</v>
      </c>
      <c r="M36" s="1">
        <f ca="1">(#REF!/$S36)*(AVERAGE(C$2:$S$73))</f>
        <v>1580159999.7587266</v>
      </c>
      <c r="N36" s="1">
        <f ca="1">(#REF!/$S36)*(AVERAGE(C$2:$S$73))</f>
        <v>137508458.99539739</v>
      </c>
      <c r="O36" s="1">
        <f ca="1">(#REF!/$S36)*(AVERAGE(C$2:$S$73))</f>
        <v>23529704.914440051</v>
      </c>
      <c r="P36" s="1">
        <f ca="1">(A36/$S36)*(AVERAGE(C$2:$S$73))</f>
        <v>11861981.654372409</v>
      </c>
      <c r="Q36" s="1">
        <f ca="1">(B36/$S36)*(AVERAGE(C$2:$S$73))</f>
        <v>1669139.7052008777</v>
      </c>
    </row>
    <row r="37" spans="1:17" x14ac:dyDescent="0.2">
      <c r="A37" s="3" t="s">
        <v>368</v>
      </c>
      <c r="B37" s="3" t="s">
        <v>374</v>
      </c>
      <c r="C37" s="3">
        <v>12</v>
      </c>
      <c r="D37" s="3" t="s">
        <v>370</v>
      </c>
      <c r="E37" s="3" t="s">
        <v>371</v>
      </c>
      <c r="F37" s="3">
        <v>4</v>
      </c>
      <c r="G37" s="1">
        <f ca="1">(#REF!/$S37)*(AVERAGE(C$2:$S$73))</f>
        <v>523555.47037986788</v>
      </c>
      <c r="H37" s="1">
        <f ca="1">(#REF!/$S37)*(AVERAGE(C$2:$S$73))</f>
        <v>0</v>
      </c>
      <c r="I37" s="1">
        <f ca="1">(#REF!/$S37)*(AVERAGE(C$2:$S$73))</f>
        <v>0</v>
      </c>
      <c r="J37" s="1">
        <f ca="1">(#REF!/$S37)*(AVERAGE(C$2:$S$73))</f>
        <v>2567706.2938766428</v>
      </c>
      <c r="K37" s="1">
        <f ca="1">(#REF!/$S37)*(AVERAGE(C$2:$S$73))</f>
        <v>0</v>
      </c>
      <c r="L37" s="1">
        <f ca="1">(#REF!/$S37)*(AVERAGE(C$2:$S$73))</f>
        <v>16079180.510650374</v>
      </c>
      <c r="M37" s="1">
        <f ca="1">(#REF!/$S37)*(AVERAGE(C$2:$S$73))</f>
        <v>1306433416.4903429</v>
      </c>
      <c r="N37" s="1">
        <f ca="1">(#REF!/$S37)*(AVERAGE(C$2:$S$73))</f>
        <v>218576360.06665352</v>
      </c>
      <c r="O37" s="1">
        <f ca="1">(#REF!/$S37)*(AVERAGE(C$2:$S$73))</f>
        <v>58035792.155628696</v>
      </c>
      <c r="P37" s="1">
        <f ca="1">(A37/$S37)*(AVERAGE(C$2:$S$73))</f>
        <v>9804092.4160705656</v>
      </c>
      <c r="Q37" s="1">
        <f ca="1">(B37/$S37)*(AVERAGE(C$2:$S$73))</f>
        <v>0</v>
      </c>
    </row>
    <row r="38" spans="1:17" x14ac:dyDescent="0.2">
      <c r="A38" s="3" t="s">
        <v>368</v>
      </c>
      <c r="B38" s="3" t="s">
        <v>374</v>
      </c>
      <c r="C38" s="3">
        <v>12</v>
      </c>
      <c r="D38" s="3" t="s">
        <v>370</v>
      </c>
      <c r="E38" s="3" t="s">
        <v>373</v>
      </c>
      <c r="F38" s="3">
        <v>4</v>
      </c>
      <c r="G38" s="1">
        <f ca="1">(#REF!/$S38)*(AVERAGE(C$2:$S$73))</f>
        <v>724260.19073590287</v>
      </c>
      <c r="H38" s="1">
        <f ca="1">(#REF!/$S38)*(AVERAGE(C$2:$S$73))</f>
        <v>0</v>
      </c>
      <c r="I38" s="1">
        <f ca="1">(#REF!/$S38)*(AVERAGE(C$2:$S$73))</f>
        <v>0</v>
      </c>
      <c r="J38" s="1">
        <f ca="1">(#REF!/$S38)*(AVERAGE(C$2:$S$73))</f>
        <v>3015015.3548493059</v>
      </c>
      <c r="K38" s="1">
        <f ca="1">(#REF!/$S38)*(AVERAGE(C$2:$S$73))</f>
        <v>959686.37904806191</v>
      </c>
      <c r="L38" s="1">
        <f ca="1">(#REF!/$S38)*(AVERAGE(C$2:$S$73))</f>
        <v>24151258.334356457</v>
      </c>
      <c r="M38" s="1">
        <f ca="1">(#REF!/$S38)*(AVERAGE(C$2:$S$73))</f>
        <v>1495077896.8887329</v>
      </c>
      <c r="N38" s="1">
        <f ca="1">(#REF!/$S38)*(AVERAGE(C$2:$S$73))</f>
        <v>346934742.73956496</v>
      </c>
      <c r="O38" s="1">
        <f ca="1">(#REF!/$S38)*(AVERAGE(C$2:$S$73))</f>
        <v>80695871.101302117</v>
      </c>
      <c r="P38" s="1">
        <f ca="1">(A38/$S38)*(AVERAGE(C$2:$S$73))</f>
        <v>12357578.528201314</v>
      </c>
      <c r="Q38" s="1">
        <f ca="1">(B38/$S38)*(AVERAGE(C$2:$S$73))</f>
        <v>959686.37904806191</v>
      </c>
    </row>
    <row r="39" spans="1:17" x14ac:dyDescent="0.2">
      <c r="A39" s="3" t="s">
        <v>368</v>
      </c>
      <c r="B39" s="3" t="s">
        <v>374</v>
      </c>
      <c r="C39" s="3">
        <v>12</v>
      </c>
      <c r="D39" s="3" t="s">
        <v>370</v>
      </c>
      <c r="E39" s="3" t="s">
        <v>372</v>
      </c>
      <c r="F39" s="3">
        <v>4</v>
      </c>
      <c r="G39" s="1">
        <f ca="1">(#REF!/$S39)*(AVERAGE(C$2:$S$73))</f>
        <v>704999.64251308015</v>
      </c>
      <c r="H39" s="1">
        <f ca="1">(#REF!/$S39)*(AVERAGE(C$2:$S$73))</f>
        <v>0</v>
      </c>
      <c r="I39" s="1">
        <f ca="1">(#REF!/$S39)*(AVERAGE(C$2:$S$73))</f>
        <v>0</v>
      </c>
      <c r="J39" s="1">
        <f ca="1">(#REF!/$S39)*(AVERAGE(C$2:$S$73))</f>
        <v>2782148.5564346807</v>
      </c>
      <c r="K39" s="1">
        <f ca="1">(#REF!/$S39)*(AVERAGE(C$2:$S$73))</f>
        <v>1238681.330604122</v>
      </c>
      <c r="L39" s="1">
        <f ca="1">(#REF!/$S39)*(AVERAGE(C$2:$S$73))</f>
        <v>22035969.551670473</v>
      </c>
      <c r="M39" s="1">
        <f ca="1">(#REF!/$S39)*(AVERAGE(C$2:$S$73))</f>
        <v>1459138524.3673692</v>
      </c>
      <c r="N39" s="1">
        <f ca="1">(#REF!/$S39)*(AVERAGE(C$2:$S$73))</f>
        <v>365280936.71237534</v>
      </c>
      <c r="O39" s="1">
        <f ca="1">(#REF!/$S39)*(AVERAGE(C$2:$S$73))</f>
        <v>80004466.029938743</v>
      </c>
      <c r="P39" s="1">
        <f ca="1">(A39/$S39)*(AVERAGE(C$2:$S$73))</f>
        <v>14136059.16133127</v>
      </c>
      <c r="Q39" s="1">
        <f ca="1">(B39/$S39)*(AVERAGE(C$2:$S$73))</f>
        <v>1238681.330604122</v>
      </c>
    </row>
    <row r="40" spans="1:17" x14ac:dyDescent="0.2">
      <c r="A40" s="3" t="s">
        <v>368</v>
      </c>
      <c r="B40" s="3" t="s">
        <v>374</v>
      </c>
      <c r="C40" s="3">
        <v>14</v>
      </c>
      <c r="D40" s="3" t="s">
        <v>370</v>
      </c>
      <c r="E40" s="3" t="s">
        <v>371</v>
      </c>
      <c r="F40" s="3">
        <v>4</v>
      </c>
      <c r="G40" s="1">
        <f ca="1">(#REF!/$S40)*(AVERAGE(C$2:$S$73))</f>
        <v>54423.866165178471</v>
      </c>
      <c r="H40" s="1">
        <f ca="1">(#REF!/$S40)*(AVERAGE(C$2:$S$73))</f>
        <v>8843.8771390817874</v>
      </c>
      <c r="I40" s="1">
        <f ca="1">(#REF!/$S40)*(AVERAGE(C$2:$S$73))</f>
        <v>0</v>
      </c>
      <c r="J40" s="1">
        <f ca="1">(#REF!/$S40)*(AVERAGE(C$2:$S$73))</f>
        <v>1550554.3455661959</v>
      </c>
      <c r="K40" s="1">
        <f ca="1">(#REF!/$S40)*(AVERAGE(C$2:$S$73))</f>
        <v>88083.71429813221</v>
      </c>
      <c r="L40" s="1">
        <f ca="1">(#REF!/$S40)*(AVERAGE(C$2:$S$73))</f>
        <v>7452902.2792906314</v>
      </c>
      <c r="M40" s="1">
        <f ca="1">(#REF!/$S40)*(AVERAGE(C$2:$S$73))</f>
        <v>418190627.89352995</v>
      </c>
      <c r="N40" s="1">
        <f ca="1">(#REF!/$S40)*(AVERAGE(C$2:$S$73))</f>
        <v>26996068.256097179</v>
      </c>
      <c r="O40" s="1">
        <f ca="1">(#REF!/$S40)*(AVERAGE(C$2:$S$73))</f>
        <v>5258436.6081661684</v>
      </c>
      <c r="P40" s="1">
        <f ca="1">(A40/$S40)*(AVERAGE(C$2:$S$73))</f>
        <v>3936003.8589074677</v>
      </c>
      <c r="Q40" s="1">
        <f ca="1">(B40/$S40)*(AVERAGE(C$2:$S$73))</f>
        <v>88083.71429813221</v>
      </c>
    </row>
    <row r="41" spans="1:17" x14ac:dyDescent="0.2">
      <c r="A41" s="3" t="s">
        <v>368</v>
      </c>
      <c r="B41" s="3" t="s">
        <v>374</v>
      </c>
      <c r="C41" s="3">
        <v>14</v>
      </c>
      <c r="D41" s="3" t="s">
        <v>370</v>
      </c>
      <c r="E41" s="3" t="s">
        <v>373</v>
      </c>
      <c r="F41" s="3">
        <v>4</v>
      </c>
      <c r="G41" s="1">
        <f ca="1">(#REF!/$S41)*(AVERAGE(C$2:$S$73))</f>
        <v>105160.00885569438</v>
      </c>
      <c r="H41" s="1">
        <f ca="1">(#REF!/$S41)*(AVERAGE(C$2:$S$73))</f>
        <v>45039.206147113931</v>
      </c>
      <c r="I41" s="1">
        <f ca="1">(#REF!/$S41)*(AVERAGE(C$2:$S$73))</f>
        <v>0</v>
      </c>
      <c r="J41" s="1">
        <f ca="1">(#REF!/$S41)*(AVERAGE(C$2:$S$73))</f>
        <v>3045648.8430759134</v>
      </c>
      <c r="K41" s="1">
        <f ca="1">(#REF!/$S41)*(AVERAGE(C$2:$S$73))</f>
        <v>171677.35637939387</v>
      </c>
      <c r="L41" s="1">
        <f ca="1">(#REF!/$S41)*(AVERAGE(C$2:$S$73))</f>
        <v>19232289.177491769</v>
      </c>
      <c r="M41" s="1">
        <f ca="1">(#REF!/$S41)*(AVERAGE(C$2:$S$73))</f>
        <v>1199636613.8375435</v>
      </c>
      <c r="N41" s="1">
        <f ca="1">(#REF!/$S41)*(AVERAGE(C$2:$S$73))</f>
        <v>68356652.335648701</v>
      </c>
      <c r="O41" s="1">
        <f ca="1">(#REF!/$S41)*(AVERAGE(C$2:$S$73))</f>
        <v>15511531.588706722</v>
      </c>
      <c r="P41" s="1">
        <f ca="1">(A41/$S41)*(AVERAGE(C$2:$S$73))</f>
        <v>9248677.8767435849</v>
      </c>
      <c r="Q41" s="1">
        <f ca="1">(B41/$S41)*(AVERAGE(C$2:$S$73))</f>
        <v>171677.35637939387</v>
      </c>
    </row>
    <row r="42" spans="1:17" x14ac:dyDescent="0.2">
      <c r="A42" s="3" t="s">
        <v>368</v>
      </c>
      <c r="B42" s="3" t="s">
        <v>374</v>
      </c>
      <c r="C42" s="3">
        <v>14</v>
      </c>
      <c r="D42" s="3" t="s">
        <v>370</v>
      </c>
      <c r="E42" s="3" t="s">
        <v>372</v>
      </c>
      <c r="F42" s="3">
        <v>4</v>
      </c>
      <c r="G42" s="1">
        <f ca="1">(#REF!/$S42)*(AVERAGE(C$2:$S$73))</f>
        <v>278131.60823423206</v>
      </c>
      <c r="H42" s="1">
        <f ca="1">(#REF!/$S42)*(AVERAGE(C$2:$S$73))</f>
        <v>0</v>
      </c>
      <c r="I42" s="1">
        <f ca="1">(#REF!/$S42)*(AVERAGE(C$2:$S$73))</f>
        <v>0</v>
      </c>
      <c r="J42" s="1">
        <f ca="1">(#REF!/$S42)*(AVERAGE(C$2:$S$73))</f>
        <v>2941444.8907392258</v>
      </c>
      <c r="K42" s="1">
        <f ca="1">(#REF!/$S42)*(AVERAGE(C$2:$S$73))</f>
        <v>182323.08217149193</v>
      </c>
      <c r="L42" s="1">
        <f ca="1">(#REF!/$S42)*(AVERAGE(C$2:$S$73))</f>
        <v>19835077.143740423</v>
      </c>
      <c r="M42" s="1">
        <f ca="1">(#REF!/$S42)*(AVERAGE(C$2:$S$73))</f>
        <v>1295667258.3396847</v>
      </c>
      <c r="N42" s="1">
        <f ca="1">(#REF!/$S42)*(AVERAGE(C$2:$S$73))</f>
        <v>69569160.898238927</v>
      </c>
      <c r="O42" s="1">
        <f ca="1">(#REF!/$S42)*(AVERAGE(C$2:$S$73))</f>
        <v>15469234.359407548</v>
      </c>
      <c r="P42" s="1">
        <f ca="1">(A42/$S42)*(AVERAGE(C$2:$S$73))</f>
        <v>9993376.6028533839</v>
      </c>
      <c r="Q42" s="1">
        <f ca="1">(B42/$S42)*(AVERAGE(C$2:$S$73))</f>
        <v>182323.08217149193</v>
      </c>
    </row>
    <row r="43" spans="1:17" x14ac:dyDescent="0.2">
      <c r="A43" s="3" t="s">
        <v>368</v>
      </c>
      <c r="B43" s="3" t="s">
        <v>374</v>
      </c>
      <c r="C43" s="3" t="s">
        <v>376</v>
      </c>
      <c r="D43" s="3" t="s">
        <v>370</v>
      </c>
      <c r="E43" s="3" t="s">
        <v>371</v>
      </c>
      <c r="F43" s="3">
        <v>4</v>
      </c>
      <c r="G43" s="1">
        <f ca="1">(#REF!/$S43)*(AVERAGE(C$2:$S$73))</f>
        <v>120477.58907139089</v>
      </c>
      <c r="H43" s="1">
        <f ca="1">(#REF!/$S43)*(AVERAGE(C$2:$S$73))</f>
        <v>0</v>
      </c>
      <c r="I43" s="1">
        <f ca="1">(#REF!/$S43)*(AVERAGE(C$2:$S$73))</f>
        <v>0</v>
      </c>
      <c r="J43" s="1">
        <f ca="1">(#REF!/$S43)*(AVERAGE(C$2:$S$73))</f>
        <v>1243306.4468131375</v>
      </c>
      <c r="K43" s="1">
        <f ca="1">(#REF!/$S43)*(AVERAGE(C$2:$S$73))</f>
        <v>210387.416780039</v>
      </c>
      <c r="L43" s="1">
        <f ca="1">(#REF!/$S43)*(AVERAGE(C$2:$S$73))</f>
        <v>7557536.6216353523</v>
      </c>
      <c r="M43" s="1">
        <f ca="1">(#REF!/$S43)*(AVERAGE(C$2:$S$73))</f>
        <v>562251516.77866876</v>
      </c>
      <c r="N43" s="1">
        <f ca="1">(#REF!/$S43)*(AVERAGE(C$2:$S$73))</f>
        <v>65717709.753350891</v>
      </c>
      <c r="O43" s="1">
        <f ca="1">(#REF!/$S43)*(AVERAGE(C$2:$S$73))</f>
        <v>15553191.308293046</v>
      </c>
      <c r="P43" s="1">
        <f ca="1">(A43/$S43)*(AVERAGE(C$2:$S$73))</f>
        <v>4855808.5539975939</v>
      </c>
      <c r="Q43" s="1">
        <f ca="1">(B43/$S43)*(AVERAGE(C$2:$S$73))</f>
        <v>210387.416780039</v>
      </c>
    </row>
    <row r="44" spans="1:17" x14ac:dyDescent="0.2">
      <c r="A44" s="3" t="s">
        <v>368</v>
      </c>
      <c r="B44" s="3" t="s">
        <v>374</v>
      </c>
      <c r="C44" s="3" t="s">
        <v>376</v>
      </c>
      <c r="D44" s="3" t="s">
        <v>370</v>
      </c>
      <c r="E44" s="3" t="s">
        <v>373</v>
      </c>
      <c r="F44" s="3">
        <v>4</v>
      </c>
      <c r="G44" s="1">
        <f ca="1">(#REF!/$S44)*(AVERAGE(C$2:$S$73))</f>
        <v>255387.82757308325</v>
      </c>
      <c r="H44" s="1">
        <f ca="1">(#REF!/$S44)*(AVERAGE(C$2:$S$73))</f>
        <v>33181.387065038267</v>
      </c>
      <c r="I44" s="1">
        <f ca="1">(#REF!/$S44)*(AVERAGE(C$2:$S$73))</f>
        <v>0</v>
      </c>
      <c r="J44" s="1">
        <f ca="1">(#REF!/$S44)*(AVERAGE(C$2:$S$73))</f>
        <v>2463781.5149566466</v>
      </c>
      <c r="K44" s="1">
        <f ca="1">(#REF!/$S44)*(AVERAGE(C$2:$S$73))</f>
        <v>1192016.2016778332</v>
      </c>
      <c r="L44" s="1">
        <f ca="1">(#REF!/$S44)*(AVERAGE(C$2:$S$73))</f>
        <v>19365525.116027758</v>
      </c>
      <c r="M44" s="1">
        <f ca="1">(#REF!/$S44)*(AVERAGE(C$2:$S$73))</f>
        <v>1509793717.3792009</v>
      </c>
      <c r="N44" s="1">
        <f ca="1">(#REF!/$S44)*(AVERAGE(C$2:$S$73))</f>
        <v>175544898.96843681</v>
      </c>
      <c r="O44" s="1">
        <f ca="1">(#REF!/$S44)*(AVERAGE(C$2:$S$73))</f>
        <v>48055191.954587393</v>
      </c>
      <c r="P44" s="1">
        <f ca="1">(A44/$S44)*(AVERAGE(C$2:$S$73))</f>
        <v>10663805.805213634</v>
      </c>
      <c r="Q44" s="1">
        <f ca="1">(B44/$S44)*(AVERAGE(C$2:$S$73))</f>
        <v>1192016.2016778332</v>
      </c>
    </row>
    <row r="45" spans="1:17" x14ac:dyDescent="0.2">
      <c r="A45" s="3" t="s">
        <v>368</v>
      </c>
      <c r="B45" s="3" t="s">
        <v>374</v>
      </c>
      <c r="C45" s="3" t="s">
        <v>376</v>
      </c>
      <c r="D45" s="3" t="s">
        <v>370</v>
      </c>
      <c r="E45" s="3" t="s">
        <v>372</v>
      </c>
      <c r="F45" s="3">
        <v>4</v>
      </c>
      <c r="G45" s="1">
        <f ca="1">(#REF!/$S45)*(AVERAGE(C$2:$S$73))</f>
        <v>334228.44597212854</v>
      </c>
      <c r="H45" s="1">
        <f ca="1">(#REF!/$S45)*(AVERAGE(C$2:$S$73))</f>
        <v>0</v>
      </c>
      <c r="I45" s="1">
        <f ca="1">(#REF!/$S45)*(AVERAGE(C$2:$S$73))</f>
        <v>0</v>
      </c>
      <c r="J45" s="1">
        <f ca="1">(#REF!/$S45)*(AVERAGE(C$2:$S$73))</f>
        <v>2491514.0893863169</v>
      </c>
      <c r="K45" s="1">
        <f ca="1">(#REF!/$S45)*(AVERAGE(C$2:$S$73))</f>
        <v>1380747.7920921489</v>
      </c>
      <c r="L45" s="1">
        <f ca="1">(#REF!/$S45)*(AVERAGE(C$2:$S$73))</f>
        <v>20050747.069537997</v>
      </c>
      <c r="M45" s="1">
        <f ca="1">(#REF!/$S45)*(AVERAGE(C$2:$S$73))</f>
        <v>1602074543.0809073</v>
      </c>
      <c r="N45" s="1">
        <f ca="1">(#REF!/$S45)*(AVERAGE(C$2:$S$73))</f>
        <v>198522248.21324751</v>
      </c>
      <c r="O45" s="1">
        <f ca="1">(#REF!/$S45)*(AVERAGE(C$2:$S$73))</f>
        <v>50027606.54973837</v>
      </c>
      <c r="P45" s="1">
        <f ca="1">(A45/$S45)*(AVERAGE(C$2:$S$73))</f>
        <v>12983702.94338638</v>
      </c>
      <c r="Q45" s="1">
        <f ca="1">(B45/$S45)*(AVERAGE(C$2:$S$73))</f>
        <v>1380747.7920921489</v>
      </c>
    </row>
    <row r="46" spans="1:17" x14ac:dyDescent="0.2">
      <c r="A46" s="3" t="s">
        <v>368</v>
      </c>
      <c r="B46" s="3" t="s">
        <v>374</v>
      </c>
      <c r="C46" s="3">
        <v>7</v>
      </c>
      <c r="D46" s="3" t="s">
        <v>370</v>
      </c>
      <c r="E46" s="3" t="s">
        <v>371</v>
      </c>
      <c r="F46" s="3">
        <v>12</v>
      </c>
      <c r="G46" s="1">
        <f ca="1">(#REF!/$S46)*(AVERAGE(C$2:$S$73))</f>
        <v>116998.86836832511</v>
      </c>
      <c r="H46" s="1">
        <f ca="1">(#REF!/$S46)*(AVERAGE(C$2:$S$73))</f>
        <v>17753.738090967883</v>
      </c>
      <c r="I46" s="1">
        <f ca="1">(#REF!/$S46)*(AVERAGE(C$2:$S$73))</f>
        <v>0</v>
      </c>
      <c r="J46" s="1">
        <f ca="1">(#REF!/$S46)*(AVERAGE(C$2:$S$73))</f>
        <v>936667.25928398024</v>
      </c>
      <c r="K46" s="1">
        <f ca="1">(#REF!/$S46)*(AVERAGE(C$2:$S$73))</f>
        <v>355990.24720151862</v>
      </c>
      <c r="L46" s="1">
        <f ca="1">(#REF!/$S46)*(AVERAGE(C$2:$S$73))</f>
        <v>5268607.8395376634</v>
      </c>
      <c r="M46" s="1">
        <f ca="1">(#REF!/$S46)*(AVERAGE(C$2:$S$73))</f>
        <v>613865317.08374619</v>
      </c>
      <c r="N46" s="1">
        <f ca="1">(#REF!/$S46)*(AVERAGE(C$2:$S$73))</f>
        <v>88937967.199534878</v>
      </c>
      <c r="O46" s="1">
        <f ca="1">(#REF!/$S46)*(AVERAGE(C$2:$S$73))</f>
        <v>16917548.10860718</v>
      </c>
      <c r="P46" s="1">
        <f ca="1">(A46/$S46)*(AVERAGE(C$2:$S$73))</f>
        <v>4459473.3813300338</v>
      </c>
      <c r="Q46" s="1">
        <f ca="1">(B46/$S46)*(AVERAGE(C$2:$S$73))</f>
        <v>355990.24720151862</v>
      </c>
    </row>
    <row r="47" spans="1:17" x14ac:dyDescent="0.2">
      <c r="A47" s="3" t="s">
        <v>368</v>
      </c>
      <c r="B47" s="3" t="s">
        <v>374</v>
      </c>
      <c r="C47" s="3">
        <v>7</v>
      </c>
      <c r="D47" s="3" t="s">
        <v>370</v>
      </c>
      <c r="E47" s="3" t="s">
        <v>373</v>
      </c>
      <c r="F47" s="3">
        <v>12</v>
      </c>
      <c r="G47" s="1">
        <f ca="1">(#REF!/$S47)*(AVERAGE(C$2:$S$73))</f>
        <v>273643.64079878584</v>
      </c>
      <c r="H47" s="1">
        <f ca="1">(#REF!/$S47)*(AVERAGE(C$2:$S$73))</f>
        <v>50934.387099716252</v>
      </c>
      <c r="I47" s="1">
        <f ca="1">(#REF!/$S47)*(AVERAGE(C$2:$S$73))</f>
        <v>0</v>
      </c>
      <c r="J47" s="1">
        <f ca="1">(#REF!/$S47)*(AVERAGE(C$2:$S$73))</f>
        <v>1689252.0585111282</v>
      </c>
      <c r="K47" s="1">
        <f ca="1">(#REF!/$S47)*(AVERAGE(C$2:$S$73))</f>
        <v>835801.09358021454</v>
      </c>
      <c r="L47" s="1">
        <f ca="1">(#REF!/$S47)*(AVERAGE(C$2:$S$73))</f>
        <v>11810750.108216396</v>
      </c>
      <c r="M47" s="1">
        <f ca="1">(#REF!/$S47)*(AVERAGE(C$2:$S$73))</f>
        <v>1416419477.6222222</v>
      </c>
      <c r="N47" s="1">
        <f ca="1">(#REF!/$S47)*(AVERAGE(C$2:$S$73))</f>
        <v>192698928.93232554</v>
      </c>
      <c r="O47" s="1">
        <f ca="1">(#REF!/$S47)*(AVERAGE(C$2:$S$73))</f>
        <v>40680884.996824287</v>
      </c>
      <c r="P47" s="1">
        <f ca="1">(A47/$S47)*(AVERAGE(C$2:$S$73))</f>
        <v>8518633.8104141708</v>
      </c>
      <c r="Q47" s="1">
        <f ca="1">(B47/$S47)*(AVERAGE(C$2:$S$73))</f>
        <v>835801.09358021454</v>
      </c>
    </row>
    <row r="48" spans="1:17" x14ac:dyDescent="0.2">
      <c r="A48" s="3" t="s">
        <v>368</v>
      </c>
      <c r="B48" s="3" t="s">
        <v>374</v>
      </c>
      <c r="C48" s="3">
        <v>7</v>
      </c>
      <c r="D48" s="3" t="s">
        <v>370</v>
      </c>
      <c r="E48" s="3" t="s">
        <v>372</v>
      </c>
      <c r="F48" s="3">
        <v>12</v>
      </c>
      <c r="G48" s="1">
        <f ca="1">(#REF!/$S48)*(AVERAGE(C$2:$S$73))</f>
        <v>210732.4327110743</v>
      </c>
      <c r="H48" s="1">
        <f ca="1">(#REF!/$S48)*(AVERAGE(C$2:$S$73))</f>
        <v>0</v>
      </c>
      <c r="I48" s="1">
        <f ca="1">(#REF!/$S48)*(AVERAGE(C$2:$S$73))</f>
        <v>0</v>
      </c>
      <c r="J48" s="1">
        <f ca="1">(#REF!/$S48)*(AVERAGE(C$2:$S$73))</f>
        <v>1645109.2967091429</v>
      </c>
      <c r="K48" s="1">
        <f ca="1">(#REF!/$S48)*(AVERAGE(C$2:$S$73))</f>
        <v>1727085.6030719969</v>
      </c>
      <c r="L48" s="1">
        <f ca="1">(#REF!/$S48)*(AVERAGE(C$2:$S$73))</f>
        <v>12739464.962580968</v>
      </c>
      <c r="M48" s="1">
        <f ca="1">(#REF!/$S48)*(AVERAGE(C$2:$S$73))</f>
        <v>1400019271.8062375</v>
      </c>
      <c r="N48" s="1">
        <f ca="1">(#REF!/$S48)*(AVERAGE(C$2:$S$73))</f>
        <v>243071986.62584746</v>
      </c>
      <c r="O48" s="1">
        <f ca="1">(#REF!/$S48)*(AVERAGE(C$2:$S$73))</f>
        <v>41077281.460802123</v>
      </c>
      <c r="P48" s="1">
        <f ca="1">(A48/$S48)*(AVERAGE(C$2:$S$73))</f>
        <v>8207964.6251047207</v>
      </c>
      <c r="Q48" s="1">
        <f ca="1">(B48/$S48)*(AVERAGE(C$2:$S$73))</f>
        <v>1727085.6030719969</v>
      </c>
    </row>
    <row r="49" spans="1:17" x14ac:dyDescent="0.2">
      <c r="A49" s="3" t="s">
        <v>368</v>
      </c>
      <c r="B49" s="3" t="s">
        <v>374</v>
      </c>
      <c r="C49" s="3">
        <v>9</v>
      </c>
      <c r="D49" s="3" t="s">
        <v>370</v>
      </c>
      <c r="E49" s="3" t="s">
        <v>371</v>
      </c>
      <c r="F49" s="3">
        <v>12</v>
      </c>
      <c r="G49" s="1">
        <f ca="1">(#REF!/$S49)*(AVERAGE(C$2:$S$73))</f>
        <v>226389.20390657184</v>
      </c>
      <c r="H49" s="1">
        <f ca="1">(#REF!/$S49)*(AVERAGE(C$2:$S$73))</f>
        <v>0</v>
      </c>
      <c r="I49" s="1">
        <f ca="1">(#REF!/$S49)*(AVERAGE(C$2:$S$73))</f>
        <v>0</v>
      </c>
      <c r="J49" s="1">
        <f ca="1">(#REF!/$S49)*(AVERAGE(C$2:$S$73))</f>
        <v>898624.58437704563</v>
      </c>
      <c r="K49" s="1">
        <f ca="1">(#REF!/$S49)*(AVERAGE(C$2:$S$73))</f>
        <v>412547.40224016941</v>
      </c>
      <c r="L49" s="1">
        <f ca="1">(#REF!/$S49)*(AVERAGE(C$2:$S$73))</f>
        <v>7720825.1992918421</v>
      </c>
      <c r="M49" s="1">
        <f ca="1">(#REF!/$S49)*(AVERAGE(C$2:$S$73))</f>
        <v>489975445.33967465</v>
      </c>
      <c r="N49" s="1">
        <f ca="1">(#REF!/$S49)*(AVERAGE(C$2:$S$73))</f>
        <v>85003315.896049604</v>
      </c>
      <c r="O49" s="1">
        <f ca="1">(#REF!/$S49)*(AVERAGE(C$2:$S$73))</f>
        <v>16555230.956173856</v>
      </c>
      <c r="P49" s="1">
        <f ca="1">(A49/$S49)*(AVERAGE(C$2:$S$73))</f>
        <v>4157367.4150032997</v>
      </c>
      <c r="Q49" s="1">
        <f ca="1">(B49/$S49)*(AVERAGE(C$2:$S$73))</f>
        <v>412547.40224016941</v>
      </c>
    </row>
    <row r="50" spans="1:17" x14ac:dyDescent="0.2">
      <c r="A50" s="3" t="s">
        <v>368</v>
      </c>
      <c r="B50" s="3" t="s">
        <v>374</v>
      </c>
      <c r="C50" s="3">
        <v>9</v>
      </c>
      <c r="D50" s="3" t="s">
        <v>370</v>
      </c>
      <c r="E50" s="3" t="s">
        <v>373</v>
      </c>
      <c r="F50" s="3">
        <v>12</v>
      </c>
      <c r="G50" s="1">
        <f ca="1">(#REF!/$S50)*(AVERAGE(C$2:$S$73))</f>
        <v>661331.77169176331</v>
      </c>
      <c r="H50" s="1">
        <f ca="1">(#REF!/$S50)*(AVERAGE(C$2:$S$73))</f>
        <v>0</v>
      </c>
      <c r="I50" s="1">
        <f ca="1">(#REF!/$S50)*(AVERAGE(C$2:$S$73))</f>
        <v>0</v>
      </c>
      <c r="J50" s="1">
        <f ca="1">(#REF!/$S50)*(AVERAGE(C$2:$S$73))</f>
        <v>2005405.1602425808</v>
      </c>
      <c r="K50" s="1">
        <f ca="1">(#REF!/$S50)*(AVERAGE(C$2:$S$73))</f>
        <v>1931513.4269853497</v>
      </c>
      <c r="L50" s="1">
        <f ca="1">(#REF!/$S50)*(AVERAGE(C$2:$S$73))</f>
        <v>23192875.067120086</v>
      </c>
      <c r="M50" s="1">
        <f ca="1">(#REF!/$S50)*(AVERAGE(C$2:$S$73))</f>
        <v>1355153939.8722234</v>
      </c>
      <c r="N50" s="1">
        <f ca="1">(#REF!/$S50)*(AVERAGE(C$2:$S$73))</f>
        <v>260680248.68829188</v>
      </c>
      <c r="O50" s="1">
        <f ca="1">(#REF!/$S50)*(AVERAGE(C$2:$S$73))</f>
        <v>53477786.311789297</v>
      </c>
      <c r="P50" s="1">
        <f ca="1">(A50/$S50)*(AVERAGE(C$2:$S$73))</f>
        <v>10733437.035145065</v>
      </c>
      <c r="Q50" s="1">
        <f ca="1">(B50/$S50)*(AVERAGE(C$2:$S$73))</f>
        <v>1931513.4269853497</v>
      </c>
    </row>
    <row r="51" spans="1:17" x14ac:dyDescent="0.2">
      <c r="A51" s="3" t="s">
        <v>368</v>
      </c>
      <c r="B51" s="3" t="s">
        <v>374</v>
      </c>
      <c r="C51" s="3">
        <v>9</v>
      </c>
      <c r="D51" s="3" t="s">
        <v>370</v>
      </c>
      <c r="E51" s="3" t="s">
        <v>372</v>
      </c>
      <c r="F51" s="3">
        <v>12</v>
      </c>
      <c r="G51" s="1">
        <f ca="1">(#REF!/$S51)*(AVERAGE(C$2:$S$73))</f>
        <v>515375.02713136235</v>
      </c>
      <c r="H51" s="1">
        <f ca="1">(#REF!/$S51)*(AVERAGE(C$2:$S$73))</f>
        <v>0</v>
      </c>
      <c r="I51" s="1">
        <f ca="1">(#REF!/$S51)*(AVERAGE(C$2:$S$73))</f>
        <v>0</v>
      </c>
      <c r="J51" s="1">
        <f ca="1">(#REF!/$S51)*(AVERAGE(C$2:$S$73))</f>
        <v>1766550.9663459167</v>
      </c>
      <c r="K51" s="1">
        <f ca="1">(#REF!/$S51)*(AVERAGE(C$2:$S$73))</f>
        <v>1884322.8003874754</v>
      </c>
      <c r="L51" s="1">
        <f ca="1">(#REF!/$S51)*(AVERAGE(C$2:$S$73))</f>
        <v>20937479.778223835</v>
      </c>
      <c r="M51" s="1">
        <f ca="1">(#REF!/$S51)*(AVERAGE(C$2:$S$73))</f>
        <v>1245131540.7934883</v>
      </c>
      <c r="N51" s="1">
        <f ca="1">(#REF!/$S51)*(AVERAGE(C$2:$S$73))</f>
        <v>281636896.13186044</v>
      </c>
      <c r="O51" s="1">
        <f ca="1">(#REF!/$S51)*(AVERAGE(C$2:$S$73))</f>
        <v>52992205.456389531</v>
      </c>
      <c r="P51" s="1">
        <f ca="1">(A51/$S51)*(AVERAGE(C$2:$S$73))</f>
        <v>10859733.631229049</v>
      </c>
      <c r="Q51" s="1">
        <f ca="1">(B51/$S51)*(AVERAGE(C$2:$S$73))</f>
        <v>1884322.8003874754</v>
      </c>
    </row>
    <row r="52" spans="1:17" x14ac:dyDescent="0.2">
      <c r="A52" s="3" t="s">
        <v>368</v>
      </c>
      <c r="B52" s="3" t="s">
        <v>374</v>
      </c>
      <c r="C52" s="3">
        <v>10</v>
      </c>
      <c r="D52" s="3" t="s">
        <v>370</v>
      </c>
      <c r="E52" s="3" t="s">
        <v>373</v>
      </c>
      <c r="F52" s="3">
        <v>12</v>
      </c>
      <c r="G52" s="1">
        <f ca="1">(#REF!/$S52)*(AVERAGE(C$2:$S$73))</f>
        <v>729520.97485370457</v>
      </c>
      <c r="H52" s="1">
        <f ca="1">(#REF!/$S52)*(AVERAGE(C$2:$S$73))</f>
        <v>0</v>
      </c>
      <c r="I52" s="1">
        <f ca="1">(#REF!/$S52)*(AVERAGE(C$2:$S$73))</f>
        <v>0</v>
      </c>
      <c r="J52" s="1">
        <f ca="1">(#REF!/$S52)*(AVERAGE(C$2:$S$73))</f>
        <v>2469019.1150174588</v>
      </c>
      <c r="K52" s="1">
        <f ca="1">(#REF!/$S52)*(AVERAGE(C$2:$S$73))</f>
        <v>1999014.1556223887</v>
      </c>
      <c r="L52" s="1">
        <f ca="1">(#REF!/$S52)*(AVERAGE(C$2:$S$73))</f>
        <v>22662078.180650711</v>
      </c>
      <c r="M52" s="1">
        <f ca="1">(#REF!/$S52)*(AVERAGE(C$2:$S$73))</f>
        <v>1158759091.8785553</v>
      </c>
      <c r="N52" s="1">
        <f ca="1">(#REF!/$S52)*(AVERAGE(C$2:$S$73))</f>
        <v>307862194.1522361</v>
      </c>
      <c r="O52" s="1">
        <f ca="1">(#REF!/$S52)*(AVERAGE(C$2:$S$73))</f>
        <v>73544857.491923064</v>
      </c>
      <c r="P52" s="1">
        <f ca="1">(A52/$S52)*(AVERAGE(C$2:$S$73))</f>
        <v>12641956.484766051</v>
      </c>
      <c r="Q52" s="1">
        <f ca="1">(B52/$S52)*(AVERAGE(C$2:$S$73))</f>
        <v>1999014.1556223887</v>
      </c>
    </row>
    <row r="53" spans="1:17" x14ac:dyDescent="0.2">
      <c r="A53" s="3" t="s">
        <v>368</v>
      </c>
      <c r="B53" s="3" t="s">
        <v>374</v>
      </c>
      <c r="C53" s="3">
        <v>10</v>
      </c>
      <c r="D53" s="3" t="s">
        <v>370</v>
      </c>
      <c r="E53" s="3" t="s">
        <v>372</v>
      </c>
      <c r="F53" s="3">
        <v>12</v>
      </c>
      <c r="G53" s="1">
        <f ca="1">(#REF!/$S53)*(AVERAGE(C$2:$S$73))</f>
        <v>408908.11681271408</v>
      </c>
      <c r="H53" s="1">
        <f ca="1">(#REF!/$S53)*(AVERAGE(C$2:$S$73))</f>
        <v>0</v>
      </c>
      <c r="I53" s="1">
        <f ca="1">(#REF!/$S53)*(AVERAGE(C$2:$S$73))</f>
        <v>0</v>
      </c>
      <c r="J53" s="1">
        <f ca="1">(#REF!/$S53)*(AVERAGE(C$2:$S$73))</f>
        <v>2667598.0098716039</v>
      </c>
      <c r="K53" s="1">
        <f ca="1">(#REF!/$S53)*(AVERAGE(C$2:$S$73))</f>
        <v>2031112.4479484633</v>
      </c>
      <c r="L53" s="1">
        <f ca="1">(#REF!/$S53)*(AVERAGE(C$2:$S$73))</f>
        <v>23648061.421375629</v>
      </c>
      <c r="M53" s="1">
        <f ca="1">(#REF!/$S53)*(AVERAGE(C$2:$S$73))</f>
        <v>1079086297.8685966</v>
      </c>
      <c r="N53" s="1">
        <f ca="1">(#REF!/$S53)*(AVERAGE(C$2:$S$73))</f>
        <v>344389244.00061595</v>
      </c>
      <c r="O53" s="1">
        <f ca="1">(#REF!/$S53)*(AVERAGE(C$2:$S$73))</f>
        <v>78750340.46147418</v>
      </c>
      <c r="P53" s="1">
        <f ca="1">(A53/$S53)*(AVERAGE(C$2:$S$73))</f>
        <v>16316115.965510929</v>
      </c>
      <c r="Q53" s="1">
        <f ca="1">(B53/$S53)*(AVERAGE(C$2:$S$73))</f>
        <v>2031112.4479484633</v>
      </c>
    </row>
    <row r="54" spans="1:17" x14ac:dyDescent="0.2">
      <c r="A54" s="3" t="s">
        <v>368</v>
      </c>
      <c r="B54" s="3" t="s">
        <v>374</v>
      </c>
      <c r="C54" s="3">
        <v>13</v>
      </c>
      <c r="D54" s="3" t="s">
        <v>370</v>
      </c>
      <c r="E54" s="3" t="s">
        <v>371</v>
      </c>
      <c r="F54" s="3">
        <v>12</v>
      </c>
      <c r="G54" s="1">
        <f ca="1">(#REF!/$S54)*(AVERAGE(C$2:$S$73))</f>
        <v>92954.857079354377</v>
      </c>
      <c r="H54" s="1">
        <f ca="1">(#REF!/$S54)*(AVERAGE(C$2:$S$73))</f>
        <v>19482.025529653827</v>
      </c>
      <c r="I54" s="1">
        <f ca="1">(#REF!/$S54)*(AVERAGE(C$2:$S$73))</f>
        <v>0</v>
      </c>
      <c r="J54" s="1">
        <f ca="1">(#REF!/$S54)*(AVERAGE(C$2:$S$73))</f>
        <v>1007413.9588143119</v>
      </c>
      <c r="K54" s="1">
        <f ca="1">(#REF!/$S54)*(AVERAGE(C$2:$S$73))</f>
        <v>235319.74144028249</v>
      </c>
      <c r="L54" s="1">
        <f ca="1">(#REF!/$S54)*(AVERAGE(C$2:$S$73))</f>
        <v>8173153.1122102207</v>
      </c>
      <c r="M54" s="1">
        <f ca="1">(#REF!/$S54)*(AVERAGE(C$2:$S$73))</f>
        <v>505329359.08826631</v>
      </c>
      <c r="N54" s="1">
        <f ca="1">(#REF!/$S54)*(AVERAGE(C$2:$S$73))</f>
        <v>77776779.61619404</v>
      </c>
      <c r="O54" s="1">
        <f ca="1">(#REF!/$S54)*(AVERAGE(C$2:$S$73))</f>
        <v>15379589.189642889</v>
      </c>
      <c r="P54" s="1">
        <f ca="1">(A54/$S54)*(AVERAGE(C$2:$S$73))</f>
        <v>4350002.6989212092</v>
      </c>
      <c r="Q54" s="1">
        <f ca="1">(B54/$S54)*(AVERAGE(C$2:$S$73))</f>
        <v>235319.74144028249</v>
      </c>
    </row>
    <row r="55" spans="1:17" x14ac:dyDescent="0.2">
      <c r="A55" s="3" t="s">
        <v>368</v>
      </c>
      <c r="B55" s="3" t="s">
        <v>374</v>
      </c>
      <c r="C55" s="3">
        <v>13</v>
      </c>
      <c r="D55" s="3" t="s">
        <v>370</v>
      </c>
      <c r="E55" s="3" t="s">
        <v>373</v>
      </c>
      <c r="F55" s="3">
        <v>12</v>
      </c>
      <c r="G55" s="1">
        <f ca="1">(#REF!/$S55)*(AVERAGE(C$2:$S$73))</f>
        <v>169052.49646561473</v>
      </c>
      <c r="H55" s="1">
        <f ca="1">(#REF!/$S55)*(AVERAGE(C$2:$S$73))</f>
        <v>64796.464358712103</v>
      </c>
      <c r="I55" s="1">
        <f ca="1">(#REF!/$S55)*(AVERAGE(C$2:$S$73))</f>
        <v>0</v>
      </c>
      <c r="J55" s="1">
        <f ca="1">(#REF!/$S55)*(AVERAGE(C$2:$S$73))</f>
        <v>1970346.0892137291</v>
      </c>
      <c r="K55" s="1">
        <f ca="1">(#REF!/$S55)*(AVERAGE(C$2:$S$73))</f>
        <v>867410.64428632252</v>
      </c>
      <c r="L55" s="1">
        <f ca="1">(#REF!/$S55)*(AVERAGE(C$2:$S$73))</f>
        <v>18811455.38569</v>
      </c>
      <c r="M55" s="1">
        <f ca="1">(#REF!/$S55)*(AVERAGE(C$2:$S$73))</f>
        <v>1467869989.6206422</v>
      </c>
      <c r="N55" s="1">
        <f ca="1">(#REF!/$S55)*(AVERAGE(C$2:$S$73))</f>
        <v>193420402.11757255</v>
      </c>
      <c r="O55" s="1">
        <f ca="1">(#REF!/$S55)*(AVERAGE(C$2:$S$73))</f>
        <v>40336909.902443916</v>
      </c>
      <c r="P55" s="1">
        <f ca="1">(A55/$S55)*(AVERAGE(C$2:$S$73))</f>
        <v>9236289.0200519562</v>
      </c>
      <c r="Q55" s="1">
        <f ca="1">(B55/$S55)*(AVERAGE(C$2:$S$73))</f>
        <v>867410.64428632252</v>
      </c>
    </row>
    <row r="56" spans="1:17" x14ac:dyDescent="0.2">
      <c r="A56" s="3" t="s">
        <v>368</v>
      </c>
      <c r="B56" s="3" t="s">
        <v>374</v>
      </c>
      <c r="C56" s="3">
        <v>13</v>
      </c>
      <c r="D56" s="3" t="s">
        <v>370</v>
      </c>
      <c r="E56" s="3" t="s">
        <v>372</v>
      </c>
      <c r="F56" s="3">
        <v>12</v>
      </c>
      <c r="G56" s="1">
        <f ca="1">(#REF!/$S56)*(AVERAGE(C$2:$S$73))</f>
        <v>531395.84408012347</v>
      </c>
      <c r="H56" s="1">
        <f ca="1">(#REF!/$S56)*(AVERAGE(C$2:$S$73))</f>
        <v>0</v>
      </c>
      <c r="I56" s="1">
        <f ca="1">(#REF!/$S56)*(AVERAGE(C$2:$S$73))</f>
        <v>0</v>
      </c>
      <c r="J56" s="1">
        <f ca="1">(#REF!/$S56)*(AVERAGE(C$2:$S$73))</f>
        <v>1897070.2012656238</v>
      </c>
      <c r="K56" s="1">
        <f ca="1">(#REF!/$S56)*(AVERAGE(C$2:$S$73))</f>
        <v>1829125.1979909255</v>
      </c>
      <c r="L56" s="1">
        <f ca="1">(#REF!/$S56)*(AVERAGE(C$2:$S$73))</f>
        <v>18425944.776540469</v>
      </c>
      <c r="M56" s="1">
        <f ca="1">(#REF!/$S56)*(AVERAGE(C$2:$S$73))</f>
        <v>1495584212.5770843</v>
      </c>
      <c r="N56" s="1">
        <f ca="1">(#REF!/$S56)*(AVERAGE(C$2:$S$73))</f>
        <v>255906415.05526546</v>
      </c>
      <c r="O56" s="1">
        <f ca="1">(#REF!/$S56)*(AVERAGE(C$2:$S$73))</f>
        <v>44678742.956370115</v>
      </c>
      <c r="P56" s="1">
        <f ca="1">(A56/$S56)*(AVERAGE(C$2:$S$73))</f>
        <v>9707627.1966737658</v>
      </c>
      <c r="Q56" s="1">
        <f ca="1">(B56/$S56)*(AVERAGE(C$2:$S$73))</f>
        <v>1829125.1979909255</v>
      </c>
    </row>
    <row r="57" spans="1:17" x14ac:dyDescent="0.2">
      <c r="A57" s="3" t="s">
        <v>368</v>
      </c>
      <c r="B57" s="3" t="s">
        <v>374</v>
      </c>
      <c r="C57" s="3">
        <v>15</v>
      </c>
      <c r="D57" s="3" t="s">
        <v>370</v>
      </c>
      <c r="E57" s="3" t="s">
        <v>371</v>
      </c>
      <c r="F57" s="3">
        <v>12</v>
      </c>
      <c r="G57" s="1">
        <f ca="1">(#REF!/$S57)*(AVERAGE(C$2:$S$73))</f>
        <v>134893.37011219241</v>
      </c>
      <c r="H57" s="1">
        <f ca="1">(#REF!/$S57)*(AVERAGE(C$2:$S$73))</f>
        <v>9529.0231935131123</v>
      </c>
      <c r="I57" s="1">
        <f ca="1">(#REF!/$S57)*(AVERAGE(C$2:$S$73))</f>
        <v>0</v>
      </c>
      <c r="J57" s="1">
        <f ca="1">(#REF!/$S57)*(AVERAGE(C$2:$S$73))</f>
        <v>1461236.6363177078</v>
      </c>
      <c r="K57" s="1">
        <f ca="1">(#REF!/$S57)*(AVERAGE(C$2:$S$73))</f>
        <v>0</v>
      </c>
      <c r="L57" s="1">
        <f ca="1">(#REF!/$S57)*(AVERAGE(C$2:$S$73))</f>
        <v>8344413.0064831674</v>
      </c>
      <c r="M57" s="1">
        <f ca="1">(#REF!/$S57)*(AVERAGE(C$2:$S$73))</f>
        <v>865538491.97682548</v>
      </c>
      <c r="N57" s="1">
        <f ca="1">(#REF!/$S57)*(AVERAGE(C$2:$S$73))</f>
        <v>69968680.489144564</v>
      </c>
      <c r="O57" s="1">
        <f ca="1">(#REF!/$S57)*(AVERAGE(C$2:$S$73))</f>
        <v>19072944.014818668</v>
      </c>
      <c r="P57" s="1">
        <f ca="1">(A57/$S57)*(AVERAGE(C$2:$S$73))</f>
        <v>4373065.2004240146</v>
      </c>
      <c r="Q57" s="1">
        <f ca="1">(B57/$S57)*(AVERAGE(C$2:$S$73))</f>
        <v>0</v>
      </c>
    </row>
    <row r="58" spans="1:17" x14ac:dyDescent="0.2">
      <c r="A58" s="3" t="s">
        <v>368</v>
      </c>
      <c r="B58" s="3" t="s">
        <v>374</v>
      </c>
      <c r="C58" s="3">
        <v>15</v>
      </c>
      <c r="D58" s="3" t="s">
        <v>370</v>
      </c>
      <c r="E58" s="3" t="s">
        <v>373</v>
      </c>
      <c r="F58" s="3">
        <v>12</v>
      </c>
      <c r="G58" s="1">
        <f ca="1">(#REF!/$S58)*(AVERAGE(C$2:$S$73))</f>
        <v>181689.92066302855</v>
      </c>
      <c r="H58" s="1">
        <f ca="1">(#REF!/$S58)*(AVERAGE(C$2:$S$73))</f>
        <v>20311.78056380204</v>
      </c>
      <c r="I58" s="1">
        <f ca="1">(#REF!/$S58)*(AVERAGE(C$2:$S$73))</f>
        <v>0</v>
      </c>
      <c r="J58" s="1">
        <f ca="1">(#REF!/$S58)*(AVERAGE(C$2:$S$73))</f>
        <v>2841778.6257415973</v>
      </c>
      <c r="K58" s="1">
        <f ca="1">(#REF!/$S58)*(AVERAGE(C$2:$S$73))</f>
        <v>141303.98272564576</v>
      </c>
      <c r="L58" s="1">
        <f ca="1">(#REF!/$S58)*(AVERAGE(C$2:$S$73))</f>
        <v>19058135.828471757</v>
      </c>
      <c r="M58" s="1">
        <f ca="1">(#REF!/$S58)*(AVERAGE(C$2:$S$73))</f>
        <v>1905813582.8471758</v>
      </c>
      <c r="N58" s="1">
        <f ca="1">(#REF!/$S58)*(AVERAGE(C$2:$S$73))</f>
        <v>153772997.91012019</v>
      </c>
      <c r="O58" s="1">
        <f ca="1">(#REF!/$S58)*(AVERAGE(C$2:$S$73))</f>
        <v>48766406.384618916</v>
      </c>
      <c r="P58" s="1">
        <f ca="1">(A58/$S58)*(AVERAGE(C$2:$S$73))</f>
        <v>8876058.2852933481</v>
      </c>
      <c r="Q58" s="1">
        <f ca="1">(B58/$S58)*(AVERAGE(C$2:$S$73))</f>
        <v>141303.98272564576</v>
      </c>
    </row>
    <row r="59" spans="1:17" x14ac:dyDescent="0.2">
      <c r="A59" s="3" t="s">
        <v>368</v>
      </c>
      <c r="B59" s="3" t="s">
        <v>374</v>
      </c>
      <c r="C59" s="3">
        <v>15</v>
      </c>
      <c r="D59" s="3" t="s">
        <v>370</v>
      </c>
      <c r="E59" s="3" t="s">
        <v>372</v>
      </c>
      <c r="F59" s="3">
        <v>12</v>
      </c>
      <c r="G59" s="1">
        <f ca="1">(#REF!/$S59)*(AVERAGE(C$2:$S$73))</f>
        <v>367332.51692496549</v>
      </c>
      <c r="H59" s="1">
        <f ca="1">(#REF!/$S59)*(AVERAGE(C$2:$S$73))</f>
        <v>30909.959190410515</v>
      </c>
      <c r="I59" s="1">
        <f ca="1">(#REF!/$S59)*(AVERAGE(C$2:$S$73))</f>
        <v>0</v>
      </c>
      <c r="J59" s="1">
        <f ca="1">(#REF!/$S59)*(AVERAGE(C$2:$S$73))</f>
        <v>2562258.6021534973</v>
      </c>
      <c r="K59" s="1">
        <f ca="1">(#REF!/$S59)*(AVERAGE(C$2:$S$73))</f>
        <v>462525.3792013576</v>
      </c>
      <c r="L59" s="1">
        <f ca="1">(#REF!/$S59)*(AVERAGE(C$2:$S$73))</f>
        <v>20857133.90077588</v>
      </c>
      <c r="M59" s="1">
        <f ca="1">(#REF!/$S59)*(AVERAGE(C$2:$S$73))</f>
        <v>1922398096.3262296</v>
      </c>
      <c r="N59" s="1">
        <f ca="1">(#REF!/$S59)*(AVERAGE(C$2:$S$73))</f>
        <v>181024181.02560198</v>
      </c>
      <c r="O59" s="1">
        <f ca="1">(#REF!/$S59)*(AVERAGE(C$2:$S$73))</f>
        <v>54504019.721838854</v>
      </c>
      <c r="P59" s="1">
        <f ca="1">(A59/$S59)*(AVERAGE(C$2:$S$73))</f>
        <v>9602460.6997395512</v>
      </c>
      <c r="Q59" s="1">
        <f ca="1">(B59/$S59)*(AVERAGE(C$2:$S$73))</f>
        <v>462525.3792013576</v>
      </c>
    </row>
    <row r="60" spans="1:17" x14ac:dyDescent="0.2">
      <c r="A60" s="3" t="s">
        <v>368</v>
      </c>
      <c r="B60" s="3" t="s">
        <v>374</v>
      </c>
      <c r="C60" s="3">
        <v>4</v>
      </c>
      <c r="D60" s="3" t="s">
        <v>370</v>
      </c>
      <c r="E60" s="3" t="s">
        <v>371</v>
      </c>
      <c r="F60" s="3">
        <v>20</v>
      </c>
      <c r="G60" s="1">
        <f ca="1">(#REF!/$S60)*(AVERAGE(C$2:$S$73))</f>
        <v>250753.96415267643</v>
      </c>
      <c r="H60" s="1">
        <f ca="1">(#REF!/$S60)*(AVERAGE(C$2:$S$73))</f>
        <v>16022.868073521646</v>
      </c>
      <c r="I60" s="1">
        <f ca="1">(#REF!/$S60)*(AVERAGE(C$2:$S$73))</f>
        <v>0</v>
      </c>
      <c r="J60" s="1">
        <f ca="1">(#REF!/$S60)*(AVERAGE(C$2:$S$73))</f>
        <v>2680519.4255073722</v>
      </c>
      <c r="K60" s="1">
        <f ca="1">(#REF!/$S60)*(AVERAGE(C$2:$S$73))</f>
        <v>172046.14014066325</v>
      </c>
      <c r="L60" s="1">
        <f ca="1">(#REF!/$S60)*(AVERAGE(C$2:$S$73))</f>
        <v>7057836.6086767819</v>
      </c>
      <c r="M60" s="1">
        <f ca="1">(#REF!/$S60)*(AVERAGE(C$2:$S$73))</f>
        <v>493587266.0970037</v>
      </c>
      <c r="N60" s="1">
        <f ca="1">(#REF!/$S60)*(AVERAGE(C$2:$S$73))</f>
        <v>147153586.80835906</v>
      </c>
      <c r="O60" s="1">
        <f ca="1">(#REF!/$S60)*(AVERAGE(C$2:$S$73))</f>
        <v>38425999.31390693</v>
      </c>
      <c r="P60" s="1">
        <f ca="1">(A60/$S60)*(AVERAGE(C$2:$S$73))</f>
        <v>5673947.0775636872</v>
      </c>
      <c r="Q60" s="1">
        <f ca="1">(B60/$S60)*(AVERAGE(C$2:$S$73))</f>
        <v>172046.14014066325</v>
      </c>
    </row>
    <row r="61" spans="1:17" x14ac:dyDescent="0.2">
      <c r="A61" s="3" t="s">
        <v>368</v>
      </c>
      <c r="B61" s="3" t="s">
        <v>374</v>
      </c>
      <c r="C61" s="3">
        <v>4</v>
      </c>
      <c r="D61" s="3" t="s">
        <v>370</v>
      </c>
      <c r="E61" s="3" t="s">
        <v>372</v>
      </c>
      <c r="F61" s="3">
        <v>20</v>
      </c>
      <c r="G61" s="1">
        <f ca="1">(#REF!/$S61)*(AVERAGE(C$2:$S$73))</f>
        <v>671429.8512428368</v>
      </c>
      <c r="H61" s="1">
        <f ca="1">(#REF!/$S61)*(AVERAGE(C$2:$S$73))</f>
        <v>0</v>
      </c>
      <c r="I61" s="1">
        <f ca="1">(#REF!/$S61)*(AVERAGE(C$2:$S$73))</f>
        <v>0</v>
      </c>
      <c r="J61" s="1">
        <f ca="1">(#REF!/$S61)*(AVERAGE(C$2:$S$73))</f>
        <v>4781907.268702873</v>
      </c>
      <c r="K61" s="1">
        <f ca="1">(#REF!/$S61)*(AVERAGE(C$2:$S$73))</f>
        <v>1257454.7487629608</v>
      </c>
      <c r="L61" s="1">
        <f ca="1">(#REF!/$S61)*(AVERAGE(C$2:$S$73))</f>
        <v>19783445.459739055</v>
      </c>
      <c r="M61" s="1">
        <f ca="1">(#REF!/$S61)*(AVERAGE(C$2:$S$73))</f>
        <v>1237778401.7730541</v>
      </c>
      <c r="N61" s="1">
        <f ca="1">(#REF!/$S61)*(AVERAGE(C$2:$S$73))</f>
        <v>420179372.59622771</v>
      </c>
      <c r="O61" s="1">
        <f ca="1">(#REF!/$S61)*(AVERAGE(C$2:$S$73))</f>
        <v>104519618.93331166</v>
      </c>
      <c r="P61" s="1">
        <f ca="1">(A61/$S61)*(AVERAGE(C$2:$S$73))</f>
        <v>11612290.942340108</v>
      </c>
      <c r="Q61" s="1">
        <f ca="1">(B61/$S61)*(AVERAGE(C$2:$S$73))</f>
        <v>1257454.7487629608</v>
      </c>
    </row>
    <row r="62" spans="1:17" x14ac:dyDescent="0.2">
      <c r="A62" s="3" t="s">
        <v>368</v>
      </c>
      <c r="B62" s="3" t="s">
        <v>374</v>
      </c>
      <c r="C62" s="3">
        <v>5</v>
      </c>
      <c r="D62" s="3" t="s">
        <v>370</v>
      </c>
      <c r="E62" s="3" t="s">
        <v>371</v>
      </c>
      <c r="F62" s="3">
        <v>20</v>
      </c>
      <c r="G62" s="1">
        <f ca="1">(#REF!/$S62)*(AVERAGE(C$2:$S$73))</f>
        <v>162462.43831399982</v>
      </c>
      <c r="H62" s="1">
        <f ca="1">(#REF!/$S62)*(AVERAGE(C$2:$S$73))</f>
        <v>0</v>
      </c>
      <c r="I62" s="1">
        <f ca="1">(#REF!/$S62)*(AVERAGE(C$2:$S$73))</f>
        <v>0</v>
      </c>
      <c r="J62" s="1">
        <f ca="1">(#REF!/$S62)*(AVERAGE(C$2:$S$73))</f>
        <v>792714.72948339069</v>
      </c>
      <c r="K62" s="1">
        <f ca="1">(#REF!/$S62)*(AVERAGE(C$2:$S$73))</f>
        <v>410660.17961244885</v>
      </c>
      <c r="L62" s="1">
        <f ca="1">(#REF!/$S62)*(AVERAGE(C$2:$S$73))</f>
        <v>7256798.082694496</v>
      </c>
      <c r="M62" s="1">
        <f ca="1">(#REF!/$S62)*(AVERAGE(C$2:$S$73))</f>
        <v>299131967.47851151</v>
      </c>
      <c r="N62" s="1">
        <f ca="1">(#REF!/$S62)*(AVERAGE(C$2:$S$73))</f>
        <v>73833701.42276378</v>
      </c>
      <c r="O62" s="1">
        <f ca="1">(#REF!/$S62)*(AVERAGE(C$2:$S$73))</f>
        <v>10336718.199186929</v>
      </c>
      <c r="P62" s="1">
        <f ca="1">(A62/$S62)*(AVERAGE(C$2:$S$73))</f>
        <v>3952310.1475021648</v>
      </c>
      <c r="Q62" s="1">
        <f ca="1">(B62/$S62)*(AVERAGE(C$2:$S$73))</f>
        <v>410660.17961244885</v>
      </c>
    </row>
    <row r="63" spans="1:17" x14ac:dyDescent="0.2">
      <c r="A63" s="3" t="s">
        <v>368</v>
      </c>
      <c r="B63" s="3" t="s">
        <v>374</v>
      </c>
      <c r="C63" s="3">
        <v>5</v>
      </c>
      <c r="D63" s="3" t="s">
        <v>370</v>
      </c>
      <c r="E63" s="3" t="s">
        <v>373</v>
      </c>
      <c r="F63" s="3">
        <v>20</v>
      </c>
      <c r="G63" s="1">
        <f ca="1">(#REF!/$S63)*(AVERAGE(C$2:$S$73))</f>
        <v>422844.74426417932</v>
      </c>
      <c r="H63" s="1">
        <f ca="1">(#REF!/$S63)*(AVERAGE(C$2:$S$73))</f>
        <v>53021.263132821667</v>
      </c>
      <c r="I63" s="1">
        <f ca="1">(#REF!/$S63)*(AVERAGE(C$2:$S$73))</f>
        <v>0</v>
      </c>
      <c r="J63" s="1">
        <f ca="1">(#REF!/$S63)*(AVERAGE(C$2:$S$73))</f>
        <v>1575002.1486518136</v>
      </c>
      <c r="K63" s="1">
        <f ca="1">(#REF!/$S63)*(AVERAGE(C$2:$S$73))</f>
        <v>1268078.3095304128</v>
      </c>
      <c r="L63" s="1">
        <f ca="1">(#REF!/$S63)*(AVERAGE(C$2:$S$73))</f>
        <v>18569496.626372255</v>
      </c>
      <c r="M63" s="1">
        <f ca="1">(#REF!/$S63)*(AVERAGE(C$2:$S$73))</f>
        <v>993541255.20201123</v>
      </c>
      <c r="N63" s="1">
        <f ca="1">(#REF!/$S63)*(AVERAGE(C$2:$S$73))</f>
        <v>192097996.72151789</v>
      </c>
      <c r="O63" s="1">
        <f ca="1">(#REF!/$S63)*(AVERAGE(C$2:$S$73))</f>
        <v>29245367.592639849</v>
      </c>
      <c r="P63" s="1">
        <f ca="1">(A63/$S63)*(AVERAGE(C$2:$S$73))</f>
        <v>8598784.7554192394</v>
      </c>
      <c r="Q63" s="1">
        <f ca="1">(B63/$S63)*(AVERAGE(C$2:$S$73))</f>
        <v>1268078.3095304128</v>
      </c>
    </row>
    <row r="64" spans="1:17" x14ac:dyDescent="0.2">
      <c r="A64" s="3" t="s">
        <v>368</v>
      </c>
      <c r="B64" s="3" t="s">
        <v>374</v>
      </c>
      <c r="C64" s="3">
        <v>5</v>
      </c>
      <c r="D64" s="3" t="s">
        <v>370</v>
      </c>
      <c r="E64" s="3" t="s">
        <v>372</v>
      </c>
      <c r="F64" s="3">
        <v>20</v>
      </c>
      <c r="G64" s="1">
        <f ca="1">(#REF!/$S64)*(AVERAGE(C$2:$S$73))</f>
        <v>355348.26356448972</v>
      </c>
      <c r="H64" s="1">
        <f ca="1">(#REF!/$S64)*(AVERAGE(C$2:$S$73))</f>
        <v>0</v>
      </c>
      <c r="I64" s="1">
        <f ca="1">(#REF!/$S64)*(AVERAGE(C$2:$S$73))</f>
        <v>0</v>
      </c>
      <c r="J64" s="1">
        <f ca="1">(#REF!/$S64)*(AVERAGE(C$2:$S$73))</f>
        <v>1545285.2700588109</v>
      </c>
      <c r="K64" s="1">
        <f ca="1">(#REF!/$S64)*(AVERAGE(C$2:$S$73))</f>
        <v>1948355.0442935308</v>
      </c>
      <c r="L64" s="1">
        <f ca="1">(#REF!/$S64)*(AVERAGE(C$2:$S$73))</f>
        <v>17639118.593189735</v>
      </c>
      <c r="M64" s="1">
        <f ca="1">(#REF!/$S64)*(AVERAGE(C$2:$S$73))</f>
        <v>829237194.17599118</v>
      </c>
      <c r="N64" s="1">
        <f ca="1">(#REF!/$S64)*(AVERAGE(C$2:$S$73))</f>
        <v>204119924.72024396</v>
      </c>
      <c r="O64" s="1">
        <f ca="1">(#REF!/$S64)*(AVERAGE(C$2:$S$73))</f>
        <v>26426240.253960162</v>
      </c>
      <c r="P64" s="1">
        <f ca="1">(A64/$S64)*(AVERAGE(C$2:$S$73))</f>
        <v>7439229.9716000399</v>
      </c>
      <c r="Q64" s="1">
        <f ca="1">(B64/$S64)*(AVERAGE(C$2:$S$73))</f>
        <v>1948355.0442935308</v>
      </c>
    </row>
    <row r="65" spans="1:17" x14ac:dyDescent="0.2">
      <c r="A65" s="3" t="s">
        <v>368</v>
      </c>
      <c r="B65" s="3" t="s">
        <v>374</v>
      </c>
      <c r="C65" s="3">
        <v>8</v>
      </c>
      <c r="D65" s="3" t="s">
        <v>370</v>
      </c>
      <c r="E65" s="3" t="s">
        <v>371</v>
      </c>
      <c r="F65" s="3">
        <v>20</v>
      </c>
      <c r="G65" s="1">
        <f ca="1">(#REF!/$S65)*(AVERAGE(C$2:$S$73))</f>
        <v>272026.9006905033</v>
      </c>
      <c r="H65" s="1">
        <f ca="1">(#REF!/$S65)*(AVERAGE(C$2:$S$73))</f>
        <v>29589.936977809473</v>
      </c>
      <c r="I65" s="1">
        <f ca="1">(#REF!/$S65)*(AVERAGE(C$2:$S$73))</f>
        <v>0</v>
      </c>
      <c r="J65" s="1">
        <f ca="1">(#REF!/$S65)*(AVERAGE(C$2:$S$73))</f>
        <v>1678469.754494725</v>
      </c>
      <c r="K65" s="1">
        <f ca="1">(#REF!/$S65)*(AVERAGE(C$2:$S$73))</f>
        <v>356408.6805677326</v>
      </c>
      <c r="L65" s="1">
        <f ca="1">(#REF!/$S65)*(AVERAGE(C$2:$S$73))</f>
        <v>4748683.8774202755</v>
      </c>
      <c r="M65" s="1">
        <f ca="1">(#REF!/$S65)*(AVERAGE(C$2:$S$73))</f>
        <v>401641019.5388177</v>
      </c>
      <c r="N65" s="1">
        <f ca="1">(#REF!/$S65)*(AVERAGE(C$2:$S$73))</f>
        <v>126483635.98736247</v>
      </c>
      <c r="O65" s="1">
        <f ca="1">(#REF!/$S65)*(AVERAGE(C$2:$S$73))</f>
        <v>23654658.940794453</v>
      </c>
      <c r="P65" s="1">
        <f ca="1">(A65/$S65)*(AVERAGE(C$2:$S$73))</f>
        <v>5236866.3321083412</v>
      </c>
      <c r="Q65" s="1">
        <f ca="1">(B65/$S65)*(AVERAGE(C$2:$S$73))</f>
        <v>356408.6805677326</v>
      </c>
    </row>
    <row r="66" spans="1:17" x14ac:dyDescent="0.2">
      <c r="A66" s="3" t="s">
        <v>368</v>
      </c>
      <c r="B66" s="3" t="s">
        <v>374</v>
      </c>
      <c r="C66" s="3">
        <v>8</v>
      </c>
      <c r="D66" s="3" t="s">
        <v>370</v>
      </c>
      <c r="E66" s="3" t="s">
        <v>373</v>
      </c>
      <c r="F66" s="3">
        <v>20</v>
      </c>
      <c r="G66" s="1">
        <f ca="1">(#REF!/$S66)*(AVERAGE(C$2:$S$73))</f>
        <v>516387.08357967885</v>
      </c>
      <c r="H66" s="1">
        <f ca="1">(#REF!/$S66)*(AVERAGE(C$2:$S$73))</f>
        <v>33917.820258288906</v>
      </c>
      <c r="I66" s="1">
        <f ca="1">(#REF!/$S66)*(AVERAGE(C$2:$S$73))</f>
        <v>0</v>
      </c>
      <c r="J66" s="1">
        <f ca="1">(#REF!/$S66)*(AVERAGE(C$2:$S$73))</f>
        <v>2632121.2049262472</v>
      </c>
      <c r="K66" s="1">
        <f ca="1">(#REF!/$S66)*(AVERAGE(C$2:$S$73))</f>
        <v>653576.6077239943</v>
      </c>
      <c r="L66" s="1">
        <f ca="1">(#REF!/$S66)*(AVERAGE(C$2:$S$73))</f>
        <v>8955218.3989984933</v>
      </c>
      <c r="M66" s="1">
        <f ca="1">(#REF!/$S66)*(AVERAGE(C$2:$S$73))</f>
        <v>869296905.20835698</v>
      </c>
      <c r="N66" s="1">
        <f ca="1">(#REF!/$S66)*(AVERAGE(C$2:$S$73))</f>
        <v>266813901.59860462</v>
      </c>
      <c r="O66" s="1">
        <f ca="1">(#REF!/$S66)*(AVERAGE(C$2:$S$73))</f>
        <v>51641400.309407353</v>
      </c>
      <c r="P66" s="1">
        <f ca="1">(A66/$S66)*(AVERAGE(C$2:$S$73))</f>
        <v>10007213.053532142</v>
      </c>
      <c r="Q66" s="1">
        <f ca="1">(B66/$S66)*(AVERAGE(C$2:$S$73))</f>
        <v>653576.6077239943</v>
      </c>
    </row>
    <row r="67" spans="1:17" x14ac:dyDescent="0.2">
      <c r="A67" s="3" t="s">
        <v>368</v>
      </c>
      <c r="B67" s="3" t="s">
        <v>374</v>
      </c>
      <c r="C67" s="3">
        <v>8</v>
      </c>
      <c r="D67" s="3" t="s">
        <v>370</v>
      </c>
      <c r="E67" s="3" t="s">
        <v>372</v>
      </c>
      <c r="F67" s="3">
        <v>20</v>
      </c>
      <c r="G67" s="1">
        <f ca="1">(#REF!/$S67)*(AVERAGE(C$2:$S$73))</f>
        <v>545780.01027035085</v>
      </c>
      <c r="H67" s="1">
        <f ca="1">(#REF!/$S67)*(AVERAGE(C$2:$S$73))</f>
        <v>23733.405497791729</v>
      </c>
      <c r="I67" s="1">
        <f ca="1">(#REF!/$S67)*(AVERAGE(C$2:$S$73))</f>
        <v>0</v>
      </c>
      <c r="J67" s="1">
        <f ca="1">(#REF!/$S67)*(AVERAGE(C$2:$S$73))</f>
        <v>2329507.3793533086</v>
      </c>
      <c r="K67" s="1">
        <f ca="1">(#REF!/$S67)*(AVERAGE(C$2:$S$73))</f>
        <v>1316018.4669224788</v>
      </c>
      <c r="L67" s="1">
        <f ca="1">(#REF!/$S67)*(AVERAGE(C$2:$S$73))</f>
        <v>9953175.2522984389</v>
      </c>
      <c r="M67" s="1">
        <f ca="1">(#REF!/$S67)*(AVERAGE(C$2:$S$73))</f>
        <v>862947059.3661164</v>
      </c>
      <c r="N67" s="1">
        <f ca="1">(#REF!/$S67)*(AVERAGE(C$2:$S$73))</f>
        <v>329630228.08219218</v>
      </c>
      <c r="O67" s="1">
        <f ca="1">(#REF!/$S67)*(AVERAGE(C$2:$S$73))</f>
        <v>51310365.692039348</v>
      </c>
      <c r="P67" s="1">
        <f ca="1">(A67/$S67)*(AVERAGE(C$2:$S$73))</f>
        <v>10184998.112207741</v>
      </c>
      <c r="Q67" s="1">
        <f ca="1">(B67/$S67)*(AVERAGE(C$2:$S$73))</f>
        <v>1316018.4669224788</v>
      </c>
    </row>
    <row r="68" spans="1:17" x14ac:dyDescent="0.2">
      <c r="A68" s="3" t="s">
        <v>368</v>
      </c>
      <c r="B68" s="3" t="s">
        <v>374</v>
      </c>
      <c r="C68" s="3">
        <v>11</v>
      </c>
      <c r="D68" s="3" t="s">
        <v>370</v>
      </c>
      <c r="E68" s="3" t="s">
        <v>371</v>
      </c>
      <c r="F68" s="3">
        <v>20</v>
      </c>
      <c r="G68" s="1">
        <f ca="1">(#REF!/$S68)*(AVERAGE(C$2:$S$73))</f>
        <v>338285.11263012461</v>
      </c>
      <c r="H68" s="1">
        <f ca="1">(#REF!/$S68)*(AVERAGE(C$2:$S$73))</f>
        <v>50946.707775848445</v>
      </c>
      <c r="I68" s="1">
        <f ca="1">(#REF!/$S68)*(AVERAGE(C$2:$S$73))</f>
        <v>0</v>
      </c>
      <c r="J68" s="1">
        <f ca="1">(#REF!/$S68)*(AVERAGE(C$2:$S$73))</f>
        <v>3248163.8232371835</v>
      </c>
      <c r="K68" s="1">
        <f ca="1">(#REF!/$S68)*(AVERAGE(C$2:$S$73))</f>
        <v>517017.25380614138</v>
      </c>
      <c r="L68" s="1">
        <f ca="1">(#REF!/$S68)*(AVERAGE(C$2:$S$73))</f>
        <v>8198014.2181352796</v>
      </c>
      <c r="M68" s="1">
        <f ca="1">(#REF!/$S68)*(AVERAGE(C$2:$S$73))</f>
        <v>990884960.64699197</v>
      </c>
      <c r="N68" s="1">
        <f ca="1">(#REF!/$S68)*(AVERAGE(C$2:$S$73))</f>
        <v>199788187.18736097</v>
      </c>
      <c r="O68" s="1">
        <f ca="1">(#REF!/$S68)*(AVERAGE(C$2:$S$73))</f>
        <v>38829800.896898381</v>
      </c>
      <c r="P68" s="1">
        <f ca="1">(A68/$S68)*(AVERAGE(C$2:$S$73))</f>
        <v>8745832.0417752713</v>
      </c>
      <c r="Q68" s="1">
        <f ca="1">(B68/$S68)*(AVERAGE(C$2:$S$73))</f>
        <v>517017.25380614138</v>
      </c>
    </row>
    <row r="69" spans="1:17" x14ac:dyDescent="0.2">
      <c r="A69" s="3" t="s">
        <v>368</v>
      </c>
      <c r="B69" s="3" t="s">
        <v>374</v>
      </c>
      <c r="C69" s="3">
        <v>11</v>
      </c>
      <c r="D69" s="3" t="s">
        <v>370</v>
      </c>
      <c r="E69" s="3" t="s">
        <v>373</v>
      </c>
      <c r="F69" s="3">
        <v>20</v>
      </c>
      <c r="G69" s="1">
        <f ca="1">(#REF!/$S69)*(AVERAGE(C$2:$S$73))</f>
        <v>308151.54886571394</v>
      </c>
      <c r="H69" s="1">
        <f ca="1">(#REF!/$S69)*(AVERAGE(C$2:$S$73))</f>
        <v>0</v>
      </c>
      <c r="I69" s="1">
        <f ca="1">(#REF!/$S69)*(AVERAGE(C$2:$S$73))</f>
        <v>0</v>
      </c>
      <c r="J69" s="1">
        <f ca="1">(#REF!/$S69)*(AVERAGE(C$2:$S$73))</f>
        <v>3727430.2274177466</v>
      </c>
      <c r="K69" s="1">
        <f ca="1">(#REF!/$S69)*(AVERAGE(C$2:$S$73))</f>
        <v>1173464.3189819749</v>
      </c>
      <c r="L69" s="1">
        <f ca="1">(#REF!/$S69)*(AVERAGE(C$2:$S$73))</f>
        <v>9642286.240684351</v>
      </c>
      <c r="M69" s="1">
        <f ca="1">(#REF!/$S69)*(AVERAGE(C$2:$S$73))</f>
        <v>1131772082.6006384</v>
      </c>
      <c r="N69" s="1">
        <f ca="1">(#REF!/$S69)*(AVERAGE(C$2:$S$73))</f>
        <v>247859908.58886769</v>
      </c>
      <c r="O69" s="1">
        <f ca="1">(#REF!/$S69)*(AVERAGE(C$2:$S$73))</f>
        <v>44468983.599767439</v>
      </c>
      <c r="P69" s="1">
        <f ca="1">(A69/$S69)*(AVERAGE(C$2:$S$73))</f>
        <v>10439310.540540509</v>
      </c>
      <c r="Q69" s="1">
        <f ca="1">(B69/$S69)*(AVERAGE(C$2:$S$73))</f>
        <v>1173464.3189819749</v>
      </c>
    </row>
    <row r="70" spans="1:17" x14ac:dyDescent="0.2">
      <c r="A70" s="3" t="s">
        <v>368</v>
      </c>
      <c r="B70" s="3" t="s">
        <v>374</v>
      </c>
      <c r="C70" s="3">
        <v>11</v>
      </c>
      <c r="D70" s="3" t="s">
        <v>370</v>
      </c>
      <c r="E70" s="3" t="s">
        <v>372</v>
      </c>
      <c r="F70" s="3">
        <v>20</v>
      </c>
      <c r="G70" s="1">
        <f ca="1">(#REF!/$S70)*(AVERAGE(C$2:$S$73))</f>
        <v>478178.14403308713</v>
      </c>
      <c r="H70" s="1">
        <f ca="1">(#REF!/$S70)*(AVERAGE(C$2:$S$73))</f>
        <v>26920.155329121244</v>
      </c>
      <c r="I70" s="1">
        <f ca="1">(#REF!/$S70)*(AVERAGE(C$2:$S$73))</f>
        <v>0</v>
      </c>
      <c r="J70" s="1">
        <f ca="1">(#REF!/$S70)*(AVERAGE(C$2:$S$73))</f>
        <v>3714624.7417361499</v>
      </c>
      <c r="K70" s="1">
        <f ca="1">(#REF!/$S70)*(AVERAGE(C$2:$S$73))</f>
        <v>1288218.8606560044</v>
      </c>
      <c r="L70" s="1">
        <f ca="1">(#REF!/$S70)*(AVERAGE(C$2:$S$73))</f>
        <v>10316590.538793739</v>
      </c>
      <c r="M70" s="1">
        <f ca="1">(#REF!/$S70)*(AVERAGE(C$2:$S$73))</f>
        <v>1122239985.6009576</v>
      </c>
      <c r="N70" s="1">
        <f ca="1">(#REF!/$S70)*(AVERAGE(C$2:$S$73))</f>
        <v>273039831.54827422</v>
      </c>
      <c r="O70" s="1">
        <f ca="1">(#REF!/$S70)*(AVERAGE(C$2:$S$73))</f>
        <v>52988238.495385423</v>
      </c>
      <c r="P70" s="1">
        <f ca="1">(A70/$S70)*(AVERAGE(C$2:$S$73))</f>
        <v>10852300.796979211</v>
      </c>
      <c r="Q70" s="1">
        <f ca="1">(B70/$S70)*(AVERAGE(C$2:$S$73))</f>
        <v>1288218.8606560044</v>
      </c>
    </row>
    <row r="71" spans="1:17" x14ac:dyDescent="0.2">
      <c r="A71" s="3" t="s">
        <v>368</v>
      </c>
      <c r="B71" s="3" t="s">
        <v>374</v>
      </c>
      <c r="C71" s="3" t="s">
        <v>375</v>
      </c>
      <c r="D71" s="3" t="s">
        <v>370</v>
      </c>
      <c r="E71" s="3" t="s">
        <v>371</v>
      </c>
      <c r="F71" s="3">
        <v>20</v>
      </c>
      <c r="G71" s="1">
        <f ca="1">(#REF!/$S71)*(AVERAGE(C$2:$S$73))</f>
        <v>233404.60634335459</v>
      </c>
      <c r="H71" s="1">
        <f ca="1">(#REF!/$S71)*(AVERAGE(C$2:$S$73))</f>
        <v>0</v>
      </c>
      <c r="I71" s="1">
        <f ca="1">(#REF!/$S71)*(AVERAGE(C$2:$S$73))</f>
        <v>0</v>
      </c>
      <c r="J71" s="1">
        <f ca="1">(#REF!/$S71)*(AVERAGE(C$2:$S$73))</f>
        <v>905553.46815341781</v>
      </c>
      <c r="K71" s="1">
        <f ca="1">(#REF!/$S71)*(AVERAGE(C$2:$S$73))</f>
        <v>0</v>
      </c>
      <c r="L71" s="1">
        <f ca="1">(#REF!/$S71)*(AVERAGE(C$2:$S$73))</f>
        <v>10838412.488677409</v>
      </c>
      <c r="M71" s="1">
        <f ca="1">(#REF!/$S71)*(AVERAGE(C$2:$S$73))</f>
        <v>613433746.97893476</v>
      </c>
      <c r="N71" s="1">
        <f ca="1">(#REF!/$S71)*(AVERAGE(C$2:$S$73))</f>
        <v>74842887.576394305</v>
      </c>
      <c r="O71" s="1">
        <f ca="1">(#REF!/$S71)*(AVERAGE(C$2:$S$73))</f>
        <v>16262334.460278509</v>
      </c>
      <c r="P71" s="1">
        <f ca="1">(A71/$S71)*(AVERAGE(C$2:$S$73))</f>
        <v>4586991.9172881404</v>
      </c>
      <c r="Q71" s="1">
        <f ca="1">(B71/$S71)*(AVERAGE(C$2:$S$73))</f>
        <v>0</v>
      </c>
    </row>
    <row r="72" spans="1:17" x14ac:dyDescent="0.2">
      <c r="A72" s="3" t="s">
        <v>368</v>
      </c>
      <c r="B72" s="3" t="s">
        <v>374</v>
      </c>
      <c r="C72" s="3" t="s">
        <v>375</v>
      </c>
      <c r="D72" s="3" t="s">
        <v>370</v>
      </c>
      <c r="E72" s="3" t="s">
        <v>373</v>
      </c>
      <c r="F72" s="3">
        <v>20</v>
      </c>
      <c r="G72" s="1">
        <f ca="1">(#REF!/$S72)*(AVERAGE(C$2:$S$73))</f>
        <v>399702.39770999778</v>
      </c>
      <c r="H72" s="1">
        <f ca="1">(#REF!/$S72)*(AVERAGE(C$2:$S$73))</f>
        <v>0</v>
      </c>
      <c r="I72" s="1">
        <f ca="1">(#REF!/$S72)*(AVERAGE(C$2:$S$73))</f>
        <v>0</v>
      </c>
      <c r="J72" s="1">
        <f ca="1">(#REF!/$S72)*(AVERAGE(C$2:$S$73))</f>
        <v>1083870.8488678129</v>
      </c>
      <c r="K72" s="1">
        <f ca="1">(#REF!/$S72)*(AVERAGE(C$2:$S$73))</f>
        <v>0</v>
      </c>
      <c r="L72" s="1">
        <f ca="1">(#REF!/$S72)*(AVERAGE(C$2:$S$73))</f>
        <v>15716772.656448511</v>
      </c>
      <c r="M72" s="1">
        <f ca="1">(#REF!/$S72)*(AVERAGE(C$2:$S$73))</f>
        <v>808940531.08829117</v>
      </c>
      <c r="N72" s="1">
        <f ca="1">(#REF!/$S72)*(AVERAGE(C$2:$S$73))</f>
        <v>125835193.72484531</v>
      </c>
      <c r="O72" s="1">
        <f ca="1">(#REF!/$S72)*(AVERAGE(C$2:$S$73))</f>
        <v>25943546.98338018</v>
      </c>
      <c r="P72" s="1">
        <f ca="1">(A72/$S72)*(AVERAGE(C$2:$S$73))</f>
        <v>8138846.6844696756</v>
      </c>
      <c r="Q72" s="1">
        <f ca="1">(B72/$S72)*(AVERAGE(C$2:$S$73))</f>
        <v>0</v>
      </c>
    </row>
    <row r="73" spans="1:17" x14ac:dyDescent="0.2">
      <c r="A73" s="3" t="s">
        <v>368</v>
      </c>
      <c r="B73" s="3" t="s">
        <v>374</v>
      </c>
      <c r="C73" s="3" t="s">
        <v>375</v>
      </c>
      <c r="D73" s="3" t="s">
        <v>370</v>
      </c>
      <c r="E73" s="3" t="s">
        <v>372</v>
      </c>
      <c r="F73" s="3">
        <v>20</v>
      </c>
      <c r="G73" s="1">
        <f ca="1">(#REF!/$S73)*(AVERAGE(C$2:$S$73))</f>
        <v>113927.99096678921</v>
      </c>
      <c r="H73" s="1">
        <f ca="1">(#REF!/$S73)*(AVERAGE(C$2:$S$73))</f>
        <v>0</v>
      </c>
      <c r="I73" s="1">
        <f ca="1">(#REF!/$S73)*(AVERAGE(C$2:$S$73))</f>
        <v>0</v>
      </c>
      <c r="J73" s="1">
        <f ca="1">(#REF!/$S73)*(AVERAGE(C$2:$S$73))</f>
        <v>1206556.7685105787</v>
      </c>
      <c r="K73" s="1">
        <f ca="1">(#REF!/$S73)*(AVERAGE(C$2:$S$73))</f>
        <v>0</v>
      </c>
      <c r="L73" s="1">
        <f ca="1">(#REF!/$S73)*(AVERAGE(C$2:$S$73))</f>
        <v>14027014.453758016</v>
      </c>
      <c r="M73" s="1">
        <f ca="1">(#REF!/$S73)*(AVERAGE(C$2:$S$73))</f>
        <v>741331677.32438099</v>
      </c>
      <c r="N73" s="1">
        <f ca="1">(#REF!/$S73)*(AVERAGE(C$2:$S$73))</f>
        <v>126059042.92828681</v>
      </c>
      <c r="O73" s="1">
        <f ca="1">(#REF!/$S73)*(AVERAGE(C$2:$S$73))</f>
        <v>23900740.62120321</v>
      </c>
      <c r="P73" s="1">
        <f ca="1">(A73/$S73)*(AVERAGE(C$2:$S$73))</f>
        <v>7067048.6172913285</v>
      </c>
      <c r="Q73" s="1">
        <f ca="1">(B73/$S73)*(AVERAGE(C$2:$S$73))</f>
        <v>0</v>
      </c>
    </row>
    <row r="74" spans="1:17" ht="27" x14ac:dyDescent="0.35">
      <c r="A74" s="182" t="s">
        <v>377</v>
      </c>
      <c r="B74" s="182" t="s">
        <v>369</v>
      </c>
      <c r="C74" s="182">
        <v>3</v>
      </c>
      <c r="D74" s="182" t="s">
        <v>370</v>
      </c>
      <c r="E74" s="182" t="s">
        <v>371</v>
      </c>
      <c r="F74" s="182">
        <v>4</v>
      </c>
      <c r="G74" s="187" t="s">
        <v>467</v>
      </c>
      <c r="H74" s="187" t="s">
        <v>467</v>
      </c>
      <c r="I74" s="187">
        <v>0</v>
      </c>
      <c r="J74" s="187">
        <v>136295.28444467264</v>
      </c>
      <c r="K74" s="187">
        <v>0</v>
      </c>
      <c r="L74" s="187">
        <v>12585676.869430454</v>
      </c>
      <c r="M74" s="187">
        <v>505978225.49399465</v>
      </c>
      <c r="N74" s="187">
        <v>0</v>
      </c>
      <c r="O74" s="187">
        <v>0</v>
      </c>
      <c r="P74" s="187">
        <v>898204.70961232076</v>
      </c>
      <c r="Q74" s="1">
        <v>0</v>
      </c>
    </row>
    <row r="75" spans="1:17" ht="27" x14ac:dyDescent="0.35">
      <c r="A75" s="3" t="s">
        <v>377</v>
      </c>
      <c r="B75" s="3" t="s">
        <v>369</v>
      </c>
      <c r="C75" s="3">
        <v>3</v>
      </c>
      <c r="D75" s="3" t="s">
        <v>370</v>
      </c>
      <c r="E75" s="3" t="s">
        <v>373</v>
      </c>
      <c r="F75" s="3">
        <v>4</v>
      </c>
      <c r="G75" s="187" t="s">
        <v>467</v>
      </c>
      <c r="H75" s="187" t="s">
        <v>467</v>
      </c>
      <c r="I75" s="1">
        <v>0</v>
      </c>
      <c r="J75" s="1">
        <v>195603.70791857521</v>
      </c>
      <c r="K75" s="1">
        <v>0</v>
      </c>
      <c r="L75" s="1">
        <v>36292079.050123513</v>
      </c>
      <c r="M75" s="1">
        <v>1593790700.4542193</v>
      </c>
      <c r="N75" s="1">
        <v>0</v>
      </c>
      <c r="O75" s="1">
        <v>0</v>
      </c>
      <c r="P75" s="1">
        <v>2389838.1277934494</v>
      </c>
      <c r="Q75" s="1">
        <v>0</v>
      </c>
    </row>
    <row r="76" spans="1:17" ht="27" x14ac:dyDescent="0.35">
      <c r="A76" s="3" t="s">
        <v>377</v>
      </c>
      <c r="B76" s="3" t="s">
        <v>369</v>
      </c>
      <c r="C76" s="3">
        <v>3</v>
      </c>
      <c r="D76" s="3" t="s">
        <v>370</v>
      </c>
      <c r="E76" s="3" t="s">
        <v>372</v>
      </c>
      <c r="F76" s="3">
        <v>4</v>
      </c>
      <c r="G76" s="187" t="s">
        <v>467</v>
      </c>
      <c r="H76" s="187" t="s">
        <v>467</v>
      </c>
      <c r="I76" s="1">
        <v>0</v>
      </c>
      <c r="J76" s="1">
        <v>244360.14119200999</v>
      </c>
      <c r="K76" s="1">
        <v>429739.69566213066</v>
      </c>
      <c r="L76" s="1">
        <v>39731810.237203501</v>
      </c>
      <c r="M76" s="1">
        <v>1481950853.1002915</v>
      </c>
      <c r="N76" s="1">
        <v>0</v>
      </c>
      <c r="O76" s="1">
        <v>31066.864150062425</v>
      </c>
      <c r="P76" s="1">
        <v>2506562.6990249688</v>
      </c>
      <c r="Q76" s="1">
        <v>429739.69566213066</v>
      </c>
    </row>
    <row r="77" spans="1:17" ht="27" x14ac:dyDescent="0.35">
      <c r="A77" s="3" t="s">
        <v>377</v>
      </c>
      <c r="B77" s="3" t="s">
        <v>369</v>
      </c>
      <c r="C77" s="3">
        <v>6</v>
      </c>
      <c r="D77" s="3" t="s">
        <v>370</v>
      </c>
      <c r="E77" s="3" t="s">
        <v>371</v>
      </c>
      <c r="F77" s="3">
        <v>4</v>
      </c>
      <c r="G77" s="187" t="s">
        <v>467</v>
      </c>
      <c r="H77" s="187" t="s">
        <v>467</v>
      </c>
      <c r="I77" s="1">
        <v>0</v>
      </c>
      <c r="J77" s="1">
        <v>194358.73037472594</v>
      </c>
      <c r="K77" s="1">
        <v>37118.301127994659</v>
      </c>
      <c r="L77" s="1">
        <v>10526089.339545082</v>
      </c>
      <c r="M77" s="1">
        <v>447358796.93066597</v>
      </c>
      <c r="N77" s="1">
        <v>0</v>
      </c>
      <c r="O77" s="1">
        <v>106105.87972836394</v>
      </c>
      <c r="P77" s="1">
        <v>560585.96255508356</v>
      </c>
      <c r="Q77" s="1">
        <v>37118.301127994659</v>
      </c>
    </row>
    <row r="78" spans="1:17" ht="27" x14ac:dyDescent="0.35">
      <c r="A78" s="3" t="s">
        <v>377</v>
      </c>
      <c r="B78" s="3" t="s">
        <v>369</v>
      </c>
      <c r="C78" s="3">
        <v>6</v>
      </c>
      <c r="D78" s="3" t="s">
        <v>370</v>
      </c>
      <c r="E78" s="3" t="s">
        <v>373</v>
      </c>
      <c r="F78" s="3">
        <v>4</v>
      </c>
      <c r="G78" s="187" t="s">
        <v>467</v>
      </c>
      <c r="H78" s="187" t="s">
        <v>467</v>
      </c>
      <c r="I78" s="1">
        <v>0</v>
      </c>
      <c r="J78" s="1">
        <v>307882.92067396949</v>
      </c>
      <c r="K78" s="1">
        <v>0</v>
      </c>
      <c r="L78" s="1">
        <v>25416756.909016933</v>
      </c>
      <c r="M78" s="1">
        <v>1315488904.8856063</v>
      </c>
      <c r="N78" s="1">
        <v>41022.63397318394</v>
      </c>
      <c r="O78" s="1">
        <v>309465.81962176459</v>
      </c>
      <c r="P78" s="1">
        <v>1020818.2773494414</v>
      </c>
      <c r="Q78" s="1">
        <v>0</v>
      </c>
    </row>
    <row r="79" spans="1:17" ht="27" x14ac:dyDescent="0.35">
      <c r="A79" s="3" t="s">
        <v>377</v>
      </c>
      <c r="B79" s="3" t="s">
        <v>369</v>
      </c>
      <c r="C79" s="3">
        <v>6</v>
      </c>
      <c r="D79" s="3" t="s">
        <v>370</v>
      </c>
      <c r="E79" s="3" t="s">
        <v>372</v>
      </c>
      <c r="F79" s="3">
        <v>4</v>
      </c>
      <c r="G79" s="187" t="s">
        <v>467</v>
      </c>
      <c r="H79" s="187" t="s">
        <v>467</v>
      </c>
      <c r="I79" s="1">
        <v>0</v>
      </c>
      <c r="J79" s="1">
        <v>326024.08233551175</v>
      </c>
      <c r="K79" s="1">
        <v>164740.68380622947</v>
      </c>
      <c r="L79" s="1">
        <v>26003225.55988688</v>
      </c>
      <c r="M79" s="1">
        <v>1350490101.6586411</v>
      </c>
      <c r="N79" s="1">
        <v>0</v>
      </c>
      <c r="O79" s="1">
        <v>281614.86780551099</v>
      </c>
      <c r="P79" s="1">
        <v>1151616.1596767944</v>
      </c>
      <c r="Q79" s="1">
        <v>164740.68380622947</v>
      </c>
    </row>
    <row r="80" spans="1:17" ht="27" x14ac:dyDescent="0.35">
      <c r="A80" s="3" t="s">
        <v>377</v>
      </c>
      <c r="B80" s="3" t="s">
        <v>369</v>
      </c>
      <c r="C80" s="3">
        <v>8</v>
      </c>
      <c r="D80" s="3" t="s">
        <v>370</v>
      </c>
      <c r="E80" s="3" t="s">
        <v>371</v>
      </c>
      <c r="F80" s="3">
        <v>4</v>
      </c>
      <c r="G80" s="187" t="s">
        <v>467</v>
      </c>
      <c r="H80" s="187" t="s">
        <v>467</v>
      </c>
      <c r="I80" s="1">
        <v>0</v>
      </c>
      <c r="J80" s="1">
        <v>239518.93256312629</v>
      </c>
      <c r="K80" s="1">
        <v>0</v>
      </c>
      <c r="L80" s="1">
        <v>10469344.92262031</v>
      </c>
      <c r="M80" s="1">
        <v>383100473.46477282</v>
      </c>
      <c r="N80" s="1">
        <v>13325.799944373544</v>
      </c>
      <c r="O80" s="1">
        <v>54100.85598756979</v>
      </c>
      <c r="P80" s="1">
        <v>638528.37518556998</v>
      </c>
      <c r="Q80" s="1">
        <v>0</v>
      </c>
    </row>
    <row r="81" spans="1:17" ht="27" x14ac:dyDescent="0.35">
      <c r="A81" s="3" t="s">
        <v>377</v>
      </c>
      <c r="B81" s="3" t="s">
        <v>369</v>
      </c>
      <c r="C81" s="3">
        <v>8</v>
      </c>
      <c r="D81" s="3" t="s">
        <v>370</v>
      </c>
      <c r="E81" s="3" t="s">
        <v>373</v>
      </c>
      <c r="F81" s="3">
        <v>4</v>
      </c>
      <c r="G81" s="187" t="s">
        <v>467</v>
      </c>
      <c r="H81" s="187" t="s">
        <v>467</v>
      </c>
      <c r="I81" s="1">
        <v>0</v>
      </c>
      <c r="J81" s="1">
        <v>564734.01361988625</v>
      </c>
      <c r="K81" s="1">
        <v>0</v>
      </c>
      <c r="L81" s="1">
        <v>27467116.825122446</v>
      </c>
      <c r="M81" s="1">
        <v>1090780466.724287</v>
      </c>
      <c r="N81" s="1">
        <v>88384.979474369771</v>
      </c>
      <c r="O81" s="1">
        <v>145259.27941243877</v>
      </c>
      <c r="P81" s="1">
        <v>1331200.7331100549</v>
      </c>
      <c r="Q81" s="1">
        <v>0</v>
      </c>
    </row>
    <row r="82" spans="1:17" ht="27" x14ac:dyDescent="0.35">
      <c r="A82" s="3" t="s">
        <v>377</v>
      </c>
      <c r="B82" s="3" t="s">
        <v>369</v>
      </c>
      <c r="C82" s="3">
        <v>8</v>
      </c>
      <c r="D82" s="3" t="s">
        <v>370</v>
      </c>
      <c r="E82" s="3" t="s">
        <v>372</v>
      </c>
      <c r="F82" s="3">
        <v>4</v>
      </c>
      <c r="G82" s="187" t="s">
        <v>467</v>
      </c>
      <c r="H82" s="187" t="s">
        <v>467</v>
      </c>
      <c r="I82" s="1">
        <v>0</v>
      </c>
      <c r="J82" s="1">
        <v>471451.70179563283</v>
      </c>
      <c r="K82" s="1">
        <v>294929.70174256235</v>
      </c>
      <c r="L82" s="1">
        <v>25203978.517419267</v>
      </c>
      <c r="M82" s="1">
        <v>1021730513.7446117</v>
      </c>
      <c r="N82" s="1">
        <v>26669.645316959934</v>
      </c>
      <c r="O82" s="1">
        <v>130464.807299894</v>
      </c>
      <c r="P82" s="1">
        <v>1648439.2912664479</v>
      </c>
      <c r="Q82" s="1">
        <v>294929.70174256235</v>
      </c>
    </row>
    <row r="83" spans="1:17" ht="27" x14ac:dyDescent="0.35">
      <c r="A83" s="3" t="s">
        <v>377</v>
      </c>
      <c r="B83" s="3" t="s">
        <v>369</v>
      </c>
      <c r="C83" s="3">
        <v>9</v>
      </c>
      <c r="D83" s="3" t="s">
        <v>370</v>
      </c>
      <c r="E83" s="3" t="s">
        <v>371</v>
      </c>
      <c r="F83" s="3">
        <v>4</v>
      </c>
      <c r="G83" s="187" t="s">
        <v>467</v>
      </c>
      <c r="H83" s="187" t="s">
        <v>467</v>
      </c>
      <c r="I83" s="1">
        <v>0</v>
      </c>
      <c r="J83" s="1">
        <v>70224.36203078652</v>
      </c>
      <c r="K83" s="1">
        <v>37926.306141832865</v>
      </c>
      <c r="L83" s="1">
        <v>8053398.1741573028</v>
      </c>
      <c r="M83" s="1">
        <v>558728581.46067417</v>
      </c>
      <c r="N83" s="1">
        <v>0</v>
      </c>
      <c r="O83" s="1">
        <v>0</v>
      </c>
      <c r="P83" s="1">
        <v>104377.93627226826</v>
      </c>
      <c r="Q83" s="1">
        <v>37926.306141832865</v>
      </c>
    </row>
    <row r="84" spans="1:17" ht="27" x14ac:dyDescent="0.35">
      <c r="A84" s="3" t="s">
        <v>377</v>
      </c>
      <c r="B84" s="3" t="s">
        <v>369</v>
      </c>
      <c r="C84" s="3">
        <v>9</v>
      </c>
      <c r="D84" s="3" t="s">
        <v>370</v>
      </c>
      <c r="E84" s="3" t="s">
        <v>373</v>
      </c>
      <c r="F84" s="3">
        <v>4</v>
      </c>
      <c r="G84" s="187" t="s">
        <v>467</v>
      </c>
      <c r="H84" s="187" t="s">
        <v>467</v>
      </c>
      <c r="I84" s="1">
        <v>0</v>
      </c>
      <c r="J84" s="1">
        <v>72553.092895253314</v>
      </c>
      <c r="K84" s="1">
        <v>185349.8478873487</v>
      </c>
      <c r="L84" s="1">
        <v>22281541.494184904</v>
      </c>
      <c r="M84" s="1">
        <v>1665707470.9245024</v>
      </c>
      <c r="N84" s="1">
        <v>0</v>
      </c>
      <c r="O84" s="1">
        <v>0</v>
      </c>
      <c r="P84" s="1">
        <v>280817.4885400749</v>
      </c>
      <c r="Q84" s="1">
        <v>185349.8478873487</v>
      </c>
    </row>
    <row r="85" spans="1:17" ht="27" x14ac:dyDescent="0.35">
      <c r="A85" s="3" t="s">
        <v>377</v>
      </c>
      <c r="B85" s="3" t="s">
        <v>369</v>
      </c>
      <c r="C85" s="3">
        <v>9</v>
      </c>
      <c r="D85" s="3" t="s">
        <v>370</v>
      </c>
      <c r="E85" s="3" t="s">
        <v>372</v>
      </c>
      <c r="F85" s="3">
        <v>4</v>
      </c>
      <c r="G85" s="187" t="s">
        <v>467</v>
      </c>
      <c r="H85" s="187" t="s">
        <v>467</v>
      </c>
      <c r="I85" s="1">
        <v>0</v>
      </c>
      <c r="J85" s="1">
        <v>105359.81531409491</v>
      </c>
      <c r="K85" s="1">
        <v>0</v>
      </c>
      <c r="L85" s="1">
        <v>23476336.518853214</v>
      </c>
      <c r="M85" s="1">
        <v>1562163701.0676155</v>
      </c>
      <c r="N85" s="1">
        <v>0</v>
      </c>
      <c r="O85" s="1">
        <v>0</v>
      </c>
      <c r="P85" s="1">
        <v>274281.89205522015</v>
      </c>
      <c r="Q85" s="1">
        <v>0</v>
      </c>
    </row>
    <row r="86" spans="1:17" ht="27" x14ac:dyDescent="0.35">
      <c r="A86" s="3" t="s">
        <v>377</v>
      </c>
      <c r="B86" s="3" t="s">
        <v>369</v>
      </c>
      <c r="C86" s="3">
        <v>14</v>
      </c>
      <c r="D86" s="3" t="s">
        <v>370</v>
      </c>
      <c r="E86" s="3" t="s">
        <v>371</v>
      </c>
      <c r="F86" s="3">
        <v>4</v>
      </c>
      <c r="G86" s="187" t="s">
        <v>467</v>
      </c>
      <c r="H86" s="187" t="s">
        <v>467</v>
      </c>
      <c r="I86" s="1">
        <v>0</v>
      </c>
      <c r="J86" s="1">
        <v>233910.42956294827</v>
      </c>
      <c r="K86" s="1">
        <v>0</v>
      </c>
      <c r="L86" s="1">
        <v>20953895.865462292</v>
      </c>
      <c r="M86" s="1">
        <v>1341855254.4613352</v>
      </c>
      <c r="N86" s="1">
        <v>0</v>
      </c>
      <c r="O86" s="1">
        <v>0</v>
      </c>
      <c r="P86" s="1">
        <v>1068760.7011439623</v>
      </c>
      <c r="Q86" s="1">
        <v>0</v>
      </c>
    </row>
    <row r="87" spans="1:17" ht="27" x14ac:dyDescent="0.35">
      <c r="A87" s="3" t="s">
        <v>377</v>
      </c>
      <c r="B87" s="3" t="s">
        <v>369</v>
      </c>
      <c r="C87" s="3">
        <v>14</v>
      </c>
      <c r="D87" s="3" t="s">
        <v>370</v>
      </c>
      <c r="E87" s="3" t="s">
        <v>373</v>
      </c>
      <c r="F87" s="3">
        <v>4</v>
      </c>
      <c r="G87" s="187" t="s">
        <v>467</v>
      </c>
      <c r="H87" s="187" t="s">
        <v>467</v>
      </c>
      <c r="I87" s="1">
        <v>0</v>
      </c>
      <c r="J87" s="1">
        <v>401346.94218164793</v>
      </c>
      <c r="K87" s="1">
        <v>0</v>
      </c>
      <c r="L87" s="1">
        <v>32138166.387759984</v>
      </c>
      <c r="M87" s="1">
        <v>1727153159.6143119</v>
      </c>
      <c r="N87" s="1">
        <v>0</v>
      </c>
      <c r="O87" s="1">
        <v>0</v>
      </c>
      <c r="P87" s="1">
        <v>1223101.422089529</v>
      </c>
      <c r="Q87" s="1">
        <v>0</v>
      </c>
    </row>
    <row r="88" spans="1:17" ht="27" x14ac:dyDescent="0.35">
      <c r="A88" s="3" t="s">
        <v>377</v>
      </c>
      <c r="B88" s="3" t="s">
        <v>369</v>
      </c>
      <c r="C88" s="3">
        <v>14</v>
      </c>
      <c r="D88" s="3" t="s">
        <v>370</v>
      </c>
      <c r="E88" s="3" t="s">
        <v>372</v>
      </c>
      <c r="F88" s="3">
        <v>4</v>
      </c>
      <c r="G88" s="187" t="s">
        <v>467</v>
      </c>
      <c r="H88" s="187" t="s">
        <v>467</v>
      </c>
      <c r="I88" s="1">
        <v>0</v>
      </c>
      <c r="J88" s="1">
        <v>440188.30659239262</v>
      </c>
      <c r="K88" s="1">
        <v>0</v>
      </c>
      <c r="L88" s="1">
        <v>34429490.733985119</v>
      </c>
      <c r="M88" s="1">
        <v>1924314947.2250595</v>
      </c>
      <c r="N88" s="1">
        <v>0</v>
      </c>
      <c r="O88" s="1">
        <v>0</v>
      </c>
      <c r="P88" s="1">
        <v>1389991.1284394669</v>
      </c>
      <c r="Q88" s="1">
        <v>0</v>
      </c>
    </row>
    <row r="89" spans="1:17" ht="27" x14ac:dyDescent="0.35">
      <c r="A89" s="3" t="s">
        <v>377</v>
      </c>
      <c r="B89" s="3" t="s">
        <v>369</v>
      </c>
      <c r="C89" s="3">
        <v>1</v>
      </c>
      <c r="D89" s="3" t="s">
        <v>370</v>
      </c>
      <c r="E89" s="3" t="s">
        <v>371</v>
      </c>
      <c r="F89" s="3">
        <v>12</v>
      </c>
      <c r="G89" s="187" t="s">
        <v>467</v>
      </c>
      <c r="H89" s="187" t="s">
        <v>467</v>
      </c>
      <c r="I89" s="1">
        <v>0</v>
      </c>
      <c r="J89" s="1">
        <v>42910.309050106407</v>
      </c>
      <c r="K89" s="1">
        <v>106424.29280308989</v>
      </c>
      <c r="L89" s="1">
        <v>2356492.2966630068</v>
      </c>
      <c r="M89" s="1">
        <v>465665534.55907387</v>
      </c>
      <c r="N89" s="1">
        <v>20355.033221239362</v>
      </c>
      <c r="O89" s="1">
        <v>65859.098504826354</v>
      </c>
      <c r="P89" s="1">
        <v>51285.039095846107</v>
      </c>
      <c r="Q89" s="1">
        <v>106424.29280308989</v>
      </c>
    </row>
    <row r="90" spans="1:17" ht="27" x14ac:dyDescent="0.35">
      <c r="A90" s="3" t="s">
        <v>377</v>
      </c>
      <c r="B90" s="3" t="s">
        <v>369</v>
      </c>
      <c r="C90" s="3">
        <v>1</v>
      </c>
      <c r="D90" s="3" t="s">
        <v>370</v>
      </c>
      <c r="E90" s="3" t="s">
        <v>373</v>
      </c>
      <c r="F90" s="3">
        <v>12</v>
      </c>
      <c r="G90" s="187" t="s">
        <v>467</v>
      </c>
      <c r="H90" s="187" t="s">
        <v>467</v>
      </c>
      <c r="I90" s="1">
        <v>0</v>
      </c>
      <c r="J90" s="1">
        <v>111914.86961723615</v>
      </c>
      <c r="K90" s="1">
        <v>679096.81452279433</v>
      </c>
      <c r="L90" s="1">
        <v>7458849.1590688899</v>
      </c>
      <c r="M90" s="1">
        <v>1526159697.9185855</v>
      </c>
      <c r="N90" s="1">
        <v>0</v>
      </c>
      <c r="O90" s="1">
        <v>281026.61722646898</v>
      </c>
      <c r="P90" s="1">
        <v>177444.04237186865</v>
      </c>
      <c r="Q90" s="1">
        <v>679096.81452279433</v>
      </c>
    </row>
    <row r="91" spans="1:17" ht="27" x14ac:dyDescent="0.35">
      <c r="A91" s="3" t="s">
        <v>377</v>
      </c>
      <c r="B91" s="3" t="s">
        <v>369</v>
      </c>
      <c r="C91" s="3">
        <v>2</v>
      </c>
      <c r="D91" s="3" t="s">
        <v>370</v>
      </c>
      <c r="E91" s="3" t="s">
        <v>371</v>
      </c>
      <c r="F91" s="3">
        <v>12</v>
      </c>
      <c r="G91" s="187" t="s">
        <v>467</v>
      </c>
      <c r="H91" s="187" t="s">
        <v>467</v>
      </c>
      <c r="I91" s="1">
        <v>0</v>
      </c>
      <c r="J91" s="1">
        <v>348975.84803156956</v>
      </c>
      <c r="K91" s="1">
        <v>0</v>
      </c>
      <c r="L91" s="1">
        <v>21866480.696706973</v>
      </c>
      <c r="M91" s="1">
        <v>878925858.24812412</v>
      </c>
      <c r="N91" s="1">
        <v>143365.70977053774</v>
      </c>
      <c r="O91" s="1">
        <v>550179.89256553014</v>
      </c>
      <c r="P91" s="1">
        <v>2563875.3680961081</v>
      </c>
      <c r="Q91" s="1">
        <v>0</v>
      </c>
    </row>
    <row r="92" spans="1:17" ht="27" x14ac:dyDescent="0.35">
      <c r="A92" s="3" t="s">
        <v>377</v>
      </c>
      <c r="B92" s="3" t="s">
        <v>369</v>
      </c>
      <c r="C92" s="3">
        <v>2</v>
      </c>
      <c r="D92" s="3" t="s">
        <v>370</v>
      </c>
      <c r="E92" s="3" t="s">
        <v>372</v>
      </c>
      <c r="F92" s="3">
        <v>12</v>
      </c>
      <c r="G92" s="187" t="s">
        <v>467</v>
      </c>
      <c r="H92" s="187" t="s">
        <v>467</v>
      </c>
      <c r="I92" s="1">
        <v>0</v>
      </c>
      <c r="J92" s="1">
        <v>423644.49108749791</v>
      </c>
      <c r="K92" s="1">
        <v>0</v>
      </c>
      <c r="L92" s="1">
        <v>36347551.568002686</v>
      </c>
      <c r="M92" s="1">
        <v>1343479121.2476943</v>
      </c>
      <c r="N92" s="1">
        <v>144495.86188300353</v>
      </c>
      <c r="O92" s="1">
        <v>969532.01398960268</v>
      </c>
      <c r="P92" s="1">
        <v>4785706.7725297669</v>
      </c>
      <c r="Q92" s="1">
        <v>0</v>
      </c>
    </row>
    <row r="93" spans="1:17" ht="27" x14ac:dyDescent="0.35">
      <c r="A93" s="3" t="s">
        <v>377</v>
      </c>
      <c r="B93" s="3" t="s">
        <v>369</v>
      </c>
      <c r="C93" s="3">
        <v>4</v>
      </c>
      <c r="D93" s="3" t="s">
        <v>370</v>
      </c>
      <c r="E93" s="3" t="s">
        <v>371</v>
      </c>
      <c r="F93" s="3">
        <v>12</v>
      </c>
      <c r="G93" s="187" t="s">
        <v>467</v>
      </c>
      <c r="H93" s="187" t="s">
        <v>467</v>
      </c>
      <c r="I93" s="1">
        <v>0</v>
      </c>
      <c r="J93" s="1">
        <v>67213.978086313538</v>
      </c>
      <c r="K93" s="1">
        <v>127963.9530285447</v>
      </c>
      <c r="L93" s="1">
        <v>6605658.1059390046</v>
      </c>
      <c r="M93" s="1">
        <v>510837560.19261646</v>
      </c>
      <c r="N93" s="1">
        <v>0</v>
      </c>
      <c r="O93" s="1">
        <v>0</v>
      </c>
      <c r="P93" s="1">
        <v>0</v>
      </c>
      <c r="Q93" s="1">
        <v>127963.9530285447</v>
      </c>
    </row>
    <row r="94" spans="1:17" ht="27" x14ac:dyDescent="0.35">
      <c r="A94" s="3" t="s">
        <v>377</v>
      </c>
      <c r="B94" s="3" t="s">
        <v>369</v>
      </c>
      <c r="C94" s="3">
        <v>4</v>
      </c>
      <c r="D94" s="3" t="s">
        <v>370</v>
      </c>
      <c r="E94" s="3" t="s">
        <v>373</v>
      </c>
      <c r="F94" s="3">
        <v>12</v>
      </c>
      <c r="G94" s="187" t="s">
        <v>467</v>
      </c>
      <c r="H94" s="187" t="s">
        <v>467</v>
      </c>
      <c r="I94" s="1">
        <v>0</v>
      </c>
      <c r="J94" s="1">
        <v>174144.24862615185</v>
      </c>
      <c r="K94" s="1">
        <v>702889.61909286003</v>
      </c>
      <c r="L94" s="1">
        <v>18104396.29035135</v>
      </c>
      <c r="M94" s="1">
        <v>1572309731.8827658</v>
      </c>
      <c r="N94" s="1">
        <v>0</v>
      </c>
      <c r="O94" s="1">
        <v>0</v>
      </c>
      <c r="P94" s="1">
        <v>0</v>
      </c>
      <c r="Q94" s="1">
        <v>702889.61909286003</v>
      </c>
    </row>
    <row r="95" spans="1:17" ht="27" x14ac:dyDescent="0.35">
      <c r="A95" s="3" t="s">
        <v>377</v>
      </c>
      <c r="B95" s="3" t="s">
        <v>369</v>
      </c>
      <c r="C95" s="3">
        <v>4</v>
      </c>
      <c r="D95" s="3" t="s">
        <v>370</v>
      </c>
      <c r="E95" s="3" t="s">
        <v>372</v>
      </c>
      <c r="F95" s="3">
        <v>12</v>
      </c>
      <c r="G95" s="187" t="s">
        <v>467</v>
      </c>
      <c r="H95" s="187" t="s">
        <v>467</v>
      </c>
      <c r="I95" s="1">
        <v>0</v>
      </c>
      <c r="J95" s="1">
        <v>105666.54423588626</v>
      </c>
      <c r="K95" s="1">
        <v>1266640.6721098698</v>
      </c>
      <c r="L95" s="1">
        <v>19772037.868116751</v>
      </c>
      <c r="M95" s="1">
        <v>1617712189.2095523</v>
      </c>
      <c r="N95" s="1">
        <v>0</v>
      </c>
      <c r="O95" s="1">
        <v>0</v>
      </c>
      <c r="P95" s="1">
        <v>0</v>
      </c>
      <c r="Q95" s="1">
        <v>1266640.6721098698</v>
      </c>
    </row>
    <row r="96" spans="1:17" ht="27" x14ac:dyDescent="0.35">
      <c r="A96" s="3" t="s">
        <v>377</v>
      </c>
      <c r="B96" s="3" t="s">
        <v>369</v>
      </c>
      <c r="C96" s="3">
        <v>5</v>
      </c>
      <c r="D96" s="3" t="s">
        <v>370</v>
      </c>
      <c r="E96" s="3" t="s">
        <v>371</v>
      </c>
      <c r="F96" s="3">
        <v>12</v>
      </c>
      <c r="G96" s="187" t="s">
        <v>467</v>
      </c>
      <c r="H96" s="187" t="s">
        <v>467</v>
      </c>
      <c r="I96" s="1">
        <v>0</v>
      </c>
      <c r="J96" s="1">
        <v>465580.56671281921</v>
      </c>
      <c r="K96" s="1">
        <v>0</v>
      </c>
      <c r="L96" s="1">
        <v>12330561.797752811</v>
      </c>
      <c r="M96" s="1">
        <v>943474804.22199523</v>
      </c>
      <c r="N96" s="1">
        <v>0</v>
      </c>
      <c r="O96" s="1">
        <v>0</v>
      </c>
      <c r="P96" s="1">
        <v>79111.398288032011</v>
      </c>
      <c r="Q96" s="1">
        <v>0</v>
      </c>
    </row>
    <row r="97" spans="1:17" ht="27" x14ac:dyDescent="0.35">
      <c r="A97" s="3" t="s">
        <v>377</v>
      </c>
      <c r="B97" s="3" t="s">
        <v>369</v>
      </c>
      <c r="C97" s="3">
        <v>5</v>
      </c>
      <c r="D97" s="3" t="s">
        <v>370</v>
      </c>
      <c r="E97" s="3" t="s">
        <v>373</v>
      </c>
      <c r="F97" s="3">
        <v>12</v>
      </c>
      <c r="G97" s="187" t="s">
        <v>467</v>
      </c>
      <c r="H97" s="187" t="s">
        <v>467</v>
      </c>
      <c r="I97" s="1">
        <v>0</v>
      </c>
      <c r="J97" s="1">
        <v>972078.59966400487</v>
      </c>
      <c r="K97" s="1">
        <v>0</v>
      </c>
      <c r="L97" s="1">
        <v>30165838.683788121</v>
      </c>
      <c r="M97" s="1">
        <v>2151242656.500803</v>
      </c>
      <c r="N97" s="1">
        <v>0</v>
      </c>
      <c r="O97" s="1">
        <v>0</v>
      </c>
      <c r="P97" s="1">
        <v>111662.96831398476</v>
      </c>
      <c r="Q97" s="1">
        <v>0</v>
      </c>
    </row>
    <row r="98" spans="1:17" ht="27" x14ac:dyDescent="0.35">
      <c r="A98" s="3" t="s">
        <v>377</v>
      </c>
      <c r="B98" s="3" t="s">
        <v>369</v>
      </c>
      <c r="C98" s="3">
        <v>5</v>
      </c>
      <c r="D98" s="3" t="s">
        <v>370</v>
      </c>
      <c r="E98" s="3" t="s">
        <v>372</v>
      </c>
      <c r="F98" s="3">
        <v>12</v>
      </c>
      <c r="G98" s="187" t="s">
        <v>467</v>
      </c>
      <c r="H98" s="187" t="s">
        <v>467</v>
      </c>
      <c r="I98" s="1">
        <v>0</v>
      </c>
      <c r="J98" s="1">
        <v>1014355.3696028418</v>
      </c>
      <c r="K98" s="1">
        <v>343275.09889053635</v>
      </c>
      <c r="L98" s="1">
        <v>28601818.603034869</v>
      </c>
      <c r="M98" s="1">
        <v>2161026294.4515233</v>
      </c>
      <c r="N98" s="1">
        <v>25938.138439955212</v>
      </c>
      <c r="O98" s="1">
        <v>0</v>
      </c>
      <c r="P98" s="1">
        <v>153296.02923803622</v>
      </c>
      <c r="Q98" s="1">
        <v>343275.09889053635</v>
      </c>
    </row>
    <row r="99" spans="1:17" ht="27" x14ac:dyDescent="0.35">
      <c r="A99" s="3" t="s">
        <v>377</v>
      </c>
      <c r="B99" s="3" t="s">
        <v>369</v>
      </c>
      <c r="C99" s="3">
        <v>7</v>
      </c>
      <c r="D99" s="3" t="s">
        <v>370</v>
      </c>
      <c r="E99" s="3" t="s">
        <v>373</v>
      </c>
      <c r="F99" s="3">
        <v>12</v>
      </c>
      <c r="G99" s="187" t="s">
        <v>467</v>
      </c>
      <c r="H99" s="187" t="s">
        <v>467</v>
      </c>
      <c r="I99" s="1">
        <v>0</v>
      </c>
      <c r="J99" s="1">
        <v>533232.87530744541</v>
      </c>
      <c r="K99" s="1">
        <v>0</v>
      </c>
      <c r="L99" s="1">
        <v>38166024.612092033</v>
      </c>
      <c r="M99" s="1">
        <v>1772800551.5084169</v>
      </c>
      <c r="N99" s="1">
        <v>120324.54951464379</v>
      </c>
      <c r="O99" s="1">
        <v>6635929.4093180243</v>
      </c>
      <c r="P99" s="1">
        <v>4784436.8384244982</v>
      </c>
      <c r="Q99" s="1">
        <v>0</v>
      </c>
    </row>
    <row r="100" spans="1:17" ht="27" x14ac:dyDescent="0.35">
      <c r="A100" s="3" t="s">
        <v>377</v>
      </c>
      <c r="B100" s="3" t="s">
        <v>369</v>
      </c>
      <c r="C100" s="3">
        <v>7</v>
      </c>
      <c r="D100" s="3" t="s">
        <v>370</v>
      </c>
      <c r="E100" s="3" t="s">
        <v>372</v>
      </c>
      <c r="F100" s="3">
        <v>12</v>
      </c>
      <c r="G100" s="187" t="s">
        <v>467</v>
      </c>
      <c r="H100" s="187" t="s">
        <v>467</v>
      </c>
      <c r="I100" s="1">
        <v>0</v>
      </c>
      <c r="J100" s="1">
        <v>601090.84556138504</v>
      </c>
      <c r="K100" s="1">
        <v>0</v>
      </c>
      <c r="L100" s="1">
        <v>41772923.641366661</v>
      </c>
      <c r="M100" s="1">
        <v>1834485622.5636322</v>
      </c>
      <c r="N100" s="1">
        <v>0</v>
      </c>
      <c r="O100" s="1">
        <v>7182863.4051433159</v>
      </c>
      <c r="P100" s="1">
        <v>5161164.8759573493</v>
      </c>
      <c r="Q100" s="1">
        <v>0</v>
      </c>
    </row>
    <row r="101" spans="1:17" ht="27" x14ac:dyDescent="0.35">
      <c r="A101" s="3" t="s">
        <v>377</v>
      </c>
      <c r="B101" s="3" t="s">
        <v>369</v>
      </c>
      <c r="C101" s="3">
        <v>10</v>
      </c>
      <c r="D101" s="3" t="s">
        <v>370</v>
      </c>
      <c r="E101" s="3" t="s">
        <v>371</v>
      </c>
      <c r="F101" s="3">
        <v>20</v>
      </c>
      <c r="G101" s="187" t="s">
        <v>467</v>
      </c>
      <c r="H101" s="187" t="s">
        <v>467</v>
      </c>
      <c r="I101" s="1">
        <v>0</v>
      </c>
      <c r="J101" s="1">
        <v>52482.745403548193</v>
      </c>
      <c r="K101" s="1">
        <v>46693.555447047394</v>
      </c>
      <c r="L101" s="1">
        <v>3460737.6669292897</v>
      </c>
      <c r="M101" s="1">
        <v>635070288.07974994</v>
      </c>
      <c r="N101" s="1">
        <v>0</v>
      </c>
      <c r="O101" s="1">
        <v>0</v>
      </c>
      <c r="P101" s="1">
        <v>0</v>
      </c>
      <c r="Q101" s="1">
        <v>46693.555447047394</v>
      </c>
    </row>
    <row r="102" spans="1:17" ht="27" x14ac:dyDescent="0.35">
      <c r="A102" s="3" t="s">
        <v>377</v>
      </c>
      <c r="B102" s="3" t="s">
        <v>369</v>
      </c>
      <c r="C102" s="3">
        <v>10</v>
      </c>
      <c r="D102" s="3" t="s">
        <v>370</v>
      </c>
      <c r="E102" s="3" t="s">
        <v>373</v>
      </c>
      <c r="F102" s="3">
        <v>20</v>
      </c>
      <c r="G102" s="187" t="s">
        <v>467</v>
      </c>
      <c r="H102" s="187" t="s">
        <v>467</v>
      </c>
      <c r="I102" s="1">
        <v>0</v>
      </c>
      <c r="J102" s="1">
        <v>37064.758810382787</v>
      </c>
      <c r="K102" s="1">
        <v>132723.62479636259</v>
      </c>
      <c r="L102" s="1">
        <v>8945044.9438053705</v>
      </c>
      <c r="M102" s="1">
        <v>1745087983.2412875</v>
      </c>
      <c r="N102" s="1">
        <v>0</v>
      </c>
      <c r="O102" s="1">
        <v>0</v>
      </c>
      <c r="P102" s="1">
        <v>0</v>
      </c>
      <c r="Q102" s="1">
        <v>132723.62479636259</v>
      </c>
    </row>
    <row r="103" spans="1:17" ht="27" x14ac:dyDescent="0.35">
      <c r="A103" s="3" t="s">
        <v>377</v>
      </c>
      <c r="B103" s="3" t="s">
        <v>369</v>
      </c>
      <c r="C103" s="3">
        <v>10</v>
      </c>
      <c r="D103" s="3" t="s">
        <v>370</v>
      </c>
      <c r="E103" s="3" t="s">
        <v>372</v>
      </c>
      <c r="F103" s="3">
        <v>20</v>
      </c>
      <c r="G103" s="187" t="s">
        <v>467</v>
      </c>
      <c r="H103" s="187" t="s">
        <v>467</v>
      </c>
      <c r="I103" s="1">
        <v>0</v>
      </c>
      <c r="J103" s="1">
        <v>0</v>
      </c>
      <c r="K103" s="1">
        <v>528280.09735215642</v>
      </c>
      <c r="L103" s="1">
        <v>9600635.7085508909</v>
      </c>
      <c r="M103" s="1">
        <v>1845050974.8843358</v>
      </c>
      <c r="N103" s="1">
        <v>0</v>
      </c>
      <c r="O103" s="1">
        <v>0</v>
      </c>
      <c r="P103" s="1">
        <v>0</v>
      </c>
      <c r="Q103" s="1">
        <v>528280.09735215642</v>
      </c>
    </row>
    <row r="104" spans="1:17" ht="27" x14ac:dyDescent="0.35">
      <c r="A104" s="3" t="s">
        <v>377</v>
      </c>
      <c r="B104" s="3" t="s">
        <v>369</v>
      </c>
      <c r="C104" s="3">
        <v>11</v>
      </c>
      <c r="D104" s="3" t="s">
        <v>370</v>
      </c>
      <c r="E104" s="3" t="s">
        <v>371</v>
      </c>
      <c r="F104" s="3">
        <v>20</v>
      </c>
      <c r="G104" s="187" t="s">
        <v>467</v>
      </c>
      <c r="H104" s="187" t="s">
        <v>467</v>
      </c>
      <c r="I104" s="1">
        <v>0</v>
      </c>
      <c r="J104" s="1">
        <v>0</v>
      </c>
      <c r="K104" s="1">
        <v>363242.95508473314</v>
      </c>
      <c r="L104" s="1">
        <v>659039.10428679769</v>
      </c>
      <c r="M104" s="1">
        <v>524048876.4044944</v>
      </c>
      <c r="N104" s="1">
        <v>0</v>
      </c>
      <c r="O104" s="1">
        <v>0</v>
      </c>
      <c r="P104" s="1">
        <v>0</v>
      </c>
      <c r="Q104" s="1">
        <v>363242.95508473314</v>
      </c>
    </row>
    <row r="105" spans="1:17" ht="27" x14ac:dyDescent="0.35">
      <c r="A105" s="3" t="s">
        <v>377</v>
      </c>
      <c r="B105" s="3" t="s">
        <v>369</v>
      </c>
      <c r="C105" s="3">
        <v>11</v>
      </c>
      <c r="D105" s="3" t="s">
        <v>370</v>
      </c>
      <c r="E105" s="3" t="s">
        <v>373</v>
      </c>
      <c r="F105" s="3">
        <v>20</v>
      </c>
      <c r="G105" s="187" t="s">
        <v>467</v>
      </c>
      <c r="H105" s="187" t="s">
        <v>467</v>
      </c>
      <c r="I105" s="1">
        <v>0</v>
      </c>
      <c r="J105" s="1">
        <v>0</v>
      </c>
      <c r="K105" s="1">
        <v>1393021.9082100994</v>
      </c>
      <c r="L105" s="1">
        <v>2057859.9692601354</v>
      </c>
      <c r="M105" s="1">
        <v>1413327551.0874567</v>
      </c>
      <c r="N105" s="1">
        <v>0</v>
      </c>
      <c r="O105" s="1">
        <v>0</v>
      </c>
      <c r="P105" s="1">
        <v>0</v>
      </c>
      <c r="Q105" s="1">
        <v>1393021.9082100994</v>
      </c>
    </row>
    <row r="106" spans="1:17" ht="27" x14ac:dyDescent="0.35">
      <c r="A106" s="3" t="s">
        <v>377</v>
      </c>
      <c r="B106" s="3" t="s">
        <v>369</v>
      </c>
      <c r="C106" s="3">
        <v>11</v>
      </c>
      <c r="D106" s="3" t="s">
        <v>370</v>
      </c>
      <c r="E106" s="3" t="s">
        <v>372</v>
      </c>
      <c r="F106" s="3">
        <v>20</v>
      </c>
      <c r="G106" s="187" t="s">
        <v>467</v>
      </c>
      <c r="H106" s="187" t="s">
        <v>467</v>
      </c>
      <c r="I106" s="1">
        <v>0</v>
      </c>
      <c r="J106" s="1">
        <v>0</v>
      </c>
      <c r="K106" s="1">
        <v>2300717.4964499027</v>
      </c>
      <c r="L106" s="1">
        <v>2037518.1812230288</v>
      </c>
      <c r="M106" s="1">
        <v>1627706903.9806437</v>
      </c>
      <c r="N106" s="1">
        <v>0</v>
      </c>
      <c r="O106" s="1">
        <v>0</v>
      </c>
      <c r="P106" s="1">
        <v>0</v>
      </c>
      <c r="Q106" s="1">
        <v>2300717.4964499027</v>
      </c>
    </row>
    <row r="107" spans="1:17" ht="27" x14ac:dyDescent="0.35">
      <c r="A107" s="3" t="s">
        <v>377</v>
      </c>
      <c r="B107" s="3" t="s">
        <v>369</v>
      </c>
      <c r="C107" s="3">
        <v>12</v>
      </c>
      <c r="D107" s="3" t="s">
        <v>370</v>
      </c>
      <c r="E107" s="3" t="s">
        <v>371</v>
      </c>
      <c r="F107" s="3">
        <v>20</v>
      </c>
      <c r="G107" s="187" t="s">
        <v>467</v>
      </c>
      <c r="H107" s="187" t="s">
        <v>467</v>
      </c>
      <c r="I107" s="1">
        <v>0</v>
      </c>
      <c r="J107" s="1">
        <v>96047.389358760032</v>
      </c>
      <c r="K107" s="1">
        <v>0</v>
      </c>
      <c r="L107" s="1">
        <v>13937659.240827858</v>
      </c>
      <c r="M107" s="1">
        <v>831992924.06982625</v>
      </c>
      <c r="N107" s="1">
        <v>0</v>
      </c>
      <c r="O107" s="1">
        <v>0</v>
      </c>
      <c r="P107" s="1">
        <v>0</v>
      </c>
      <c r="Q107" s="1">
        <v>0</v>
      </c>
    </row>
    <row r="108" spans="1:17" ht="27" x14ac:dyDescent="0.35">
      <c r="A108" s="3" t="s">
        <v>377</v>
      </c>
      <c r="B108" s="3" t="s">
        <v>369</v>
      </c>
      <c r="C108" s="3">
        <v>12</v>
      </c>
      <c r="D108" s="3" t="s">
        <v>370</v>
      </c>
      <c r="E108" s="3" t="s">
        <v>373</v>
      </c>
      <c r="F108" s="3">
        <v>20</v>
      </c>
      <c r="G108" s="187" t="s">
        <v>467</v>
      </c>
      <c r="H108" s="187" t="s">
        <v>467</v>
      </c>
      <c r="I108" s="1">
        <v>0</v>
      </c>
      <c r="J108" s="1">
        <v>222469.52949665548</v>
      </c>
      <c r="K108" s="1">
        <v>0</v>
      </c>
      <c r="L108" s="1">
        <v>35147863.068360813</v>
      </c>
      <c r="M108" s="1">
        <v>2437302635.7240367</v>
      </c>
      <c r="N108" s="1">
        <v>0</v>
      </c>
      <c r="O108" s="1">
        <v>0</v>
      </c>
      <c r="P108" s="1">
        <v>0</v>
      </c>
      <c r="Q108" s="1">
        <v>0</v>
      </c>
    </row>
    <row r="109" spans="1:17" ht="27" x14ac:dyDescent="0.35">
      <c r="A109" s="3" t="s">
        <v>377</v>
      </c>
      <c r="B109" s="3" t="s">
        <v>369</v>
      </c>
      <c r="C109" s="3">
        <v>12</v>
      </c>
      <c r="D109" s="3" t="s">
        <v>370</v>
      </c>
      <c r="E109" s="3" t="s">
        <v>372</v>
      </c>
      <c r="F109" s="3">
        <v>20</v>
      </c>
      <c r="G109" s="187" t="s">
        <v>467</v>
      </c>
      <c r="H109" s="187" t="s">
        <v>467</v>
      </c>
      <c r="I109" s="1">
        <v>0</v>
      </c>
      <c r="J109" s="1">
        <v>178039.65712343229</v>
      </c>
      <c r="K109" s="1">
        <v>0</v>
      </c>
      <c r="L109" s="1">
        <v>38231630.155043624</v>
      </c>
      <c r="M109" s="1">
        <v>2552219634.6745343</v>
      </c>
      <c r="N109" s="1">
        <v>0</v>
      </c>
      <c r="O109" s="1">
        <v>0</v>
      </c>
      <c r="P109" s="1">
        <v>0</v>
      </c>
      <c r="Q109" s="1">
        <v>0</v>
      </c>
    </row>
    <row r="110" spans="1:17" ht="27" x14ac:dyDescent="0.35">
      <c r="A110" s="3" t="s">
        <v>377</v>
      </c>
      <c r="B110" s="3" t="s">
        <v>369</v>
      </c>
      <c r="C110" s="3">
        <v>13</v>
      </c>
      <c r="D110" s="3" t="s">
        <v>370</v>
      </c>
      <c r="E110" s="3" t="s">
        <v>371</v>
      </c>
      <c r="F110" s="3">
        <v>20</v>
      </c>
      <c r="G110" s="187" t="s">
        <v>467</v>
      </c>
      <c r="H110" s="187" t="s">
        <v>467</v>
      </c>
      <c r="I110" s="1">
        <v>0</v>
      </c>
      <c r="J110" s="1">
        <v>44621.737188893312</v>
      </c>
      <c r="K110" s="1">
        <v>0</v>
      </c>
      <c r="L110" s="1">
        <v>5381231.6187087605</v>
      </c>
      <c r="M110" s="1">
        <v>643808093.86496961</v>
      </c>
      <c r="N110" s="1">
        <v>0</v>
      </c>
      <c r="O110" s="1">
        <v>0</v>
      </c>
      <c r="P110" s="1">
        <v>0</v>
      </c>
      <c r="Q110" s="1">
        <v>0</v>
      </c>
    </row>
    <row r="111" spans="1:17" ht="27" x14ac:dyDescent="0.35">
      <c r="A111" s="3" t="s">
        <v>377</v>
      </c>
      <c r="B111" s="3" t="s">
        <v>369</v>
      </c>
      <c r="C111" s="3">
        <v>13</v>
      </c>
      <c r="D111" s="3" t="s">
        <v>370</v>
      </c>
      <c r="E111" s="3" t="s">
        <v>373</v>
      </c>
      <c r="F111" s="3">
        <v>20</v>
      </c>
      <c r="G111" s="187" t="s">
        <v>467</v>
      </c>
      <c r="H111" s="187" t="s">
        <v>467</v>
      </c>
      <c r="I111" s="1">
        <v>0</v>
      </c>
      <c r="J111" s="1">
        <v>0</v>
      </c>
      <c r="K111" s="1">
        <v>0</v>
      </c>
      <c r="L111" s="1">
        <v>11420179.68589085</v>
      </c>
      <c r="M111" s="1">
        <v>1454181756.0875654</v>
      </c>
      <c r="N111" s="1">
        <v>0</v>
      </c>
      <c r="O111" s="1">
        <v>0</v>
      </c>
      <c r="P111" s="1">
        <v>37471.613158379158</v>
      </c>
      <c r="Q111" s="1">
        <v>0</v>
      </c>
    </row>
    <row r="112" spans="1:17" ht="27" x14ac:dyDescent="0.35">
      <c r="A112" s="3" t="s">
        <v>377</v>
      </c>
      <c r="B112" s="3" t="s">
        <v>369</v>
      </c>
      <c r="C112" s="3">
        <v>13</v>
      </c>
      <c r="D112" s="3" t="s">
        <v>370</v>
      </c>
      <c r="E112" s="3" t="s">
        <v>372</v>
      </c>
      <c r="F112" s="3">
        <v>20</v>
      </c>
      <c r="G112" s="187" t="s">
        <v>467</v>
      </c>
      <c r="H112" s="187" t="s">
        <v>467</v>
      </c>
      <c r="I112" s="1">
        <v>0</v>
      </c>
      <c r="J112" s="1">
        <v>80162.989409913454</v>
      </c>
      <c r="K112" s="1">
        <v>0</v>
      </c>
      <c r="L112" s="1">
        <v>11934191.408404635</v>
      </c>
      <c r="M112" s="1">
        <v>1570040477.3536186</v>
      </c>
      <c r="N112" s="1">
        <v>0</v>
      </c>
      <c r="O112" s="1">
        <v>0</v>
      </c>
      <c r="P112" s="1">
        <v>59586.36613312862</v>
      </c>
      <c r="Q112" s="1">
        <v>0</v>
      </c>
    </row>
    <row r="113" spans="1:17" ht="27" x14ac:dyDescent="0.35">
      <c r="A113" s="3" t="s">
        <v>377</v>
      </c>
      <c r="B113" s="3" t="s">
        <v>369</v>
      </c>
      <c r="C113" s="3">
        <v>15</v>
      </c>
      <c r="D113" s="3" t="s">
        <v>370</v>
      </c>
      <c r="E113" s="3" t="s">
        <v>371</v>
      </c>
      <c r="F113" s="3">
        <v>20</v>
      </c>
      <c r="G113" s="187" t="s">
        <v>467</v>
      </c>
      <c r="H113" s="187" t="s">
        <v>467</v>
      </c>
      <c r="I113" s="1">
        <v>0</v>
      </c>
      <c r="J113" s="1">
        <v>72522.697693171329</v>
      </c>
      <c r="K113" s="1">
        <v>0</v>
      </c>
      <c r="L113" s="1">
        <v>9749746.5377580356</v>
      </c>
      <c r="M113" s="1">
        <v>626086664.92465818</v>
      </c>
      <c r="N113" s="1">
        <v>0</v>
      </c>
      <c r="O113" s="1">
        <v>0</v>
      </c>
      <c r="P113" s="1">
        <v>0</v>
      </c>
      <c r="Q113" s="1">
        <v>0</v>
      </c>
    </row>
    <row r="114" spans="1:17" ht="27" x14ac:dyDescent="0.35">
      <c r="A114" s="3" t="s">
        <v>377</v>
      </c>
      <c r="B114" s="3" t="s">
        <v>369</v>
      </c>
      <c r="C114" s="3">
        <v>15</v>
      </c>
      <c r="D114" s="3" t="s">
        <v>370</v>
      </c>
      <c r="E114" s="3" t="s">
        <v>373</v>
      </c>
      <c r="F114" s="3">
        <v>20</v>
      </c>
      <c r="G114" s="187" t="s">
        <v>467</v>
      </c>
      <c r="H114" s="187" t="s">
        <v>467</v>
      </c>
      <c r="I114" s="1">
        <v>0</v>
      </c>
      <c r="J114" s="1">
        <v>146520.8249044944</v>
      </c>
      <c r="K114" s="1">
        <v>0</v>
      </c>
      <c r="L114" s="1">
        <v>26422632.423756018</v>
      </c>
      <c r="M114" s="1">
        <v>1794834670.9470305</v>
      </c>
      <c r="N114" s="1">
        <v>0</v>
      </c>
      <c r="O114" s="1">
        <v>0</v>
      </c>
      <c r="P114" s="1">
        <v>0</v>
      </c>
      <c r="Q114" s="1">
        <v>0</v>
      </c>
    </row>
    <row r="115" spans="1:17" ht="27" x14ac:dyDescent="0.35">
      <c r="A115" s="3" t="s">
        <v>377</v>
      </c>
      <c r="B115" s="3" t="s">
        <v>369</v>
      </c>
      <c r="C115" s="3">
        <v>15</v>
      </c>
      <c r="D115" s="3" t="s">
        <v>370</v>
      </c>
      <c r="E115" s="3" t="s">
        <v>372</v>
      </c>
      <c r="F115" s="3">
        <v>20</v>
      </c>
      <c r="G115" s="187" t="s">
        <v>467</v>
      </c>
      <c r="H115" s="187" t="s">
        <v>467</v>
      </c>
      <c r="I115" s="1">
        <v>0</v>
      </c>
      <c r="J115" s="1">
        <v>125026.65085592294</v>
      </c>
      <c r="K115" s="1">
        <v>0</v>
      </c>
      <c r="L115" s="1">
        <v>26202443.820224721</v>
      </c>
      <c r="M115" s="1">
        <v>1955274799.3579457</v>
      </c>
      <c r="N115" s="1">
        <v>0</v>
      </c>
      <c r="O115" s="1">
        <v>0</v>
      </c>
      <c r="P115" s="1">
        <v>0</v>
      </c>
      <c r="Q115" s="1">
        <v>0</v>
      </c>
    </row>
    <row r="116" spans="1:17" ht="27" x14ac:dyDescent="0.35">
      <c r="A116" s="3" t="s">
        <v>377</v>
      </c>
      <c r="B116" s="3" t="s">
        <v>374</v>
      </c>
      <c r="C116" s="3">
        <v>2</v>
      </c>
      <c r="D116" s="3" t="s">
        <v>370</v>
      </c>
      <c r="E116" s="3" t="s">
        <v>371</v>
      </c>
      <c r="F116" s="3">
        <v>4</v>
      </c>
      <c r="G116" s="187" t="s">
        <v>467</v>
      </c>
      <c r="H116" s="187" t="s">
        <v>467</v>
      </c>
      <c r="I116" s="1">
        <v>0</v>
      </c>
      <c r="J116" s="1">
        <v>60349.197551660647</v>
      </c>
      <c r="K116" s="1">
        <v>0</v>
      </c>
      <c r="L116" s="1">
        <v>17925486.313913774</v>
      </c>
      <c r="M116" s="1">
        <v>1021209523.3381182</v>
      </c>
      <c r="N116" s="1">
        <v>175627.20914225612</v>
      </c>
      <c r="O116" s="1">
        <v>57056.343158830379</v>
      </c>
      <c r="P116" s="1">
        <v>4068600.1693557887</v>
      </c>
      <c r="Q116" s="1">
        <v>0</v>
      </c>
    </row>
    <row r="117" spans="1:17" ht="27" x14ac:dyDescent="0.35">
      <c r="A117" s="3" t="s">
        <v>377</v>
      </c>
      <c r="B117" s="3" t="s">
        <v>374</v>
      </c>
      <c r="C117" s="3">
        <v>2</v>
      </c>
      <c r="D117" s="3" t="s">
        <v>370</v>
      </c>
      <c r="E117" s="3" t="s">
        <v>373</v>
      </c>
      <c r="F117" s="3">
        <v>4</v>
      </c>
      <c r="G117" s="187" t="s">
        <v>467</v>
      </c>
      <c r="H117" s="187" t="s">
        <v>467</v>
      </c>
      <c r="I117" s="1">
        <v>0</v>
      </c>
      <c r="J117" s="1">
        <v>83101.2537718807</v>
      </c>
      <c r="K117" s="1">
        <v>916698.78014965588</v>
      </c>
      <c r="L117" s="1">
        <v>22918059.885875642</v>
      </c>
      <c r="M117" s="1">
        <v>1100712453.6737454</v>
      </c>
      <c r="N117" s="1">
        <v>168927.76538128714</v>
      </c>
      <c r="O117" s="1">
        <v>69705.56900792988</v>
      </c>
      <c r="P117" s="1">
        <v>4875853.1510603568</v>
      </c>
      <c r="Q117" s="1">
        <v>916698.78014965588</v>
      </c>
    </row>
    <row r="118" spans="1:17" ht="27" x14ac:dyDescent="0.35">
      <c r="A118" s="3" t="s">
        <v>377</v>
      </c>
      <c r="B118" s="3" t="s">
        <v>374</v>
      </c>
      <c r="C118" s="3">
        <v>2</v>
      </c>
      <c r="D118" s="3" t="s">
        <v>370</v>
      </c>
      <c r="E118" s="3" t="s">
        <v>372</v>
      </c>
      <c r="F118" s="3">
        <v>4</v>
      </c>
      <c r="G118" s="187" t="s">
        <v>467</v>
      </c>
      <c r="H118" s="187" t="s">
        <v>467</v>
      </c>
      <c r="I118" s="1">
        <v>0</v>
      </c>
      <c r="J118" s="1">
        <v>125826.69916938033</v>
      </c>
      <c r="K118" s="1">
        <v>478726.925577407</v>
      </c>
      <c r="L118" s="1">
        <v>24919548.543362714</v>
      </c>
      <c r="M118" s="1">
        <v>1070617641.12225</v>
      </c>
      <c r="N118" s="1">
        <v>133390.7554913981</v>
      </c>
      <c r="O118" s="1">
        <v>114946.20940856154</v>
      </c>
      <c r="P118" s="1">
        <v>4426852.6936103078</v>
      </c>
      <c r="Q118" s="1">
        <v>478726.925577407</v>
      </c>
    </row>
    <row r="119" spans="1:17" ht="27" x14ac:dyDescent="0.35">
      <c r="A119" s="3" t="s">
        <v>377</v>
      </c>
      <c r="B119" s="3" t="s">
        <v>374</v>
      </c>
      <c r="C119" s="3">
        <v>7</v>
      </c>
      <c r="D119" s="3" t="s">
        <v>370</v>
      </c>
      <c r="E119" s="3" t="s">
        <v>371</v>
      </c>
      <c r="F119" s="3">
        <v>4</v>
      </c>
      <c r="G119" s="187" t="s">
        <v>467</v>
      </c>
      <c r="H119" s="187" t="s">
        <v>467</v>
      </c>
      <c r="I119" s="1">
        <v>0</v>
      </c>
      <c r="J119" s="1">
        <v>125671.36309336498</v>
      </c>
      <c r="K119" s="1">
        <v>824655.98768352403</v>
      </c>
      <c r="L119" s="1">
        <v>21175920.082008403</v>
      </c>
      <c r="M119" s="1">
        <v>1158058129.4848344</v>
      </c>
      <c r="N119" s="1">
        <v>0</v>
      </c>
      <c r="O119" s="1">
        <v>0</v>
      </c>
      <c r="P119" s="1">
        <v>740357.2229319209</v>
      </c>
      <c r="Q119" s="1">
        <v>824655.98768352403</v>
      </c>
    </row>
    <row r="120" spans="1:17" ht="27" x14ac:dyDescent="0.35">
      <c r="A120" s="3" t="s">
        <v>377</v>
      </c>
      <c r="B120" s="3" t="s">
        <v>374</v>
      </c>
      <c r="C120" s="3">
        <v>7</v>
      </c>
      <c r="D120" s="3" t="s">
        <v>370</v>
      </c>
      <c r="E120" s="3" t="s">
        <v>373</v>
      </c>
      <c r="F120" s="3">
        <v>4</v>
      </c>
      <c r="G120" s="187" t="s">
        <v>467</v>
      </c>
      <c r="H120" s="187" t="s">
        <v>467</v>
      </c>
      <c r="I120" s="1">
        <v>0</v>
      </c>
      <c r="J120" s="1">
        <v>152617.97835212387</v>
      </c>
      <c r="K120" s="1">
        <v>1485407.5193099754</v>
      </c>
      <c r="L120" s="1">
        <v>28871559.331323653</v>
      </c>
      <c r="M120" s="1">
        <v>1503727048.5064402</v>
      </c>
      <c r="N120" s="1">
        <v>0</v>
      </c>
      <c r="O120" s="1">
        <v>0</v>
      </c>
      <c r="P120" s="1">
        <v>974936.99139317626</v>
      </c>
      <c r="Q120" s="1">
        <v>1485407.5193099754</v>
      </c>
    </row>
    <row r="121" spans="1:17" ht="27" x14ac:dyDescent="0.35">
      <c r="A121" s="3" t="s">
        <v>377</v>
      </c>
      <c r="B121" s="3" t="s">
        <v>374</v>
      </c>
      <c r="C121" s="3">
        <v>7</v>
      </c>
      <c r="D121" s="3" t="s">
        <v>370</v>
      </c>
      <c r="E121" s="3" t="s">
        <v>372</v>
      </c>
      <c r="F121" s="3">
        <v>4</v>
      </c>
      <c r="G121" s="187" t="s">
        <v>467</v>
      </c>
      <c r="H121" s="187" t="s">
        <v>467</v>
      </c>
      <c r="I121" s="1">
        <v>0</v>
      </c>
      <c r="J121" s="1">
        <v>89460.622201878126</v>
      </c>
      <c r="K121" s="1">
        <v>1016830.9012472185</v>
      </c>
      <c r="L121" s="1">
        <v>24901134.530741684</v>
      </c>
      <c r="M121" s="1">
        <v>1125051258.9190519</v>
      </c>
      <c r="N121" s="1">
        <v>0</v>
      </c>
      <c r="O121" s="1">
        <v>0</v>
      </c>
      <c r="P121" s="1">
        <v>903931.66839924548</v>
      </c>
      <c r="Q121" s="1">
        <v>1016830.9012472185</v>
      </c>
    </row>
    <row r="122" spans="1:17" ht="27" x14ac:dyDescent="0.35">
      <c r="A122" s="3" t="s">
        <v>377</v>
      </c>
      <c r="B122" s="3" t="s">
        <v>374</v>
      </c>
      <c r="C122" s="3">
        <v>11</v>
      </c>
      <c r="D122" s="3" t="s">
        <v>370</v>
      </c>
      <c r="E122" s="3" t="s">
        <v>371</v>
      </c>
      <c r="F122" s="3">
        <v>4</v>
      </c>
      <c r="G122" s="187" t="s">
        <v>467</v>
      </c>
      <c r="H122" s="187" t="s">
        <v>467</v>
      </c>
      <c r="I122" s="1">
        <v>0</v>
      </c>
      <c r="J122" s="1">
        <v>71096.544728938374</v>
      </c>
      <c r="K122" s="1">
        <v>0</v>
      </c>
      <c r="L122" s="1">
        <v>8317266.5268755639</v>
      </c>
      <c r="M122" s="1">
        <v>993359277.53859079</v>
      </c>
      <c r="N122" s="1">
        <v>0</v>
      </c>
      <c r="O122" s="1">
        <v>0</v>
      </c>
      <c r="P122" s="1">
        <v>900261.98139285948</v>
      </c>
      <c r="Q122" s="1">
        <v>0</v>
      </c>
    </row>
    <row r="123" spans="1:17" ht="27" x14ac:dyDescent="0.35">
      <c r="A123" s="3" t="s">
        <v>377</v>
      </c>
      <c r="B123" s="3" t="s">
        <v>374</v>
      </c>
      <c r="C123" s="3">
        <v>11</v>
      </c>
      <c r="D123" s="3" t="s">
        <v>370</v>
      </c>
      <c r="E123" s="3" t="s">
        <v>373</v>
      </c>
      <c r="F123" s="3">
        <v>4</v>
      </c>
      <c r="G123" s="187" t="s">
        <v>467</v>
      </c>
      <c r="H123" s="187" t="s">
        <v>467</v>
      </c>
      <c r="I123" s="1">
        <v>0</v>
      </c>
      <c r="J123" s="1">
        <v>44053.356816062384</v>
      </c>
      <c r="K123" s="1">
        <v>1151739.6400679199</v>
      </c>
      <c r="L123" s="1">
        <v>10408909.038241973</v>
      </c>
      <c r="M123" s="1">
        <v>1151720020.1594973</v>
      </c>
      <c r="N123" s="1">
        <v>0</v>
      </c>
      <c r="O123" s="1">
        <v>0</v>
      </c>
      <c r="P123" s="1">
        <v>990349.26492822613</v>
      </c>
      <c r="Q123" s="1">
        <v>1151739.6400679199</v>
      </c>
    </row>
    <row r="124" spans="1:17" ht="27" x14ac:dyDescent="0.35">
      <c r="A124" s="3" t="s">
        <v>377</v>
      </c>
      <c r="B124" s="3" t="s">
        <v>374</v>
      </c>
      <c r="C124" s="3">
        <v>11</v>
      </c>
      <c r="D124" s="3" t="s">
        <v>370</v>
      </c>
      <c r="E124" s="3" t="s">
        <v>372</v>
      </c>
      <c r="F124" s="3">
        <v>4</v>
      </c>
      <c r="G124" s="187" t="s">
        <v>467</v>
      </c>
      <c r="H124" s="187" t="s">
        <v>467</v>
      </c>
      <c r="I124" s="1">
        <v>0</v>
      </c>
      <c r="J124" s="1">
        <v>74769.463356585431</v>
      </c>
      <c r="K124" s="1">
        <v>973259.07560651621</v>
      </c>
      <c r="L124" s="1">
        <v>10053433.44028428</v>
      </c>
      <c r="M124" s="1">
        <v>1225989955.2493479</v>
      </c>
      <c r="N124" s="1">
        <v>0</v>
      </c>
      <c r="O124" s="1">
        <v>0</v>
      </c>
      <c r="P124" s="1">
        <v>1063907.0346064195</v>
      </c>
      <c r="Q124" s="1">
        <v>973259.07560651621</v>
      </c>
    </row>
    <row r="125" spans="1:17" ht="27" x14ac:dyDescent="0.35">
      <c r="A125" s="3" t="s">
        <v>377</v>
      </c>
      <c r="B125" s="3" t="s">
        <v>374</v>
      </c>
      <c r="C125" s="3">
        <v>13</v>
      </c>
      <c r="D125" s="3" t="s">
        <v>370</v>
      </c>
      <c r="E125" s="3" t="s">
        <v>371</v>
      </c>
      <c r="F125" s="3">
        <v>4</v>
      </c>
      <c r="G125" s="187" t="s">
        <v>467</v>
      </c>
      <c r="H125" s="187" t="s">
        <v>467</v>
      </c>
      <c r="I125" s="1">
        <v>0</v>
      </c>
      <c r="J125" s="1">
        <v>99333.824659914753</v>
      </c>
      <c r="K125" s="1">
        <v>144556.71762133538</v>
      </c>
      <c r="L125" s="1">
        <v>11852004.828333979</v>
      </c>
      <c r="M125" s="1">
        <v>1332267596.5388093</v>
      </c>
      <c r="N125" s="1">
        <v>0</v>
      </c>
      <c r="O125" s="1">
        <v>0</v>
      </c>
      <c r="P125" s="1">
        <v>1525266.4001808085</v>
      </c>
      <c r="Q125" s="1">
        <v>144556.71762133538</v>
      </c>
    </row>
    <row r="126" spans="1:17" ht="27" x14ac:dyDescent="0.35">
      <c r="A126" s="3" t="s">
        <v>377</v>
      </c>
      <c r="B126" s="3" t="s">
        <v>374</v>
      </c>
      <c r="C126" s="3">
        <v>13</v>
      </c>
      <c r="D126" s="3" t="s">
        <v>370</v>
      </c>
      <c r="E126" s="3" t="s">
        <v>373</v>
      </c>
      <c r="F126" s="3">
        <v>4</v>
      </c>
      <c r="G126" s="187" t="s">
        <v>467</v>
      </c>
      <c r="H126" s="187" t="s">
        <v>467</v>
      </c>
      <c r="I126" s="1">
        <v>0</v>
      </c>
      <c r="J126" s="1">
        <v>93061.894530206569</v>
      </c>
      <c r="K126" s="1">
        <v>584131.43375831563</v>
      </c>
      <c r="L126" s="1">
        <v>12862382.822870741</v>
      </c>
      <c r="M126" s="1">
        <v>1362300028.6469109</v>
      </c>
      <c r="N126" s="1">
        <v>29526.136622885697</v>
      </c>
      <c r="O126" s="1">
        <v>0</v>
      </c>
      <c r="P126" s="1">
        <v>1405456.1129371042</v>
      </c>
      <c r="Q126" s="1">
        <v>584131.43375831563</v>
      </c>
    </row>
    <row r="127" spans="1:17" ht="27" x14ac:dyDescent="0.35">
      <c r="A127" s="3" t="s">
        <v>377</v>
      </c>
      <c r="B127" s="3" t="s">
        <v>374</v>
      </c>
      <c r="C127" s="3">
        <v>13</v>
      </c>
      <c r="D127" s="3" t="s">
        <v>370</v>
      </c>
      <c r="E127" s="3" t="s">
        <v>372</v>
      </c>
      <c r="F127" s="3">
        <v>4</v>
      </c>
      <c r="G127" s="187" t="s">
        <v>467</v>
      </c>
      <c r="H127" s="187" t="s">
        <v>467</v>
      </c>
      <c r="I127" s="1">
        <v>0</v>
      </c>
      <c r="J127" s="1">
        <v>96080.343674778953</v>
      </c>
      <c r="K127" s="1">
        <v>720863.57286323805</v>
      </c>
      <c r="L127" s="1">
        <v>14013183.883527936</v>
      </c>
      <c r="M127" s="1">
        <v>1533904938.4146106</v>
      </c>
      <c r="N127" s="1">
        <v>0</v>
      </c>
      <c r="O127" s="1">
        <v>0</v>
      </c>
      <c r="P127" s="1">
        <v>1500013.5609200743</v>
      </c>
      <c r="Q127" s="1">
        <v>720863.57286323805</v>
      </c>
    </row>
    <row r="128" spans="1:17" ht="27" x14ac:dyDescent="0.35">
      <c r="A128" s="3" t="s">
        <v>377</v>
      </c>
      <c r="B128" s="3" t="s">
        <v>374</v>
      </c>
      <c r="C128" s="3">
        <v>14</v>
      </c>
      <c r="D128" s="3" t="s">
        <v>370</v>
      </c>
      <c r="E128" s="3" t="s">
        <v>371</v>
      </c>
      <c r="F128" s="3">
        <v>4</v>
      </c>
      <c r="G128" s="187" t="s">
        <v>467</v>
      </c>
      <c r="H128" s="187" t="s">
        <v>467</v>
      </c>
      <c r="I128" s="1">
        <v>0</v>
      </c>
      <c r="J128" s="1">
        <v>51627.261401222822</v>
      </c>
      <c r="K128" s="1">
        <v>0</v>
      </c>
      <c r="L128" s="1">
        <v>20337420.107981905</v>
      </c>
      <c r="M128" s="1">
        <v>1422018035.8966875</v>
      </c>
      <c r="N128" s="1">
        <v>0</v>
      </c>
      <c r="O128" s="1">
        <v>0</v>
      </c>
      <c r="P128" s="1">
        <v>1477077.8103923246</v>
      </c>
      <c r="Q128" s="1">
        <v>0</v>
      </c>
    </row>
    <row r="129" spans="1:17" ht="27" x14ac:dyDescent="0.35">
      <c r="A129" s="3" t="s">
        <v>377</v>
      </c>
      <c r="B129" s="3" t="s">
        <v>374</v>
      </c>
      <c r="C129" s="3">
        <v>14</v>
      </c>
      <c r="D129" s="3" t="s">
        <v>370</v>
      </c>
      <c r="E129" s="3" t="s">
        <v>373</v>
      </c>
      <c r="F129" s="3">
        <v>4</v>
      </c>
      <c r="G129" s="187" t="s">
        <v>467</v>
      </c>
      <c r="H129" s="187" t="s">
        <v>467</v>
      </c>
      <c r="I129" s="1">
        <v>0</v>
      </c>
      <c r="J129" s="1">
        <v>103767.78079668818</v>
      </c>
      <c r="K129" s="1">
        <v>881446.14246493264</v>
      </c>
      <c r="L129" s="1">
        <v>25703649.228551775</v>
      </c>
      <c r="M129" s="1">
        <v>1473915550.1687033</v>
      </c>
      <c r="N129" s="1">
        <v>0</v>
      </c>
      <c r="O129" s="1">
        <v>0</v>
      </c>
      <c r="P129" s="1">
        <v>1565923.6193564059</v>
      </c>
      <c r="Q129" s="1">
        <v>881446.14246493264</v>
      </c>
    </row>
    <row r="130" spans="1:17" ht="27" x14ac:dyDescent="0.35">
      <c r="A130" s="3" t="s">
        <v>377</v>
      </c>
      <c r="B130" s="3" t="s">
        <v>374</v>
      </c>
      <c r="C130" s="3">
        <v>14</v>
      </c>
      <c r="D130" s="3" t="s">
        <v>370</v>
      </c>
      <c r="E130" s="3" t="s">
        <v>372</v>
      </c>
      <c r="F130" s="3">
        <v>4</v>
      </c>
      <c r="G130" s="187" t="s">
        <v>467</v>
      </c>
      <c r="H130" s="187" t="s">
        <v>467</v>
      </c>
      <c r="I130" s="1">
        <v>0</v>
      </c>
      <c r="J130" s="1">
        <v>114922.37605270396</v>
      </c>
      <c r="K130" s="1">
        <v>875873.45854470518</v>
      </c>
      <c r="L130" s="1">
        <v>26372731.323805586</v>
      </c>
      <c r="M130" s="1">
        <v>1294185027.2145653</v>
      </c>
      <c r="N130" s="1">
        <v>83952.665105423817</v>
      </c>
      <c r="O130" s="1">
        <v>0</v>
      </c>
      <c r="P130" s="1">
        <v>1888564.5113941499</v>
      </c>
      <c r="Q130" s="1">
        <v>875873.45854470518</v>
      </c>
    </row>
    <row r="131" spans="1:17" ht="27" x14ac:dyDescent="0.35">
      <c r="A131" s="3" t="s">
        <v>377</v>
      </c>
      <c r="B131" s="3" t="s">
        <v>374</v>
      </c>
      <c r="C131" s="3">
        <v>1</v>
      </c>
      <c r="D131" s="3" t="s">
        <v>370</v>
      </c>
      <c r="E131" s="3" t="s">
        <v>371</v>
      </c>
      <c r="F131" s="3">
        <v>12</v>
      </c>
      <c r="G131" s="187" t="s">
        <v>467</v>
      </c>
      <c r="H131" s="187" t="s">
        <v>467</v>
      </c>
      <c r="I131" s="1">
        <v>0</v>
      </c>
      <c r="J131" s="1">
        <v>241792.81788589447</v>
      </c>
      <c r="K131" s="1">
        <v>0</v>
      </c>
      <c r="L131" s="1">
        <v>12685398.108479509</v>
      </c>
      <c r="M131" s="1">
        <v>505641742.7855469</v>
      </c>
      <c r="N131" s="1">
        <v>56285.399711826045</v>
      </c>
      <c r="O131" s="1">
        <v>1366544.0607681673</v>
      </c>
      <c r="P131" s="1">
        <v>1791569.0828553878</v>
      </c>
      <c r="Q131" s="1">
        <v>0</v>
      </c>
    </row>
    <row r="132" spans="1:17" ht="27" x14ac:dyDescent="0.35">
      <c r="A132" s="3" t="s">
        <v>377</v>
      </c>
      <c r="B132" s="3" t="s">
        <v>374</v>
      </c>
      <c r="C132" s="3">
        <v>1</v>
      </c>
      <c r="D132" s="3" t="s">
        <v>370</v>
      </c>
      <c r="E132" s="3" t="s">
        <v>373</v>
      </c>
      <c r="F132" s="3">
        <v>12</v>
      </c>
      <c r="G132" s="187" t="s">
        <v>467</v>
      </c>
      <c r="H132" s="187" t="s">
        <v>467</v>
      </c>
      <c r="I132" s="1">
        <v>0</v>
      </c>
      <c r="J132" s="1">
        <v>427451.14041444869</v>
      </c>
      <c r="K132" s="1">
        <v>0</v>
      </c>
      <c r="L132" s="1">
        <v>36804148.331695646</v>
      </c>
      <c r="M132" s="1">
        <v>1941008587.1747768</v>
      </c>
      <c r="N132" s="1">
        <v>60127.622343029871</v>
      </c>
      <c r="O132" s="1">
        <v>4263447.3973341314</v>
      </c>
      <c r="P132" s="1">
        <v>3845028.606759944</v>
      </c>
      <c r="Q132" s="1">
        <v>0</v>
      </c>
    </row>
    <row r="133" spans="1:17" ht="27" x14ac:dyDescent="0.35">
      <c r="A133" s="3" t="s">
        <v>377</v>
      </c>
      <c r="B133" s="3" t="s">
        <v>374</v>
      </c>
      <c r="C133" s="3">
        <v>1</v>
      </c>
      <c r="D133" s="3" t="s">
        <v>370</v>
      </c>
      <c r="E133" s="3" t="s">
        <v>372</v>
      </c>
      <c r="F133" s="3">
        <v>12</v>
      </c>
      <c r="G133" s="187" t="s">
        <v>467</v>
      </c>
      <c r="H133" s="187" t="s">
        <v>467</v>
      </c>
      <c r="I133" s="1">
        <v>0</v>
      </c>
      <c r="J133" s="1">
        <v>394957.70450139913</v>
      </c>
      <c r="K133" s="1">
        <v>0</v>
      </c>
      <c r="L133" s="1">
        <v>36849954.797881961</v>
      </c>
      <c r="M133" s="1">
        <v>1530690430.065866</v>
      </c>
      <c r="N133" s="1">
        <v>56647.386086374798</v>
      </c>
      <c r="O133" s="1">
        <v>4504126.2510564383</v>
      </c>
      <c r="P133" s="1">
        <v>3992643.0911291922</v>
      </c>
      <c r="Q133" s="1">
        <v>0</v>
      </c>
    </row>
    <row r="134" spans="1:17" ht="27" x14ac:dyDescent="0.35">
      <c r="A134" s="3" t="s">
        <v>377</v>
      </c>
      <c r="B134" s="3" t="s">
        <v>374</v>
      </c>
      <c r="C134" s="3">
        <v>3</v>
      </c>
      <c r="D134" s="3" t="s">
        <v>370</v>
      </c>
      <c r="E134" s="3" t="s">
        <v>371</v>
      </c>
      <c r="F134" s="3">
        <v>12</v>
      </c>
      <c r="G134" s="187" t="s">
        <v>467</v>
      </c>
      <c r="H134" s="187" t="s">
        <v>467</v>
      </c>
      <c r="I134" s="1">
        <v>0</v>
      </c>
      <c r="J134" s="1">
        <v>52557.059355239624</v>
      </c>
      <c r="K134" s="1">
        <v>0</v>
      </c>
      <c r="L134" s="1">
        <v>1790003.2173418179</v>
      </c>
      <c r="M134" s="1">
        <v>511676373.92035466</v>
      </c>
      <c r="N134" s="1">
        <v>0</v>
      </c>
      <c r="O134" s="1">
        <v>0</v>
      </c>
      <c r="P134" s="1">
        <v>10494.202810550332</v>
      </c>
      <c r="Q134" s="1">
        <v>0</v>
      </c>
    </row>
    <row r="135" spans="1:17" ht="27" x14ac:dyDescent="0.35">
      <c r="A135" s="3" t="s">
        <v>377</v>
      </c>
      <c r="B135" s="3" t="s">
        <v>374</v>
      </c>
      <c r="C135" s="3">
        <v>3</v>
      </c>
      <c r="D135" s="3" t="s">
        <v>370</v>
      </c>
      <c r="E135" s="3" t="s">
        <v>373</v>
      </c>
      <c r="F135" s="3">
        <v>12</v>
      </c>
      <c r="G135" s="187" t="s">
        <v>467</v>
      </c>
      <c r="H135" s="187" t="s">
        <v>467</v>
      </c>
      <c r="I135" s="1">
        <v>0</v>
      </c>
      <c r="J135" s="1">
        <v>58288.295906568012</v>
      </c>
      <c r="K135" s="1">
        <v>136768.86551618404</v>
      </c>
      <c r="L135" s="1">
        <v>4826151.3953975216</v>
      </c>
      <c r="M135" s="1">
        <v>1450261197.8928778</v>
      </c>
      <c r="N135" s="1">
        <v>91589.893935227301</v>
      </c>
      <c r="O135" s="1">
        <v>21541.773158874577</v>
      </c>
      <c r="P135" s="1">
        <v>0</v>
      </c>
      <c r="Q135" s="1">
        <v>136768.86551618404</v>
      </c>
    </row>
    <row r="136" spans="1:17" ht="27" x14ac:dyDescent="0.35">
      <c r="A136" s="3" t="s">
        <v>377</v>
      </c>
      <c r="B136" s="3" t="s">
        <v>374</v>
      </c>
      <c r="C136" s="3">
        <v>3</v>
      </c>
      <c r="D136" s="3" t="s">
        <v>370</v>
      </c>
      <c r="E136" s="3" t="s">
        <v>372</v>
      </c>
      <c r="F136" s="3">
        <v>12</v>
      </c>
      <c r="G136" s="187" t="s">
        <v>467</v>
      </c>
      <c r="H136" s="187" t="s">
        <v>467</v>
      </c>
      <c r="I136" s="1">
        <v>0</v>
      </c>
      <c r="J136" s="1">
        <v>74176.868790461536</v>
      </c>
      <c r="K136" s="1">
        <v>237645.59497589705</v>
      </c>
      <c r="L136" s="1">
        <v>5187576.2682771543</v>
      </c>
      <c r="M136" s="1">
        <v>1269517518.4245498</v>
      </c>
      <c r="N136" s="1">
        <v>107011.23450546394</v>
      </c>
      <c r="O136" s="1">
        <v>55598.719096632245</v>
      </c>
      <c r="P136" s="1">
        <v>86685.045867310022</v>
      </c>
      <c r="Q136" s="1">
        <v>237645.59497589705</v>
      </c>
    </row>
    <row r="137" spans="1:17" ht="27" x14ac:dyDescent="0.35">
      <c r="A137" s="3" t="s">
        <v>377</v>
      </c>
      <c r="B137" s="3" t="s">
        <v>374</v>
      </c>
      <c r="C137" s="3">
        <v>4</v>
      </c>
      <c r="D137" s="3" t="s">
        <v>370</v>
      </c>
      <c r="E137" s="3" t="s">
        <v>371</v>
      </c>
      <c r="F137" s="3">
        <v>12</v>
      </c>
      <c r="G137" s="187" t="s">
        <v>467</v>
      </c>
      <c r="H137" s="187" t="s">
        <v>467</v>
      </c>
      <c r="I137" s="1">
        <v>0</v>
      </c>
      <c r="J137" s="1">
        <v>80688.966473880617</v>
      </c>
      <c r="K137" s="1">
        <v>0</v>
      </c>
      <c r="L137" s="1">
        <v>16106301.277578615</v>
      </c>
      <c r="M137" s="1">
        <v>1663437672.9302506</v>
      </c>
      <c r="N137" s="1">
        <v>0</v>
      </c>
      <c r="O137" s="1">
        <v>65070.063656073915</v>
      </c>
      <c r="P137" s="1">
        <v>1006472.231730626</v>
      </c>
      <c r="Q137" s="1">
        <v>0</v>
      </c>
    </row>
    <row r="138" spans="1:17" ht="27" x14ac:dyDescent="0.35">
      <c r="A138" s="3" t="s">
        <v>377</v>
      </c>
      <c r="B138" s="3" t="s">
        <v>374</v>
      </c>
      <c r="C138" s="3">
        <v>4</v>
      </c>
      <c r="D138" s="3" t="s">
        <v>370</v>
      </c>
      <c r="E138" s="3" t="s">
        <v>373</v>
      </c>
      <c r="F138" s="3">
        <v>12</v>
      </c>
      <c r="G138" s="187" t="s">
        <v>467</v>
      </c>
      <c r="H138" s="187" t="s">
        <v>467</v>
      </c>
      <c r="I138" s="1">
        <v>0</v>
      </c>
      <c r="J138" s="1">
        <v>116074.86937102031</v>
      </c>
      <c r="K138" s="1">
        <v>145919.51515573109</v>
      </c>
      <c r="L138" s="1">
        <v>18640145.957950003</v>
      </c>
      <c r="M138" s="1">
        <v>1944753035.216047</v>
      </c>
      <c r="N138" s="1">
        <v>0</v>
      </c>
      <c r="O138" s="1">
        <v>140004.15095230378</v>
      </c>
      <c r="P138" s="1">
        <v>1530480.2871584345</v>
      </c>
      <c r="Q138" s="1">
        <v>145919.51515573109</v>
      </c>
    </row>
    <row r="139" spans="1:17" ht="27" x14ac:dyDescent="0.35">
      <c r="A139" s="3" t="s">
        <v>377</v>
      </c>
      <c r="B139" s="3" t="s">
        <v>374</v>
      </c>
      <c r="C139" s="3">
        <v>4</v>
      </c>
      <c r="D139" s="3" t="s">
        <v>370</v>
      </c>
      <c r="E139" s="3" t="s">
        <v>372</v>
      </c>
      <c r="F139" s="3">
        <v>12</v>
      </c>
      <c r="G139" s="187" t="s">
        <v>467</v>
      </c>
      <c r="H139" s="187" t="s">
        <v>467</v>
      </c>
      <c r="I139" s="1">
        <v>0</v>
      </c>
      <c r="J139" s="1">
        <v>100167.71119947804</v>
      </c>
      <c r="K139" s="1">
        <v>0</v>
      </c>
      <c r="L139" s="1">
        <v>19501161.729688022</v>
      </c>
      <c r="M139" s="1">
        <v>1692172842.4575665</v>
      </c>
      <c r="N139" s="1">
        <v>0</v>
      </c>
      <c r="O139" s="1">
        <v>148965.91913367203</v>
      </c>
      <c r="P139" s="1">
        <v>1373770.5265253806</v>
      </c>
      <c r="Q139" s="1">
        <v>0</v>
      </c>
    </row>
    <row r="140" spans="1:17" ht="27" x14ac:dyDescent="0.35">
      <c r="A140" s="3" t="s">
        <v>377</v>
      </c>
      <c r="B140" s="3" t="s">
        <v>374</v>
      </c>
      <c r="C140" s="3">
        <v>5</v>
      </c>
      <c r="D140" s="3" t="s">
        <v>370</v>
      </c>
      <c r="E140" s="3" t="s">
        <v>371</v>
      </c>
      <c r="F140" s="3">
        <v>12</v>
      </c>
      <c r="G140" s="187" t="s">
        <v>467</v>
      </c>
      <c r="H140" s="187" t="s">
        <v>467</v>
      </c>
      <c r="I140" s="1">
        <v>0</v>
      </c>
      <c r="J140" s="1">
        <v>89193.705269897415</v>
      </c>
      <c r="K140" s="1">
        <v>169021.90495417686</v>
      </c>
      <c r="L140" s="1">
        <v>10212921.836834393</v>
      </c>
      <c r="M140" s="1">
        <v>603125305.3248657</v>
      </c>
      <c r="N140" s="1">
        <v>25459.108313225697</v>
      </c>
      <c r="O140" s="1">
        <v>196477.94713402056</v>
      </c>
      <c r="P140" s="1">
        <v>1167304.1425307768</v>
      </c>
      <c r="Q140" s="1">
        <v>169021.90495417686</v>
      </c>
    </row>
    <row r="141" spans="1:17" ht="27" x14ac:dyDescent="0.35">
      <c r="A141" s="3" t="s">
        <v>377</v>
      </c>
      <c r="B141" s="3" t="s">
        <v>374</v>
      </c>
      <c r="C141" s="3">
        <v>5</v>
      </c>
      <c r="D141" s="3" t="s">
        <v>370</v>
      </c>
      <c r="E141" s="3" t="s">
        <v>373</v>
      </c>
      <c r="F141" s="3">
        <v>12</v>
      </c>
      <c r="G141" s="187" t="s">
        <v>467</v>
      </c>
      <c r="H141" s="187" t="s">
        <v>467</v>
      </c>
      <c r="I141" s="1">
        <v>0</v>
      </c>
      <c r="J141" s="1">
        <v>159860.64878624486</v>
      </c>
      <c r="K141" s="1">
        <v>670481.04741508176</v>
      </c>
      <c r="L141" s="1">
        <v>23765607.934216309</v>
      </c>
      <c r="M141" s="1">
        <v>1435121252.0662022</v>
      </c>
      <c r="N141" s="1">
        <v>31642.703299512479</v>
      </c>
      <c r="O141" s="1">
        <v>419544.0907958906</v>
      </c>
      <c r="P141" s="1">
        <v>2339465.7678172537</v>
      </c>
      <c r="Q141" s="1">
        <v>670481.04741508176</v>
      </c>
    </row>
    <row r="142" spans="1:17" ht="27" x14ac:dyDescent="0.35">
      <c r="A142" s="3" t="s">
        <v>377</v>
      </c>
      <c r="B142" s="3" t="s">
        <v>374</v>
      </c>
      <c r="C142" s="3">
        <v>5</v>
      </c>
      <c r="D142" s="3" t="s">
        <v>370</v>
      </c>
      <c r="E142" s="3" t="s">
        <v>372</v>
      </c>
      <c r="F142" s="3">
        <v>12</v>
      </c>
      <c r="G142" s="187" t="s">
        <v>467</v>
      </c>
      <c r="H142" s="187" t="s">
        <v>467</v>
      </c>
      <c r="I142" s="1">
        <v>0</v>
      </c>
      <c r="J142" s="1">
        <v>171506.40604113208</v>
      </c>
      <c r="K142" s="1">
        <v>881463.94870948466</v>
      </c>
      <c r="L142" s="1">
        <v>27613896.708936445</v>
      </c>
      <c r="M142" s="1">
        <v>1421705573.1333616</v>
      </c>
      <c r="N142" s="1">
        <v>99021.742862233747</v>
      </c>
      <c r="O142" s="1">
        <v>477404.63995358627</v>
      </c>
      <c r="P142" s="1">
        <v>2889925.1421839115</v>
      </c>
      <c r="Q142" s="1">
        <v>881463.94870948466</v>
      </c>
    </row>
    <row r="143" spans="1:17" ht="27" x14ac:dyDescent="0.35">
      <c r="A143" s="3" t="s">
        <v>377</v>
      </c>
      <c r="B143" s="3" t="s">
        <v>374</v>
      </c>
      <c r="C143" s="3">
        <v>6</v>
      </c>
      <c r="D143" s="3" t="s">
        <v>370</v>
      </c>
      <c r="E143" s="3" t="s">
        <v>371</v>
      </c>
      <c r="F143" s="3">
        <v>12</v>
      </c>
      <c r="G143" s="187" t="s">
        <v>467</v>
      </c>
      <c r="H143" s="187" t="s">
        <v>467</v>
      </c>
      <c r="I143" s="1">
        <v>0</v>
      </c>
      <c r="J143" s="1">
        <v>421875.52245861106</v>
      </c>
      <c r="K143" s="1">
        <v>0</v>
      </c>
      <c r="L143" s="1">
        <v>15413202.247191012</v>
      </c>
      <c r="M143" s="1">
        <v>574008911.27469969</v>
      </c>
      <c r="N143" s="1">
        <v>955405.49698140263</v>
      </c>
      <c r="O143" s="1">
        <v>33218108.291359942</v>
      </c>
      <c r="P143" s="1">
        <v>2306793.5553520923</v>
      </c>
      <c r="Q143" s="1">
        <v>0</v>
      </c>
    </row>
    <row r="144" spans="1:17" ht="27" x14ac:dyDescent="0.35">
      <c r="A144" s="3" t="s">
        <v>377</v>
      </c>
      <c r="B144" s="3" t="s">
        <v>374</v>
      </c>
      <c r="C144" s="3">
        <v>6</v>
      </c>
      <c r="D144" s="3" t="s">
        <v>370</v>
      </c>
      <c r="E144" s="3" t="s">
        <v>373</v>
      </c>
      <c r="F144" s="3">
        <v>12</v>
      </c>
      <c r="G144" s="187" t="s">
        <v>467</v>
      </c>
      <c r="H144" s="187" t="s">
        <v>467</v>
      </c>
      <c r="I144" s="1">
        <v>0</v>
      </c>
      <c r="J144" s="1">
        <v>773704.42429536104</v>
      </c>
      <c r="K144" s="1">
        <v>0</v>
      </c>
      <c r="L144" s="1">
        <v>37439329.550932623</v>
      </c>
      <c r="M144" s="1">
        <v>1340897726.851337</v>
      </c>
      <c r="N144" s="1">
        <v>2695670.286107094</v>
      </c>
      <c r="O144" s="1">
        <v>99499087.773945943</v>
      </c>
      <c r="P144" s="1">
        <v>5941370.9596996335</v>
      </c>
      <c r="Q144" s="1">
        <v>0</v>
      </c>
    </row>
    <row r="145" spans="1:17" ht="27" x14ac:dyDescent="0.35">
      <c r="A145" s="3" t="s">
        <v>377</v>
      </c>
      <c r="B145" s="3" t="s">
        <v>374</v>
      </c>
      <c r="C145" s="3">
        <v>6</v>
      </c>
      <c r="D145" s="3" t="s">
        <v>370</v>
      </c>
      <c r="E145" s="3" t="s">
        <v>372</v>
      </c>
      <c r="F145" s="3">
        <v>12</v>
      </c>
      <c r="G145" s="187" t="s">
        <v>467</v>
      </c>
      <c r="H145" s="187" t="s">
        <v>467</v>
      </c>
      <c r="I145" s="1">
        <v>0</v>
      </c>
      <c r="J145" s="1">
        <v>1345227.0435627343</v>
      </c>
      <c r="K145" s="1">
        <v>0</v>
      </c>
      <c r="L145" s="1">
        <v>43670739.700374536</v>
      </c>
      <c r="M145" s="1">
        <v>1595266432.5842698</v>
      </c>
      <c r="N145" s="1">
        <v>3667432.9614082398</v>
      </c>
      <c r="O145" s="1">
        <v>109690622.65917602</v>
      </c>
      <c r="P145" s="1">
        <v>5936281.9437991576</v>
      </c>
      <c r="Q145" s="1">
        <v>0</v>
      </c>
    </row>
    <row r="146" spans="1:17" ht="27" x14ac:dyDescent="0.35">
      <c r="A146" s="3" t="s">
        <v>377</v>
      </c>
      <c r="B146" s="3" t="s">
        <v>374</v>
      </c>
      <c r="C146" s="3">
        <v>8</v>
      </c>
      <c r="D146" s="3" t="s">
        <v>370</v>
      </c>
      <c r="E146" s="3" t="s">
        <v>371</v>
      </c>
      <c r="F146" s="3">
        <v>20</v>
      </c>
      <c r="G146" s="187" t="s">
        <v>467</v>
      </c>
      <c r="H146" s="187" t="s">
        <v>467</v>
      </c>
      <c r="I146" s="1">
        <v>0</v>
      </c>
      <c r="J146" s="1">
        <v>16038.154726360233</v>
      </c>
      <c r="K146" s="1">
        <v>86316.314624616964</v>
      </c>
      <c r="L146" s="1">
        <v>1806709.1454505448</v>
      </c>
      <c r="M146" s="1">
        <v>574492083.75893772</v>
      </c>
      <c r="N146" s="1">
        <v>0</v>
      </c>
      <c r="O146" s="1">
        <v>0</v>
      </c>
      <c r="P146" s="1">
        <v>0</v>
      </c>
      <c r="Q146" s="1">
        <v>86316.314624616964</v>
      </c>
    </row>
    <row r="147" spans="1:17" ht="27" x14ac:dyDescent="0.35">
      <c r="A147" s="3" t="s">
        <v>377</v>
      </c>
      <c r="B147" s="3" t="s">
        <v>374</v>
      </c>
      <c r="C147" s="3">
        <v>8</v>
      </c>
      <c r="D147" s="3" t="s">
        <v>370</v>
      </c>
      <c r="E147" s="3" t="s">
        <v>373</v>
      </c>
      <c r="F147" s="3">
        <v>20</v>
      </c>
      <c r="G147" s="187" t="s">
        <v>467</v>
      </c>
      <c r="H147" s="187" t="s">
        <v>467</v>
      </c>
      <c r="I147" s="1">
        <v>0</v>
      </c>
      <c r="J147" s="1">
        <v>0</v>
      </c>
      <c r="K147" s="1">
        <v>181518.68853135241</v>
      </c>
      <c r="L147" s="1">
        <v>4311894.0437198104</v>
      </c>
      <c r="M147" s="1">
        <v>1388724401.8067119</v>
      </c>
      <c r="N147" s="1">
        <v>0</v>
      </c>
      <c r="O147" s="1">
        <v>0</v>
      </c>
      <c r="P147" s="1">
        <v>0</v>
      </c>
      <c r="Q147" s="1">
        <v>181518.68853135241</v>
      </c>
    </row>
    <row r="148" spans="1:17" ht="27" x14ac:dyDescent="0.35">
      <c r="A148" s="3" t="s">
        <v>377</v>
      </c>
      <c r="B148" s="3" t="s">
        <v>374</v>
      </c>
      <c r="C148" s="3">
        <v>8</v>
      </c>
      <c r="D148" s="3" t="s">
        <v>370</v>
      </c>
      <c r="E148" s="3" t="s">
        <v>372</v>
      </c>
      <c r="F148" s="3">
        <v>20</v>
      </c>
      <c r="G148" s="187" t="s">
        <v>467</v>
      </c>
      <c r="H148" s="187" t="s">
        <v>467</v>
      </c>
      <c r="I148" s="1">
        <v>0</v>
      </c>
      <c r="J148" s="1">
        <v>54584.942691672994</v>
      </c>
      <c r="K148" s="1">
        <v>304242.39817205485</v>
      </c>
      <c r="L148" s="1">
        <v>4255695.0564389611</v>
      </c>
      <c r="M148" s="1">
        <v>1594273557.5928862</v>
      </c>
      <c r="N148" s="1">
        <v>0</v>
      </c>
      <c r="O148" s="1">
        <v>0</v>
      </c>
      <c r="P148" s="1">
        <v>0</v>
      </c>
      <c r="Q148" s="1">
        <v>304242.39817205485</v>
      </c>
    </row>
    <row r="149" spans="1:17" ht="27" x14ac:dyDescent="0.35">
      <c r="A149" s="3" t="s">
        <v>377</v>
      </c>
      <c r="B149" s="3" t="s">
        <v>374</v>
      </c>
      <c r="C149" s="3">
        <v>9</v>
      </c>
      <c r="D149" s="3" t="s">
        <v>370</v>
      </c>
      <c r="E149" s="3" t="s">
        <v>371</v>
      </c>
      <c r="F149" s="3">
        <v>20</v>
      </c>
      <c r="G149" s="187" t="s">
        <v>467</v>
      </c>
      <c r="H149" s="187" t="s">
        <v>467</v>
      </c>
      <c r="I149" s="1">
        <v>0</v>
      </c>
      <c r="J149" s="1">
        <v>135314.21810312892</v>
      </c>
      <c r="K149" s="1">
        <v>0</v>
      </c>
      <c r="L149" s="1">
        <v>4666775.1248439448</v>
      </c>
      <c r="M149" s="1">
        <v>258599282.14731589</v>
      </c>
      <c r="N149" s="1">
        <v>0</v>
      </c>
      <c r="O149" s="1">
        <v>63254.064306710367</v>
      </c>
      <c r="P149" s="1">
        <v>737565.48817813676</v>
      </c>
      <c r="Q149" s="1">
        <v>0</v>
      </c>
    </row>
    <row r="150" spans="1:17" ht="27" x14ac:dyDescent="0.35">
      <c r="A150" s="3" t="s">
        <v>377</v>
      </c>
      <c r="B150" s="3" t="s">
        <v>374</v>
      </c>
      <c r="C150" s="3">
        <v>9</v>
      </c>
      <c r="D150" s="3" t="s">
        <v>370</v>
      </c>
      <c r="E150" s="3" t="s">
        <v>373</v>
      </c>
      <c r="F150" s="3">
        <v>20</v>
      </c>
      <c r="G150" s="187" t="s">
        <v>467</v>
      </c>
      <c r="H150" s="187" t="s">
        <v>467</v>
      </c>
      <c r="I150" s="1">
        <v>0</v>
      </c>
      <c r="J150" s="1">
        <v>215758.45128807233</v>
      </c>
      <c r="K150" s="1">
        <v>0</v>
      </c>
      <c r="L150" s="1">
        <v>12239930.160304505</v>
      </c>
      <c r="M150" s="1">
        <v>759112762.14178538</v>
      </c>
      <c r="N150" s="1">
        <v>0</v>
      </c>
      <c r="O150" s="1">
        <v>167470.4086805585</v>
      </c>
      <c r="P150" s="1">
        <v>1651277.6219612414</v>
      </c>
      <c r="Q150" s="1">
        <v>0</v>
      </c>
    </row>
    <row r="151" spans="1:17" ht="27" x14ac:dyDescent="0.35">
      <c r="A151" s="3" t="s">
        <v>377</v>
      </c>
      <c r="B151" s="3" t="s">
        <v>374</v>
      </c>
      <c r="C151" s="3">
        <v>9</v>
      </c>
      <c r="D151" s="3" t="s">
        <v>370</v>
      </c>
      <c r="E151" s="3" t="s">
        <v>372</v>
      </c>
      <c r="F151" s="3">
        <v>20</v>
      </c>
      <c r="G151" s="187" t="s">
        <v>467</v>
      </c>
      <c r="H151" s="187" t="s">
        <v>467</v>
      </c>
      <c r="I151" s="1">
        <v>0</v>
      </c>
      <c r="J151" s="1">
        <v>170663.58453707487</v>
      </c>
      <c r="K151" s="1">
        <v>0</v>
      </c>
      <c r="L151" s="1">
        <v>12519525.526350578</v>
      </c>
      <c r="M151" s="1">
        <v>839967800.31671822</v>
      </c>
      <c r="N151" s="1">
        <v>0</v>
      </c>
      <c r="O151" s="1">
        <v>141903.33945834779</v>
      </c>
      <c r="P151" s="1">
        <v>2139620.537496041</v>
      </c>
      <c r="Q151" s="1">
        <v>0</v>
      </c>
    </row>
    <row r="152" spans="1:17" ht="27" x14ac:dyDescent="0.35">
      <c r="A152" s="3" t="s">
        <v>377</v>
      </c>
      <c r="B152" s="3" t="s">
        <v>374</v>
      </c>
      <c r="C152" s="3">
        <v>10</v>
      </c>
      <c r="D152" s="3" t="s">
        <v>370</v>
      </c>
      <c r="E152" s="3" t="s">
        <v>371</v>
      </c>
      <c r="F152" s="3">
        <v>20</v>
      </c>
      <c r="G152" s="187" t="s">
        <v>467</v>
      </c>
      <c r="H152" s="187" t="s">
        <v>467</v>
      </c>
      <c r="I152" s="1">
        <v>0</v>
      </c>
      <c r="J152" s="1">
        <v>66472.064225542563</v>
      </c>
      <c r="K152" s="1">
        <v>75505.144959388956</v>
      </c>
      <c r="L152" s="1">
        <v>5869685.2393412348</v>
      </c>
      <c r="M152" s="1">
        <v>340357287.97906727</v>
      </c>
      <c r="N152" s="1">
        <v>0</v>
      </c>
      <c r="O152" s="1">
        <v>0</v>
      </c>
      <c r="P152" s="1">
        <v>504412.60453940288</v>
      </c>
      <c r="Q152" s="1">
        <v>75505.144959388956</v>
      </c>
    </row>
    <row r="153" spans="1:17" ht="27" x14ac:dyDescent="0.35">
      <c r="A153" s="3" t="s">
        <v>377</v>
      </c>
      <c r="B153" s="3" t="s">
        <v>374</v>
      </c>
      <c r="C153" s="3">
        <v>10</v>
      </c>
      <c r="D153" s="3" t="s">
        <v>370</v>
      </c>
      <c r="E153" s="3" t="s">
        <v>373</v>
      </c>
      <c r="F153" s="3">
        <v>20</v>
      </c>
      <c r="G153" s="187" t="s">
        <v>467</v>
      </c>
      <c r="H153" s="187" t="s">
        <v>467</v>
      </c>
      <c r="I153" s="1">
        <v>0</v>
      </c>
      <c r="J153" s="1">
        <v>174101.48985712524</v>
      </c>
      <c r="K153" s="1">
        <v>332509.44064086059</v>
      </c>
      <c r="L153" s="1">
        <v>16337978.799650935</v>
      </c>
      <c r="M153" s="1">
        <v>1062007228.0076734</v>
      </c>
      <c r="N153" s="1">
        <v>0</v>
      </c>
      <c r="O153" s="1">
        <v>0</v>
      </c>
      <c r="P153" s="1">
        <v>1183406.9790917716</v>
      </c>
      <c r="Q153" s="1">
        <v>332509.44064086059</v>
      </c>
    </row>
    <row r="154" spans="1:17" ht="27" x14ac:dyDescent="0.35">
      <c r="A154" s="3" t="s">
        <v>377</v>
      </c>
      <c r="B154" s="3" t="s">
        <v>374</v>
      </c>
      <c r="C154" s="3">
        <v>10</v>
      </c>
      <c r="D154" s="3" t="s">
        <v>370</v>
      </c>
      <c r="E154" s="3" t="s">
        <v>372</v>
      </c>
      <c r="F154" s="3">
        <v>20</v>
      </c>
      <c r="G154" s="187" t="s">
        <v>467</v>
      </c>
      <c r="H154" s="187" t="s">
        <v>467</v>
      </c>
      <c r="I154" s="1">
        <v>0</v>
      </c>
      <c r="J154" s="1">
        <v>173325.34243028428</v>
      </c>
      <c r="K154" s="1">
        <v>741235.03176161461</v>
      </c>
      <c r="L154" s="1">
        <v>16725293.984536299</v>
      </c>
      <c r="M154" s="1">
        <v>1140287062.8015921</v>
      </c>
      <c r="N154" s="1">
        <v>0</v>
      </c>
      <c r="O154" s="1">
        <v>0</v>
      </c>
      <c r="P154" s="1">
        <v>1233750.7228271638</v>
      </c>
      <c r="Q154" s="1">
        <v>741235.03176161461</v>
      </c>
    </row>
    <row r="155" spans="1:17" ht="27" x14ac:dyDescent="0.35">
      <c r="A155" s="3" t="s">
        <v>377</v>
      </c>
      <c r="B155" s="3" t="s">
        <v>374</v>
      </c>
      <c r="C155" s="3">
        <v>12</v>
      </c>
      <c r="D155" s="3" t="s">
        <v>370</v>
      </c>
      <c r="E155" s="3" t="s">
        <v>371</v>
      </c>
      <c r="F155" s="3">
        <v>20</v>
      </c>
      <c r="G155" s="187" t="s">
        <v>467</v>
      </c>
      <c r="H155" s="187" t="s">
        <v>467</v>
      </c>
      <c r="I155" s="1">
        <v>0</v>
      </c>
      <c r="J155" s="1">
        <v>100548.1278518153</v>
      </c>
      <c r="K155" s="1">
        <v>71622.409252757032</v>
      </c>
      <c r="L155" s="1">
        <v>6771117.7502110805</v>
      </c>
      <c r="M155" s="1">
        <v>399139572.64402157</v>
      </c>
      <c r="N155" s="1">
        <v>0</v>
      </c>
      <c r="O155" s="1">
        <v>0</v>
      </c>
      <c r="P155" s="1">
        <v>209016.26713460416</v>
      </c>
      <c r="Q155" s="1">
        <v>71622.409252757032</v>
      </c>
    </row>
    <row r="156" spans="1:17" ht="27" x14ac:dyDescent="0.35">
      <c r="A156" s="3" t="s">
        <v>377</v>
      </c>
      <c r="B156" s="3" t="s">
        <v>374</v>
      </c>
      <c r="C156" s="3">
        <v>12</v>
      </c>
      <c r="D156" s="3" t="s">
        <v>370</v>
      </c>
      <c r="E156" s="3" t="s">
        <v>373</v>
      </c>
      <c r="F156" s="3">
        <v>20</v>
      </c>
      <c r="G156" s="187" t="s">
        <v>467</v>
      </c>
      <c r="H156" s="187" t="s">
        <v>467</v>
      </c>
      <c r="I156" s="1">
        <v>0</v>
      </c>
      <c r="J156" s="1">
        <v>107625.04687434992</v>
      </c>
      <c r="K156" s="1">
        <v>0</v>
      </c>
      <c r="L156" s="1">
        <v>18681684.500700552</v>
      </c>
      <c r="M156" s="1">
        <v>1262414660.2461209</v>
      </c>
      <c r="N156" s="1">
        <v>0</v>
      </c>
      <c r="O156" s="1">
        <v>16726.03064421509</v>
      </c>
      <c r="P156" s="1">
        <v>567552.40194349922</v>
      </c>
      <c r="Q156" s="1">
        <v>0</v>
      </c>
    </row>
    <row r="157" spans="1:17" ht="27" x14ac:dyDescent="0.35">
      <c r="A157" s="3" t="s">
        <v>377</v>
      </c>
      <c r="B157" s="3" t="s">
        <v>374</v>
      </c>
      <c r="C157" s="3">
        <v>12</v>
      </c>
      <c r="D157" s="3" t="s">
        <v>370</v>
      </c>
      <c r="E157" s="3" t="s">
        <v>372</v>
      </c>
      <c r="F157" s="3">
        <v>20</v>
      </c>
      <c r="G157" s="187" t="s">
        <v>467</v>
      </c>
      <c r="H157" s="187" t="s">
        <v>467</v>
      </c>
      <c r="I157" s="1">
        <v>0</v>
      </c>
      <c r="J157" s="1">
        <v>161042.14691807207</v>
      </c>
      <c r="K157" s="1">
        <v>0</v>
      </c>
      <c r="L157" s="1">
        <v>19730085.882524997</v>
      </c>
      <c r="M157" s="1">
        <v>1378708446.965565</v>
      </c>
      <c r="N157" s="1">
        <v>0</v>
      </c>
      <c r="O157" s="1">
        <v>73915.604971826484</v>
      </c>
      <c r="P157" s="1">
        <v>682984.66228631686</v>
      </c>
      <c r="Q157" s="1">
        <v>0</v>
      </c>
    </row>
    <row r="158" spans="1:17" ht="27" x14ac:dyDescent="0.35">
      <c r="A158" s="3" t="s">
        <v>377</v>
      </c>
      <c r="B158" s="3" t="s">
        <v>374</v>
      </c>
      <c r="C158" s="3">
        <v>15</v>
      </c>
      <c r="D158" s="3" t="s">
        <v>370</v>
      </c>
      <c r="E158" s="3" t="s">
        <v>371</v>
      </c>
      <c r="F158" s="3">
        <v>20</v>
      </c>
      <c r="G158" s="187" t="s">
        <v>467</v>
      </c>
      <c r="H158" s="187" t="s">
        <v>467</v>
      </c>
      <c r="I158" s="1">
        <v>0</v>
      </c>
      <c r="J158" s="1">
        <v>219561.09255619539</v>
      </c>
      <c r="K158" s="1">
        <v>0</v>
      </c>
      <c r="L158" s="1">
        <v>7792230.024968789</v>
      </c>
      <c r="M158" s="1">
        <v>492366182.89637953</v>
      </c>
      <c r="N158" s="1">
        <v>0</v>
      </c>
      <c r="O158" s="1">
        <v>0</v>
      </c>
      <c r="P158" s="1">
        <v>192035.40348767949</v>
      </c>
      <c r="Q158" s="1">
        <v>0</v>
      </c>
    </row>
    <row r="159" spans="1:17" ht="27" x14ac:dyDescent="0.35">
      <c r="A159" s="3" t="s">
        <v>377</v>
      </c>
      <c r="B159" s="3" t="s">
        <v>374</v>
      </c>
      <c r="C159" s="3">
        <v>15</v>
      </c>
      <c r="D159" s="3" t="s">
        <v>370</v>
      </c>
      <c r="E159" s="3" t="s">
        <v>373</v>
      </c>
      <c r="F159" s="3">
        <v>20</v>
      </c>
      <c r="G159" s="187" t="s">
        <v>467</v>
      </c>
      <c r="H159" s="187" t="s">
        <v>467</v>
      </c>
      <c r="I159" s="1">
        <v>0</v>
      </c>
      <c r="J159" s="1">
        <v>344543.39204532362</v>
      </c>
      <c r="K159" s="1">
        <v>0</v>
      </c>
      <c r="L159" s="1">
        <v>17083031.187525559</v>
      </c>
      <c r="M159" s="1">
        <v>1123644152.5557842</v>
      </c>
      <c r="N159" s="1">
        <v>0</v>
      </c>
      <c r="O159" s="1">
        <v>0</v>
      </c>
      <c r="P159" s="1">
        <v>592684.31928963447</v>
      </c>
      <c r="Q159" s="1">
        <v>0</v>
      </c>
    </row>
    <row r="160" spans="1:17" ht="27" x14ac:dyDescent="0.35">
      <c r="A160" s="3" t="s">
        <v>377</v>
      </c>
      <c r="B160" s="3" t="s">
        <v>374</v>
      </c>
      <c r="C160" s="3">
        <v>15</v>
      </c>
      <c r="D160" s="3" t="s">
        <v>370</v>
      </c>
      <c r="E160" s="3" t="s">
        <v>372</v>
      </c>
      <c r="F160" s="3">
        <v>20</v>
      </c>
      <c r="G160" s="187" t="s">
        <v>467</v>
      </c>
      <c r="H160" s="187" t="s">
        <v>467</v>
      </c>
      <c r="I160" s="1">
        <v>0</v>
      </c>
      <c r="J160" s="1">
        <v>324278.53822953452</v>
      </c>
      <c r="K160" s="1">
        <v>165446.42447345323</v>
      </c>
      <c r="L160" s="1">
        <v>20217317.233328473</v>
      </c>
      <c r="M160" s="1">
        <v>1413210491.7554357</v>
      </c>
      <c r="N160" s="1">
        <v>0</v>
      </c>
      <c r="O160" s="1">
        <v>21102.106503527652</v>
      </c>
      <c r="P160" s="1">
        <v>596508.40393626888</v>
      </c>
      <c r="Q160" s="1">
        <v>165446.42447345323</v>
      </c>
    </row>
  </sheetData>
  <conditionalFormatting sqref="G60:G160">
    <cfRule type="colorScale" priority="3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conditionalFormatting sqref="G2:P59">
    <cfRule type="colorScale" priority="2">
      <colorScale>
        <cfvo type="percentile" val="10"/>
        <cfvo type="percentile" val="50"/>
        <cfvo type="percentile" val="90"/>
        <color theme="5" tint="0.39997558519241921"/>
        <color theme="4" tint="0.59999389629810485"/>
        <color theme="9" tint="0.39997558519241921"/>
      </colorScale>
    </cfRule>
  </conditionalFormatting>
  <conditionalFormatting sqref="H74:H160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conditionalFormatting sqref="H60:P73 I74:P142">
    <cfRule type="colorScale" priority="39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C34A-8295-6C46-9F1D-7A892078B379}">
  <dimension ref="A1:G17"/>
  <sheetViews>
    <sheetView tabSelected="1" workbookViewId="0">
      <selection activeCell="G20" sqref="G20"/>
    </sheetView>
  </sheetViews>
  <sheetFormatPr baseColWidth="10" defaultRowHeight="16" x14ac:dyDescent="0.2"/>
  <sheetData>
    <row r="1" spans="1:7" x14ac:dyDescent="0.2">
      <c r="B1" t="s">
        <v>451</v>
      </c>
      <c r="C1" t="s">
        <v>458</v>
      </c>
      <c r="D1" t="s">
        <v>450</v>
      </c>
      <c r="E1" t="s">
        <v>471</v>
      </c>
      <c r="F1" t="s">
        <v>455</v>
      </c>
      <c r="G1" t="s">
        <v>459</v>
      </c>
    </row>
    <row r="2" spans="1:7" x14ac:dyDescent="0.2">
      <c r="A2" t="s">
        <v>469</v>
      </c>
      <c r="B2">
        <f>LOG(2*6033.42279, 2)</f>
        <v>13.558760966921183</v>
      </c>
      <c r="C2">
        <f>LOG(2*13325.79994,2)</f>
        <v>14.701934519275458</v>
      </c>
      <c r="D2">
        <f>LOG(2*17856.0123, 2)</f>
        <v>15.124122305620793</v>
      </c>
      <c r="E2">
        <f>LOG(2*16038.1547,2)</f>
        <v>14.969220538904279</v>
      </c>
      <c r="F2">
        <f>LOG(2*659039.104,2)</f>
        <v>20.330004544333498</v>
      </c>
      <c r="G2">
        <f>LOG(2*16726.03064, 2)</f>
        <v>15.029807490470322</v>
      </c>
    </row>
    <row r="3" spans="1:7" x14ac:dyDescent="0.2">
      <c r="A3" t="s">
        <v>470</v>
      </c>
      <c r="B3">
        <f>LOG(5*6033.42279, 2)</f>
        <v>14.880689061808546</v>
      </c>
      <c r="C3">
        <f>LOG(5*13325.79994,2)</f>
        <v>16.023862614162823</v>
      </c>
      <c r="D3">
        <f>LOG(5*17856.0123, 2)</f>
        <v>16.446050400508156</v>
      </c>
      <c r="E3">
        <f>LOG(5*16038.1547, 2)</f>
        <v>16.291148633791643</v>
      </c>
      <c r="F3">
        <f>LOG(5*659039.104, 2)</f>
        <v>21.65193263922086</v>
      </c>
      <c r="G3">
        <f>LOG(5*16726.03064, 2)</f>
        <v>16.351735585357687</v>
      </c>
    </row>
    <row r="5" spans="1:7" x14ac:dyDescent="0.2">
      <c r="F5" s="1"/>
    </row>
    <row r="9" spans="1:7" x14ac:dyDescent="0.2">
      <c r="D9" s="3"/>
    </row>
    <row r="15" spans="1:7" x14ac:dyDescent="0.2">
      <c r="D15" s="3"/>
    </row>
    <row r="17" spans="3:3" x14ac:dyDescent="0.2"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mzML</vt:lpstr>
      <vt:lpstr>reorganize</vt:lpstr>
      <vt:lpstr>ZTs_Added</vt:lpstr>
      <vt:lpstr>TechNorm</vt:lpstr>
      <vt:lpstr>Exclude2_FromR</vt:lpstr>
      <vt:lpstr>R_input_PreExclude</vt:lpstr>
      <vt:lpstr>R_output_DblExclude</vt:lpstr>
      <vt:lpstr>R_output_FinalExclude</vt:lpstr>
      <vt:lpstr>LOD_LOQ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Ricono</dc:creator>
  <cp:lastModifiedBy>Angela Ricono</cp:lastModifiedBy>
  <dcterms:created xsi:type="dcterms:W3CDTF">2024-04-02T16:46:56Z</dcterms:created>
  <dcterms:modified xsi:type="dcterms:W3CDTF">2025-01-08T16:38:21Z</dcterms:modified>
</cp:coreProperties>
</file>