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303.laboratorios\Documents\MATRICES\"/>
    </mc:Choice>
  </mc:AlternateContent>
  <xr:revisionPtr revIDLastSave="0" documentId="13_ncr:1_{6727933C-DD89-4711-A675-0C12E8CE4CF9}" xr6:coauthVersionLast="36" xr6:coauthVersionMax="46" xr10:uidLastSave="{00000000-0000-0000-0000-000000000000}"/>
  <bookViews>
    <workbookView xWindow="0" yWindow="0" windowWidth="19200" windowHeight="11385" activeTab="4" xr2:uid="{725BE07E-39FA-46C9-BACC-8DAF732BD401}"/>
  </bookViews>
  <sheets>
    <sheet name="INDICE " sheetId="6" r:id="rId1"/>
    <sheet name="Requisito" sheetId="7" r:id="rId2"/>
    <sheet name="1" sheetId="2" r:id="rId3"/>
    <sheet name="2" sheetId="3" r:id="rId4"/>
    <sheet name="3" sheetId="4" r:id="rId5"/>
  </sheets>
  <definedNames>
    <definedName name="_xlnm._FilterDatabase" localSheetId="3" hidden="1">'2'!$B$3:$M$10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3" l="1"/>
  <c r="D10" i="3"/>
  <c r="E5" i="3"/>
  <c r="E6" i="3"/>
  <c r="E7" i="3"/>
  <c r="E8" i="3"/>
  <c r="E9" i="3"/>
  <c r="D5" i="3"/>
  <c r="D6" i="3"/>
  <c r="D7" i="3"/>
  <c r="D8" i="3"/>
  <c r="D9" i="3"/>
  <c r="E4" i="3"/>
  <c r="D4" i="3"/>
  <c r="E7" i="2" l="1"/>
  <c r="F7" i="2" s="1"/>
  <c r="F10" i="3"/>
  <c r="F9" i="3"/>
  <c r="F8" i="3"/>
  <c r="F7" i="3"/>
  <c r="F6" i="3"/>
  <c r="F5" i="3"/>
  <c r="F4" i="3"/>
  <c r="E6" i="2"/>
  <c r="F6" i="2" s="1"/>
  <c r="E8" i="2" l="1"/>
  <c r="F8" i="2" s="1"/>
  <c r="E9" i="2"/>
  <c r="F9" i="2" s="1"/>
  <c r="E10" i="2"/>
  <c r="F10" i="2" s="1"/>
  <c r="E11" i="2"/>
  <c r="F11" i="2" s="1"/>
  <c r="E12" i="2"/>
  <c r="F12" i="2" s="1"/>
  <c r="L18" i="4"/>
  <c r="L19" i="4"/>
  <c r="L17" i="4"/>
  <c r="L20" i="4" l="1"/>
  <c r="M19" i="4" s="1"/>
  <c r="M17" i="4" l="1"/>
  <c r="M18" i="4"/>
  <c r="M20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JULIO</author>
  </authors>
  <commentList>
    <comment ref="C3" authorId="0" shapeId="0" xr:uid="{5816679E-4825-40DA-B07A-15BE02BDE301}">
      <text>
        <r>
          <rPr>
            <b/>
            <sz val="9"/>
            <color indexed="81"/>
            <rFont val="Tahoma"/>
            <family val="2"/>
          </rPr>
          <t>JULIO:</t>
        </r>
        <r>
          <rPr>
            <sz val="9"/>
            <color indexed="81"/>
            <rFont val="Tahoma"/>
            <family val="2"/>
          </rPr>
          <t xml:space="preserve">
“Persona u organización que puede afectar, verse afectada o percibirse como afectada por las decisiones o actividades que realiza nuestra organización”.</t>
        </r>
      </text>
    </comment>
  </commentList>
</comments>
</file>

<file path=xl/sharedStrings.xml><?xml version="1.0" encoding="utf-8"?>
<sst xmlns="http://schemas.openxmlformats.org/spreadsheetml/2006/main" count="88" uniqueCount="74">
  <si>
    <t>PARTES INTERESADAS</t>
  </si>
  <si>
    <t>CUADRANTE</t>
  </si>
  <si>
    <t>Clientes y consumidores</t>
  </si>
  <si>
    <t>Empleados</t>
  </si>
  <si>
    <t>Proveedores</t>
  </si>
  <si>
    <t>Competencia y mercados</t>
  </si>
  <si>
    <t xml:space="preserve">NECESIDADES Y EXPECTATIVAS DE LAS PARTES INTERESADAS - ISO 9001 2015  </t>
  </si>
  <si>
    <t>Entes reguladores</t>
  </si>
  <si>
    <t>NECESIDADES Y EXPECTATIVAS</t>
  </si>
  <si>
    <t>Accionistas/Propietarios</t>
  </si>
  <si>
    <t>Investigación de la competencia y gestión
de riesgos (innovación, desarrollo, posicionamiento)</t>
  </si>
  <si>
    <t>Entorno social / comunidad</t>
  </si>
  <si>
    <t>Clientes</t>
  </si>
  <si>
    <t>Competencia</t>
  </si>
  <si>
    <t>Entorno social/comunidad</t>
  </si>
  <si>
    <t>Rentabilidad creciente de la compañía, incremento de ventas y reducción de costes</t>
  </si>
  <si>
    <t>Remuneración justa, Seguridad y clima laboral  adecuado, Capacitación y desarrollo constante</t>
  </si>
  <si>
    <t>PLANIFICACIÓN EN 
EL SGC</t>
  </si>
  <si>
    <t>RESPONSABLE</t>
  </si>
  <si>
    <t>Gerente
Financiero</t>
  </si>
  <si>
    <t xml:space="preserve">Jefe de 
Calidad </t>
  </si>
  <si>
    <t>Jefe de 
RRHH</t>
  </si>
  <si>
    <t>Jefe de
Logística</t>
  </si>
  <si>
    <t>EVALUACIÓN DE LA
SATISFACCIÓN DE PI</t>
  </si>
  <si>
    <t>Registros de capacitación
Auditoría interna SGC</t>
  </si>
  <si>
    <t>Elaborar el planeamiento estratégico
de la compañía</t>
  </si>
  <si>
    <t>Planificar y ejecutar el programa de 
capacitación y evaluación de desempeño</t>
  </si>
  <si>
    <t>Seleccionar y evaluar de forma
periódica a proveedores</t>
  </si>
  <si>
    <t>Encuesta de satisfacción
al cliente</t>
  </si>
  <si>
    <t>Check list de requisitos
legales aplicables</t>
  </si>
  <si>
    <t>Planificar, controlar y monitorear
las normas y leyes aplicables a la empresa</t>
  </si>
  <si>
    <t>Jefe
Legal</t>
  </si>
  <si>
    <t>Gerente
Comercial</t>
  </si>
  <si>
    <t>Jefe
de Calidad</t>
  </si>
  <si>
    <t>Información documentada obligatoria de ISO 14001</t>
  </si>
  <si>
    <t>Status</t>
  </si>
  <si>
    <t>FECHA
CUMPLIMIENTO</t>
  </si>
  <si>
    <t>En proceso</t>
  </si>
  <si>
    <t>Pendiente</t>
  </si>
  <si>
    <t>N°</t>
  </si>
  <si>
    <t>Impacto</t>
  </si>
  <si>
    <t>Influencia</t>
  </si>
  <si>
    <t>Impacto x
Influencia</t>
  </si>
  <si>
    <t>ESTADO</t>
  </si>
  <si>
    <t>TOTAL</t>
  </si>
  <si>
    <t>Culminado</t>
  </si>
  <si>
    <t>%</t>
  </si>
  <si>
    <t>DESCRIPCIÓN</t>
  </si>
  <si>
    <t>PLANIFICACIÓN EN EL SGC</t>
  </si>
  <si>
    <t>EVALUACIÓN DE LA SATISFACCIÓN DE PI</t>
  </si>
  <si>
    <t>IDENTIFICACIÓN DE PI</t>
  </si>
  <si>
    <t>NECESIDADES Y EXPECTATIVAS DE PI</t>
  </si>
  <si>
    <t>GRÁFICO RESUMEN PI</t>
  </si>
  <si>
    <t xml:space="preserve">Entes reguladores
</t>
  </si>
  <si>
    <t xml:space="preserve">Respeto al medio ambiente,  impacto de la actividad en la sociedad, Programas de beneficio social </t>
  </si>
  <si>
    <t xml:space="preserve">NECESIDADES Y EXPECTATIVAS DE LAS 
PARTES INTERESADAS (PI) - ISO 9001 2015  </t>
  </si>
  <si>
    <t>Q</t>
  </si>
  <si>
    <t>IMPACTO
(A)</t>
  </si>
  <si>
    <t>INFLUENCIA
(B)</t>
  </si>
  <si>
    <t>(A) X (B)</t>
  </si>
  <si>
    <t>FRECUENCIA
DE REVISIÓN</t>
  </si>
  <si>
    <t>Anual</t>
  </si>
  <si>
    <t>MATRIZ IMPACTO - INFLUENCIA</t>
  </si>
  <si>
    <t>RESULTADOS</t>
  </si>
  <si>
    <t>Estado de resultados y Balance general</t>
  </si>
  <si>
    <t>Relación calidad/precio competitiva, servicio al cliente/nivel de satisfacción alto</t>
  </si>
  <si>
    <t>Establecer los objetivos de calidad e indicadores de desempeño</t>
  </si>
  <si>
    <t>Cumplimiento de las normativas aplicables
(NORMA NTC6016 DEL 2013,NTC5287 DEL 2009, DIAN, mintrabajo, mintic, ISO 14001, ISO 22000)</t>
  </si>
  <si>
    <t>Realizar el registro de marca y estrategias de marketing</t>
  </si>
  <si>
    <t>encuestas de visibilidad de la marca.</t>
  </si>
  <si>
    <t>Procedimiento de selección de proveedores</t>
  </si>
  <si>
    <t>Cumplimiento contractual en pagos y formar parte de alianzas estratégicas</t>
  </si>
  <si>
    <t>Determinar y cumplir con las políticas medioambientales y el uso de energias limpias.</t>
  </si>
  <si>
    <t>GRÁFICO RESUMEN PARTES INTERESADAS - GREEN LIFE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</si>
</sst>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i/>
      <sz val="12"/>
      <color theme="4"/>
      <name val="Calibri"/>
      <family val="2"/>
      <scheme val="minor"/>
    </font>
    <font>
      <b/>
      <sz val="14"/>
      <color theme="4"/>
      <name val="Calibri"/>
      <family val="2"/>
      <scheme val="minor"/>
    </font>
    <font>
      <b/>
      <i/>
      <sz val="12"/>
      <color theme="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75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14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 readingOrder="1"/>
    </xf>
    <xf numFmtId="0" fontId="0" fillId="0" borderId="0" xfId="0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6" fillId="4" borderId="2" xfId="0" applyFont="1" applyFill="1" applyBorder="1" applyAlignment="1">
      <alignment vertical="center"/>
    </xf>
    <xf numFmtId="0" fontId="6" fillId="5" borderId="2" xfId="0" applyFont="1" applyFill="1" applyBorder="1" applyAlignment="1">
      <alignment vertical="center"/>
    </xf>
    <xf numFmtId="0" fontId="6" fillId="6" borderId="2" xfId="0" applyFont="1" applyFill="1" applyBorder="1" applyAlignment="1">
      <alignment vertical="center"/>
    </xf>
    <xf numFmtId="9" fontId="7" fillId="5" borderId="1" xfId="1" applyFont="1" applyFill="1" applyBorder="1" applyAlignment="1">
      <alignment horizontal="center"/>
    </xf>
    <xf numFmtId="9" fontId="7" fillId="4" borderId="1" xfId="1" applyFont="1" applyFill="1" applyBorder="1" applyAlignment="1">
      <alignment horizontal="center"/>
    </xf>
    <xf numFmtId="9" fontId="7" fillId="6" borderId="1" xfId="1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9" fontId="1" fillId="7" borderId="1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0" fillId="0" borderId="0" xfId="0" applyFont="1"/>
    <xf numFmtId="0" fontId="0" fillId="9" borderId="9" xfId="0" applyFill="1" applyBorder="1"/>
    <xf numFmtId="0" fontId="0" fillId="9" borderId="0" xfId="0" applyFill="1" applyAlignment="1">
      <alignment horizontal="center"/>
    </xf>
    <xf numFmtId="0" fontId="0" fillId="9" borderId="0" xfId="0" applyFill="1"/>
    <xf numFmtId="0" fontId="0" fillId="9" borderId="10" xfId="0" applyFill="1" applyBorder="1"/>
    <xf numFmtId="0" fontId="1" fillId="0" borderId="1" xfId="0" applyFont="1" applyBorder="1" applyAlignment="1">
      <alignment horizontal="center" vertical="center"/>
    </xf>
    <xf numFmtId="0" fontId="1" fillId="9" borderId="10" xfId="0" applyFont="1" applyFill="1" applyBorder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1" fillId="9" borderId="0" xfId="0" applyFont="1" applyFill="1" applyAlignment="1">
      <alignment vertical="center"/>
    </xf>
    <xf numFmtId="0" fontId="1" fillId="9" borderId="9" xfId="0" applyFont="1" applyFill="1" applyBorder="1" applyAlignment="1">
      <alignment vertical="center"/>
    </xf>
    <xf numFmtId="0" fontId="6" fillId="11" borderId="1" xfId="0" applyFont="1" applyFill="1" applyBorder="1" applyAlignment="1">
      <alignment horizontal="center" vertical="center"/>
    </xf>
    <xf numFmtId="0" fontId="9" fillId="9" borderId="0" xfId="0" applyFont="1" applyFill="1" applyAlignment="1">
      <alignment horizontal="center" vertical="center"/>
    </xf>
    <xf numFmtId="0" fontId="0" fillId="9" borderId="12" xfId="0" applyFill="1" applyBorder="1"/>
    <xf numFmtId="0" fontId="1" fillId="9" borderId="5" xfId="0" applyFont="1" applyFill="1" applyBorder="1" applyAlignment="1">
      <alignment horizontal="center"/>
    </xf>
    <xf numFmtId="0" fontId="1" fillId="9" borderId="5" xfId="0" applyFont="1" applyFill="1" applyBorder="1"/>
    <xf numFmtId="0" fontId="0" fillId="9" borderId="13" xfId="0" applyFill="1" applyBorder="1"/>
    <xf numFmtId="0" fontId="7" fillId="0" borderId="0" xfId="0" applyFont="1"/>
    <xf numFmtId="0" fontId="13" fillId="0" borderId="0" xfId="0" applyFont="1"/>
    <xf numFmtId="0" fontId="0" fillId="17" borderId="1" xfId="0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4" fillId="0" borderId="0" xfId="0" applyFont="1"/>
    <xf numFmtId="0" fontId="15" fillId="0" borderId="0" xfId="0" applyFont="1"/>
    <xf numFmtId="0" fontId="8" fillId="14" borderId="2" xfId="0" applyFont="1" applyFill="1" applyBorder="1" applyAlignment="1">
      <alignment horizontal="center" vertical="center"/>
    </xf>
    <xf numFmtId="0" fontId="8" fillId="14" borderId="11" xfId="0" applyFont="1" applyFill="1" applyBorder="1" applyAlignment="1">
      <alignment horizontal="center" vertical="center"/>
    </xf>
    <xf numFmtId="0" fontId="8" fillId="14" borderId="3" xfId="0" applyFont="1" applyFill="1" applyBorder="1" applyAlignment="1">
      <alignment horizontal="center" vertical="center"/>
    </xf>
    <xf numFmtId="0" fontId="8" fillId="15" borderId="2" xfId="0" applyFont="1" applyFill="1" applyBorder="1" applyAlignment="1">
      <alignment horizontal="center" vertical="center"/>
    </xf>
    <xf numFmtId="0" fontId="8" fillId="15" borderId="11" xfId="0" applyFont="1" applyFill="1" applyBorder="1" applyAlignment="1">
      <alignment horizontal="center" vertical="center"/>
    </xf>
    <xf numFmtId="0" fontId="8" fillId="15" borderId="3" xfId="0" applyFont="1" applyFill="1" applyBorder="1" applyAlignment="1">
      <alignment horizontal="center" vertical="center"/>
    </xf>
    <xf numFmtId="0" fontId="8" fillId="16" borderId="2" xfId="0" applyFont="1" applyFill="1" applyBorder="1" applyAlignment="1">
      <alignment horizontal="center" vertical="center"/>
    </xf>
    <xf numFmtId="0" fontId="8" fillId="16" borderId="11" xfId="0" applyFont="1" applyFill="1" applyBorder="1" applyAlignment="1">
      <alignment horizontal="center" vertical="center"/>
    </xf>
    <xf numFmtId="0" fontId="8" fillId="16" borderId="3" xfId="0" applyFont="1" applyFill="1" applyBorder="1" applyAlignment="1">
      <alignment horizontal="center" vertical="center"/>
    </xf>
    <xf numFmtId="0" fontId="8" fillId="10" borderId="0" xfId="0" applyFont="1" applyFill="1" applyAlignment="1">
      <alignment horizontal="center" vertical="center"/>
    </xf>
    <xf numFmtId="0" fontId="8" fillId="12" borderId="2" xfId="0" applyFont="1" applyFill="1" applyBorder="1" applyAlignment="1">
      <alignment horizontal="center" vertical="center"/>
    </xf>
    <xf numFmtId="0" fontId="8" fillId="12" borderId="11" xfId="0" applyFont="1" applyFill="1" applyBorder="1" applyAlignment="1">
      <alignment horizontal="center" vertical="center"/>
    </xf>
    <xf numFmtId="0" fontId="8" fillId="12" borderId="3" xfId="0" applyFont="1" applyFill="1" applyBorder="1" applyAlignment="1">
      <alignment horizontal="center" vertical="center"/>
    </xf>
    <xf numFmtId="0" fontId="8" fillId="13" borderId="2" xfId="0" applyFont="1" applyFill="1" applyBorder="1" applyAlignment="1">
      <alignment horizontal="center" vertical="center"/>
    </xf>
    <xf numFmtId="0" fontId="8" fillId="13" borderId="11" xfId="0" applyFont="1" applyFill="1" applyBorder="1" applyAlignment="1">
      <alignment horizontal="center" vertical="center"/>
    </xf>
    <xf numFmtId="0" fontId="8" fillId="13" borderId="3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8" fillId="8" borderId="0" xfId="0" applyFont="1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1" fillId="18" borderId="0" xfId="0" applyFont="1" applyFill="1" applyAlignment="1">
      <alignment horizontal="center" vertical="center"/>
    </xf>
    <xf numFmtId="0" fontId="12" fillId="18" borderId="6" xfId="0" applyFont="1" applyFill="1" applyBorder="1" applyAlignment="1">
      <alignment horizontal="center" vertical="center" wrapText="1"/>
    </xf>
    <xf numFmtId="0" fontId="12" fillId="18" borderId="7" xfId="0" applyFont="1" applyFill="1" applyBorder="1" applyAlignment="1">
      <alignment horizontal="center" vertical="center"/>
    </xf>
    <xf numFmtId="0" fontId="12" fillId="18" borderId="8" xfId="0" applyFont="1" applyFill="1" applyBorder="1" applyAlignment="1">
      <alignment horizontal="center" vertical="center"/>
    </xf>
    <xf numFmtId="0" fontId="6" fillId="18" borderId="1" xfId="0" applyFont="1" applyFill="1" applyBorder="1" applyAlignment="1">
      <alignment horizontal="center" vertical="center"/>
    </xf>
    <xf numFmtId="0" fontId="6" fillId="18" borderId="1" xfId="0" applyFont="1" applyFill="1" applyBorder="1" applyAlignment="1">
      <alignment horizontal="center" vertical="center" wrapText="1"/>
    </xf>
  </cellXfs>
  <cellStyles count="2">
    <cellStyle name="Normal" xfId="0" builtinId="0"/>
    <cellStyle name="Porcentaje" xfId="1" builtinId="5"/>
  </cellStyles>
  <dxfs count="8">
    <dxf>
      <fill>
        <patternFill>
          <bgColor rgb="FF00B050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</dxfs>
  <tableStyles count="1" defaultTableStyle="TableStyleMedium2" defaultPivotStyle="PivotStyleLight16">
    <tableStyle name="Invisible" pivot="0" table="0" count="0" xr9:uid="{926A9356-6673-4EC6-A974-3BC5EE17186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 sz="1600" b="1"/>
              <a:t>Impacto</a:t>
            </a:r>
            <a:r>
              <a:rPr lang="es-PE" sz="1600" b="1" baseline="0"/>
              <a:t>-Influencia de partes interesadas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2-BB33-493E-9B4D-0B27A4B1AD2E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BB33-493E-9B4D-0B27A4B1AD2E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4-BB33-493E-9B4D-0B27A4B1AD2E}"/>
              </c:ext>
            </c:extLst>
          </c:dPt>
          <c:dPt>
            <c:idx val="4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5-BB33-493E-9B4D-0B27A4B1AD2E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6-BB33-493E-9B4D-0B27A4B1AD2E}"/>
              </c:ext>
            </c:extLst>
          </c:dPt>
          <c:dPt>
            <c:idx val="6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7-BB33-493E-9B4D-0B27A4B1AD2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419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'2'!$C$4:$C$10</c:f>
              <c:strCache>
                <c:ptCount val="7"/>
                <c:pt idx="0">
                  <c:v>Accionistas/Propietarios</c:v>
                </c:pt>
                <c:pt idx="1">
                  <c:v>Clientes y consumidores</c:v>
                </c:pt>
                <c:pt idx="2">
                  <c:v>Empleados</c:v>
                </c:pt>
                <c:pt idx="3">
                  <c:v>Entes reguladores
</c:v>
                </c:pt>
                <c:pt idx="4">
                  <c:v>Competencia y mercados</c:v>
                </c:pt>
                <c:pt idx="5">
                  <c:v>Proveedores</c:v>
                </c:pt>
                <c:pt idx="6">
                  <c:v>Entorno social / comunidad</c:v>
                </c:pt>
              </c:strCache>
            </c:strRef>
          </c:cat>
          <c:val>
            <c:numRef>
              <c:f>'2'!$F$4:$F$10</c:f>
              <c:numCache>
                <c:formatCode>General</c:formatCode>
                <c:ptCount val="7"/>
                <c:pt idx="0">
                  <c:v>81</c:v>
                </c:pt>
                <c:pt idx="1">
                  <c:v>90</c:v>
                </c:pt>
                <c:pt idx="2">
                  <c:v>72</c:v>
                </c:pt>
                <c:pt idx="3">
                  <c:v>56</c:v>
                </c:pt>
                <c:pt idx="4">
                  <c:v>42</c:v>
                </c:pt>
                <c:pt idx="5">
                  <c:v>9</c:v>
                </c:pt>
                <c:pt idx="6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33-493E-9B4D-0B27A4B1AD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30666720"/>
        <c:axId val="207915664"/>
        <c:axId val="0"/>
      </c:bar3DChart>
      <c:catAx>
        <c:axId val="11306667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207915664"/>
        <c:crosses val="autoZero"/>
        <c:auto val="1"/>
        <c:lblAlgn val="ctr"/>
        <c:lblOffset val="100"/>
        <c:noMultiLvlLbl val="0"/>
      </c:catAx>
      <c:valAx>
        <c:axId val="207915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130666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 sz="1400" b="1"/>
              <a:t>Estado de planes de acción SGC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2E1-49E6-A5D7-9A39FE466A7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2E1-49E6-A5D7-9A39FE466A7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2E1-49E6-A5D7-9A39FE466A7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419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'3'!$K$17:$K$19</c:f>
              <c:strCache>
                <c:ptCount val="3"/>
                <c:pt idx="0">
                  <c:v>Pendiente</c:v>
                </c:pt>
                <c:pt idx="1">
                  <c:v>En proceso</c:v>
                </c:pt>
                <c:pt idx="2">
                  <c:v>Culminado</c:v>
                </c:pt>
              </c:strCache>
            </c:strRef>
          </c:cat>
          <c:val>
            <c:numRef>
              <c:f>'3'!$L$17:$L$19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94-4DC2-B321-464E5C93E80F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605118</xdr:colOff>
      <xdr:row>4</xdr:row>
      <xdr:rowOff>268941</xdr:rowOff>
    </xdr:from>
    <xdr:to>
      <xdr:col>14</xdr:col>
      <xdr:colOff>735106</xdr:colOff>
      <xdr:row>14</xdr:row>
      <xdr:rowOff>141194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952B25CD-9428-4D1B-9539-B01A134BCE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84677" y="1927412"/>
          <a:ext cx="2785782" cy="278578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123824</xdr:colOff>
      <xdr:row>2</xdr:row>
      <xdr:rowOff>142874</xdr:rowOff>
    </xdr:from>
    <xdr:to>
      <xdr:col>10</xdr:col>
      <xdr:colOff>552450</xdr:colOff>
      <xdr:row>17</xdr:row>
      <xdr:rowOff>38099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715A1C4C-F432-4498-9B77-91F3B6438DE2}"/>
            </a:ext>
          </a:extLst>
        </xdr:cNvPr>
        <xdr:cNvSpPr txBox="1"/>
      </xdr:nvSpPr>
      <xdr:spPr>
        <a:xfrm>
          <a:off x="885824" y="523874"/>
          <a:ext cx="7286626" cy="28289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PE" sz="1400" b="1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4.2 Comprensión de las necesidades y expectativas de las partes interesadas </a:t>
          </a:r>
          <a:endParaRPr lang="es-PE" sz="1400" b="0" i="0" u="none" strike="noStrike" baseline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s-PE" sz="14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Debido a su efecto o efecto potencial en la capacidad de la organización de proporcionar regularmente productos y servicios que satisfagan los requisitos del cliente y los legales y reglamentarios aplicables, la organización </a:t>
          </a:r>
          <a:r>
            <a:rPr lang="es-PE" sz="1400" b="1" i="0" u="none" strike="noStrike" baseline="0">
              <a:solidFill>
                <a:srgbClr val="FF0000"/>
              </a:solidFill>
              <a:latin typeface="+mn-lt"/>
              <a:ea typeface="+mn-ea"/>
              <a:cs typeface="+mn-cs"/>
            </a:rPr>
            <a:t>debe</a:t>
          </a:r>
          <a:r>
            <a:rPr lang="es-PE" sz="14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 determinar: </a:t>
          </a:r>
        </a:p>
        <a:p>
          <a:endParaRPr lang="es-PE" sz="1400" b="0" i="0" u="none" strike="noStrike" baseline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s-PE" sz="14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a) </a:t>
          </a:r>
          <a:r>
            <a:rPr lang="es-PE" sz="1400" b="1" i="0" u="none" strike="noStrike" baseline="0">
              <a:solidFill>
                <a:schemeClr val="accent1"/>
              </a:solidFill>
              <a:latin typeface="+mn-lt"/>
              <a:ea typeface="+mn-ea"/>
              <a:cs typeface="+mn-cs"/>
            </a:rPr>
            <a:t>las partes interesadas </a:t>
          </a:r>
          <a:r>
            <a:rPr lang="es-PE" sz="14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que son pertinentes al sistema de gestión de la calidad; </a:t>
          </a:r>
        </a:p>
        <a:p>
          <a:endParaRPr lang="es-PE" sz="1400" b="0" i="0" u="none" strike="noStrike" baseline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s-PE" sz="14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b) </a:t>
          </a:r>
          <a:r>
            <a:rPr lang="es-PE" sz="1400" b="1" i="0" u="none" strike="noStrike" baseline="0">
              <a:solidFill>
                <a:schemeClr val="accent1"/>
              </a:solidFill>
              <a:latin typeface="+mn-lt"/>
              <a:ea typeface="+mn-ea"/>
              <a:cs typeface="+mn-cs"/>
            </a:rPr>
            <a:t>los requisitos pertinentes </a:t>
          </a:r>
          <a:r>
            <a:rPr lang="es-PE" sz="14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de estas partes interesadas para el sistema de gestión de la calidad. </a:t>
          </a:r>
        </a:p>
        <a:p>
          <a:endParaRPr lang="es-PE" sz="1400" b="0" i="0" u="none" strike="noStrike" baseline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s-PE" sz="14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La organización </a:t>
          </a:r>
          <a:r>
            <a:rPr lang="es-PE" sz="1400" b="1" i="0" u="none" strike="noStrike" baseline="0">
              <a:solidFill>
                <a:srgbClr val="FF0000"/>
              </a:solidFill>
              <a:latin typeface="+mn-lt"/>
              <a:ea typeface="+mn-ea"/>
              <a:cs typeface="+mn-cs"/>
            </a:rPr>
            <a:t>debe</a:t>
          </a:r>
          <a:r>
            <a:rPr lang="es-PE" sz="14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 realizar el </a:t>
          </a:r>
          <a:r>
            <a:rPr lang="es-PE" sz="1400" b="1" i="0" u="none" strike="noStrike" baseline="0">
              <a:solidFill>
                <a:schemeClr val="accent1"/>
              </a:solidFill>
              <a:latin typeface="+mn-lt"/>
              <a:ea typeface="+mn-ea"/>
              <a:cs typeface="+mn-cs"/>
            </a:rPr>
            <a:t>seguimiento y la revisión </a:t>
          </a:r>
          <a:r>
            <a:rPr lang="es-PE" sz="14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de la información sobre estas partes interesadas y sus requisitos pertinentes. </a:t>
          </a:r>
          <a:endParaRPr lang="es-PE" sz="14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2</xdr:row>
      <xdr:rowOff>57150</xdr:rowOff>
    </xdr:from>
    <xdr:to>
      <xdr:col>7</xdr:col>
      <xdr:colOff>19050</xdr:colOff>
      <xdr:row>3</xdr:row>
      <xdr:rowOff>114300</xdr:rowOff>
    </xdr:to>
    <xdr:sp macro="" textlink="">
      <xdr:nvSpPr>
        <xdr:cNvPr id="17" name="CuadroTexto 16">
          <a:extLst>
            <a:ext uri="{FF2B5EF4-FFF2-40B4-BE49-F238E27FC236}">
              <a16:creationId xmlns:a16="http://schemas.microsoft.com/office/drawing/2014/main" id="{FE36A595-F57D-4B42-9FBF-15D1E4690CE6}"/>
            </a:ext>
          </a:extLst>
        </xdr:cNvPr>
        <xdr:cNvSpPr txBox="1"/>
      </xdr:nvSpPr>
      <xdr:spPr>
        <a:xfrm>
          <a:off x="485775" y="409575"/>
          <a:ext cx="9010650" cy="247650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PE" sz="1100" b="1"/>
            <a:t>PREGUNTA BASE:</a:t>
          </a:r>
          <a:r>
            <a:rPr lang="es-PE" sz="1100" b="1" baseline="0"/>
            <a:t> </a:t>
          </a:r>
          <a:r>
            <a:rPr lang="es-PE" sz="1100" b="1"/>
            <a:t>¿Qué</a:t>
          </a:r>
          <a:r>
            <a:rPr lang="es-PE" sz="1100" b="1" baseline="0"/>
            <a:t> capacidad tiene la P.I para afectar el SGC y qué nivel de influencia tiene en dicho SGC?</a:t>
          </a:r>
          <a:endParaRPr lang="es-PE" sz="1100" b="1"/>
        </a:p>
      </xdr:txBody>
    </xdr:sp>
    <xdr:clientData/>
  </xdr:twoCellAnchor>
  <xdr:twoCellAnchor>
    <xdr:from>
      <xdr:col>6</xdr:col>
      <xdr:colOff>209552</xdr:colOff>
      <xdr:row>5</xdr:row>
      <xdr:rowOff>76201</xdr:rowOff>
    </xdr:from>
    <xdr:to>
      <xdr:col>6</xdr:col>
      <xdr:colOff>3981449</xdr:colOff>
      <xdr:row>12</xdr:row>
      <xdr:rowOff>104775</xdr:rowOff>
    </xdr:to>
    <xdr:grpSp>
      <xdr:nvGrpSpPr>
        <xdr:cNvPr id="22" name="Grupo 21">
          <a:extLst>
            <a:ext uri="{FF2B5EF4-FFF2-40B4-BE49-F238E27FC236}">
              <a16:creationId xmlns:a16="http://schemas.microsoft.com/office/drawing/2014/main" id="{C1B73637-2AD8-4F0A-88D0-632FB7D1F8CB}"/>
            </a:ext>
          </a:extLst>
        </xdr:cNvPr>
        <xdr:cNvGrpSpPr/>
      </xdr:nvGrpSpPr>
      <xdr:grpSpPr>
        <a:xfrm>
          <a:off x="5524502" y="1209676"/>
          <a:ext cx="3771897" cy="2514599"/>
          <a:chOff x="6972302" y="1857375"/>
          <a:chExt cx="3771897" cy="2771775"/>
        </a:xfrm>
      </xdr:grpSpPr>
      <xdr:grpSp>
        <xdr:nvGrpSpPr>
          <xdr:cNvPr id="18" name="Grupo 17">
            <a:extLst>
              <a:ext uri="{FF2B5EF4-FFF2-40B4-BE49-F238E27FC236}">
                <a16:creationId xmlns:a16="http://schemas.microsoft.com/office/drawing/2014/main" id="{823ADB31-D413-426F-8D2A-39C35255F246}"/>
              </a:ext>
            </a:extLst>
          </xdr:cNvPr>
          <xdr:cNvGrpSpPr/>
        </xdr:nvGrpSpPr>
        <xdr:grpSpPr>
          <a:xfrm>
            <a:off x="6972302" y="1914521"/>
            <a:ext cx="3648073" cy="2714629"/>
            <a:chOff x="628652" y="438146"/>
            <a:chExt cx="3648073" cy="1914529"/>
          </a:xfrm>
        </xdr:grpSpPr>
        <xdr:sp macro="" textlink="">
          <xdr:nvSpPr>
            <xdr:cNvPr id="2" name="Rectángulo 1">
              <a:extLst>
                <a:ext uri="{FF2B5EF4-FFF2-40B4-BE49-F238E27FC236}">
                  <a16:creationId xmlns:a16="http://schemas.microsoft.com/office/drawing/2014/main" id="{2A9A493A-F8C6-4EC8-A56E-E7D7AB129946}"/>
                </a:ext>
              </a:extLst>
            </xdr:cNvPr>
            <xdr:cNvSpPr/>
          </xdr:nvSpPr>
          <xdr:spPr>
            <a:xfrm>
              <a:off x="1257300" y="657225"/>
              <a:ext cx="1362075" cy="581025"/>
            </a:xfrm>
            <a:prstGeom prst="rect">
              <a:avLst/>
            </a:prstGeom>
            <a:solidFill>
              <a:srgbClr val="FFFF00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s-PE" sz="1050">
                  <a:solidFill>
                    <a:schemeClr val="tx1"/>
                  </a:solidFill>
                </a:rPr>
                <a:t>3. ATENCIÓN</a:t>
              </a:r>
            </a:p>
            <a:p>
              <a:pPr algn="ctr"/>
              <a:r>
                <a:rPr lang="es-PE" sz="1050">
                  <a:solidFill>
                    <a:schemeClr val="tx1"/>
                  </a:solidFill>
                </a:rPr>
                <a:t>MANTENER SATISFECHO</a:t>
              </a:r>
            </a:p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PE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(51-75)</a:t>
              </a:r>
              <a:endParaRPr lang="es-PE" sz="1050">
                <a:solidFill>
                  <a:schemeClr val="tx1"/>
                </a:solidFill>
                <a:effectLst/>
              </a:endParaRPr>
            </a:p>
            <a:p>
              <a:pPr algn="ctr"/>
              <a:endParaRPr lang="es-PE" sz="1050">
                <a:solidFill>
                  <a:schemeClr val="tx1"/>
                </a:solidFill>
              </a:endParaRPr>
            </a:p>
          </xdr:txBody>
        </xdr:sp>
        <xdr:sp macro="" textlink="">
          <xdr:nvSpPr>
            <xdr:cNvPr id="3" name="Rectángulo 2">
              <a:extLst>
                <a:ext uri="{FF2B5EF4-FFF2-40B4-BE49-F238E27FC236}">
                  <a16:creationId xmlns:a16="http://schemas.microsoft.com/office/drawing/2014/main" id="{3BA56631-8FC1-44B4-A5D0-A34728733C5A}"/>
                </a:ext>
              </a:extLst>
            </xdr:cNvPr>
            <xdr:cNvSpPr/>
          </xdr:nvSpPr>
          <xdr:spPr>
            <a:xfrm>
              <a:off x="2705100" y="657225"/>
              <a:ext cx="1333500" cy="581025"/>
            </a:xfrm>
            <a:prstGeom prst="rect">
              <a:avLst/>
            </a:prstGeom>
            <a:solidFill>
              <a:schemeClr val="accent2">
                <a:lumMod val="60000"/>
                <a:lumOff val="4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s-PE" sz="1050">
                  <a:solidFill>
                    <a:schemeClr val="tx1"/>
                  </a:solidFill>
                </a:rPr>
                <a:t>4. CUIDADO </a:t>
              </a:r>
            </a:p>
            <a:p>
              <a:pPr algn="ctr"/>
              <a:r>
                <a:rPr lang="es-PE" sz="1050">
                  <a:solidFill>
                    <a:schemeClr val="tx1"/>
                  </a:solidFill>
                </a:rPr>
                <a:t>GESTIONAR CUIDADOSAMENTE</a:t>
              </a:r>
            </a:p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PE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(76-100)</a:t>
              </a:r>
              <a:endParaRPr lang="es-PE" sz="1050">
                <a:solidFill>
                  <a:schemeClr val="tx1"/>
                </a:solidFill>
                <a:effectLst/>
              </a:endParaRPr>
            </a:p>
          </xdr:txBody>
        </xdr:sp>
        <xdr:sp macro="" textlink="">
          <xdr:nvSpPr>
            <xdr:cNvPr id="4" name="Rectángulo 3">
              <a:extLst>
                <a:ext uri="{FF2B5EF4-FFF2-40B4-BE49-F238E27FC236}">
                  <a16:creationId xmlns:a16="http://schemas.microsoft.com/office/drawing/2014/main" id="{D903111B-9F36-4795-8613-DF3AB635C9AD}"/>
                </a:ext>
              </a:extLst>
            </xdr:cNvPr>
            <xdr:cNvSpPr/>
          </xdr:nvSpPr>
          <xdr:spPr>
            <a:xfrm>
              <a:off x="1266825" y="1352550"/>
              <a:ext cx="1362075" cy="581025"/>
            </a:xfrm>
            <a:prstGeom prst="rect">
              <a:avLst/>
            </a:prstGeom>
            <a:solidFill>
              <a:srgbClr val="00B050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s-PE" sz="1050"/>
                <a:t>1. MONITOREAR</a:t>
              </a:r>
            </a:p>
            <a:p>
              <a:pPr algn="ctr"/>
              <a:r>
                <a:rPr lang="es-PE" sz="1050"/>
                <a:t>MÍNIMO ESFUERZO</a:t>
              </a:r>
            </a:p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PE" sz="110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(1-25)</a:t>
              </a:r>
              <a:endParaRPr lang="es-PE" sz="1050"/>
            </a:p>
          </xdr:txBody>
        </xdr:sp>
        <xdr:sp macro="" textlink="">
          <xdr:nvSpPr>
            <xdr:cNvPr id="5" name="Rectángulo 4">
              <a:extLst>
                <a:ext uri="{FF2B5EF4-FFF2-40B4-BE49-F238E27FC236}">
                  <a16:creationId xmlns:a16="http://schemas.microsoft.com/office/drawing/2014/main" id="{82F1CA87-BEE2-4079-9584-EC309F0D4092}"/>
                </a:ext>
              </a:extLst>
            </xdr:cNvPr>
            <xdr:cNvSpPr/>
          </xdr:nvSpPr>
          <xdr:spPr>
            <a:xfrm>
              <a:off x="2705100" y="1343025"/>
              <a:ext cx="1333500" cy="581025"/>
            </a:xfrm>
            <a:prstGeom prst="rect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s-PE" sz="1050"/>
                <a:t>2. MITIGANTE</a:t>
              </a:r>
            </a:p>
            <a:p>
              <a:pPr algn="ctr"/>
              <a:r>
                <a:rPr lang="es-PE" sz="1050"/>
                <a:t>MANTENER</a:t>
              </a:r>
              <a:r>
                <a:rPr lang="es-PE" sz="1050" baseline="0"/>
                <a:t> INFORMADO</a:t>
              </a:r>
            </a:p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PE" sz="110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(26-50)</a:t>
              </a:r>
              <a:endParaRPr lang="es-PE" sz="1050" baseline="0"/>
            </a:p>
            <a:p>
              <a:pPr algn="ctr"/>
              <a:endParaRPr lang="es-PE" sz="1050"/>
            </a:p>
          </xdr:txBody>
        </xdr:sp>
        <xdr:cxnSp macro="">
          <xdr:nvCxnSpPr>
            <xdr:cNvPr id="7" name="Conector recto de flecha 6">
              <a:extLst>
                <a:ext uri="{FF2B5EF4-FFF2-40B4-BE49-F238E27FC236}">
                  <a16:creationId xmlns:a16="http://schemas.microsoft.com/office/drawing/2014/main" id="{B798A3C1-4961-4449-AEA7-3BF26C222771}"/>
                </a:ext>
              </a:extLst>
            </xdr:cNvPr>
            <xdr:cNvCxnSpPr/>
          </xdr:nvCxnSpPr>
          <xdr:spPr>
            <a:xfrm flipH="1" flipV="1">
              <a:off x="1143000" y="647701"/>
              <a:ext cx="3663" cy="1383322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8" name="Conector recto de flecha 7">
              <a:extLst>
                <a:ext uri="{FF2B5EF4-FFF2-40B4-BE49-F238E27FC236}">
                  <a16:creationId xmlns:a16="http://schemas.microsoft.com/office/drawing/2014/main" id="{67786C2E-3371-4A36-8695-5C52CE362A63}"/>
                </a:ext>
              </a:extLst>
            </xdr:cNvPr>
            <xdr:cNvCxnSpPr/>
          </xdr:nvCxnSpPr>
          <xdr:spPr>
            <a:xfrm flipV="1">
              <a:off x="1152525" y="2009775"/>
              <a:ext cx="3124200" cy="19050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13" name="CuadroTexto 12">
              <a:extLst>
                <a:ext uri="{FF2B5EF4-FFF2-40B4-BE49-F238E27FC236}">
                  <a16:creationId xmlns:a16="http://schemas.microsoft.com/office/drawing/2014/main" id="{B2ED46D3-8A17-4F83-854C-E76561802BA7}"/>
                </a:ext>
              </a:extLst>
            </xdr:cNvPr>
            <xdr:cNvSpPr txBox="1"/>
          </xdr:nvSpPr>
          <xdr:spPr>
            <a:xfrm>
              <a:off x="2057399" y="2085975"/>
              <a:ext cx="1724025" cy="266700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s-PE" sz="1100" b="1"/>
                <a:t>INFLUENCIA EN EL SGC</a:t>
              </a:r>
            </a:p>
          </xdr:txBody>
        </xdr:sp>
        <xdr:sp macro="" textlink="">
          <xdr:nvSpPr>
            <xdr:cNvPr id="15" name="CuadroTexto 14">
              <a:extLst>
                <a:ext uri="{FF2B5EF4-FFF2-40B4-BE49-F238E27FC236}">
                  <a16:creationId xmlns:a16="http://schemas.microsoft.com/office/drawing/2014/main" id="{F85C19BF-45AC-4C31-B0BA-92E34820E31C}"/>
                </a:ext>
              </a:extLst>
            </xdr:cNvPr>
            <xdr:cNvSpPr txBox="1"/>
          </xdr:nvSpPr>
          <xdr:spPr>
            <a:xfrm rot="16200000">
              <a:off x="-80961" y="1147759"/>
              <a:ext cx="1895475" cy="476250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ctr"/>
              <a:r>
                <a:rPr lang="es-PE" sz="1100" b="1"/>
                <a:t>CAPACIDAD PARA </a:t>
              </a:r>
            </a:p>
            <a:p>
              <a:pPr algn="ctr"/>
              <a:r>
                <a:rPr lang="es-PE" sz="1100" b="1"/>
                <a:t>AFECTAR EL SGC</a:t>
              </a:r>
            </a:p>
          </xdr:txBody>
        </xdr:sp>
      </xdr:grpSp>
      <xdr:sp macro="" textlink="">
        <xdr:nvSpPr>
          <xdr:cNvPr id="19" name="CuadroTexto 18">
            <a:extLst>
              <a:ext uri="{FF2B5EF4-FFF2-40B4-BE49-F238E27FC236}">
                <a16:creationId xmlns:a16="http://schemas.microsoft.com/office/drawing/2014/main" id="{A3F15302-8986-45E2-A0D9-F70C085BB026}"/>
              </a:ext>
            </a:extLst>
          </xdr:cNvPr>
          <xdr:cNvSpPr txBox="1"/>
        </xdr:nvSpPr>
        <xdr:spPr>
          <a:xfrm>
            <a:off x="7400924" y="4238625"/>
            <a:ext cx="504825" cy="24765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PE" sz="1100"/>
              <a:t>Bajo</a:t>
            </a:r>
          </a:p>
        </xdr:txBody>
      </xdr:sp>
      <xdr:sp macro="" textlink="">
        <xdr:nvSpPr>
          <xdr:cNvPr id="20" name="CuadroTexto 19">
            <a:extLst>
              <a:ext uri="{FF2B5EF4-FFF2-40B4-BE49-F238E27FC236}">
                <a16:creationId xmlns:a16="http://schemas.microsoft.com/office/drawing/2014/main" id="{2444B2EA-4335-41BC-A31F-4BB9399E321D}"/>
              </a:ext>
            </a:extLst>
          </xdr:cNvPr>
          <xdr:cNvSpPr txBox="1"/>
        </xdr:nvSpPr>
        <xdr:spPr>
          <a:xfrm>
            <a:off x="10239374" y="4219575"/>
            <a:ext cx="504825" cy="24765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PE" sz="1100"/>
              <a:t>Alto</a:t>
            </a:r>
          </a:p>
        </xdr:txBody>
      </xdr:sp>
      <xdr:sp macro="" textlink="">
        <xdr:nvSpPr>
          <xdr:cNvPr id="21" name="CuadroTexto 20">
            <a:extLst>
              <a:ext uri="{FF2B5EF4-FFF2-40B4-BE49-F238E27FC236}">
                <a16:creationId xmlns:a16="http://schemas.microsoft.com/office/drawing/2014/main" id="{BC92CF04-2FA3-4375-B56C-1824243BD2C4}"/>
              </a:ext>
            </a:extLst>
          </xdr:cNvPr>
          <xdr:cNvSpPr txBox="1"/>
        </xdr:nvSpPr>
        <xdr:spPr>
          <a:xfrm>
            <a:off x="7305674" y="1857375"/>
            <a:ext cx="504825" cy="25717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PE" sz="1100"/>
              <a:t>Alto</a:t>
            </a:r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28574</xdr:colOff>
      <xdr:row>3</xdr:row>
      <xdr:rowOff>104775</xdr:rowOff>
    </xdr:from>
    <xdr:to>
      <xdr:col>8</xdr:col>
      <xdr:colOff>333375</xdr:colOff>
      <xdr:row>21</xdr:row>
      <xdr:rowOff>123825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4B3D7A9-061C-439E-80DD-A045A99622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238125</xdr:colOff>
      <xdr:row>3</xdr:row>
      <xdr:rowOff>104775</xdr:rowOff>
    </xdr:from>
    <xdr:to>
      <xdr:col>13</xdr:col>
      <xdr:colOff>647699</xdr:colOff>
      <xdr:row>14</xdr:row>
      <xdr:rowOff>19050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A243A35-4CF8-47D6-A436-50EE48F98A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8C144-B21F-4614-99CD-CBFABFE44197}">
  <dimension ref="B1:Q20"/>
  <sheetViews>
    <sheetView showGridLines="0" zoomScale="85" zoomScaleNormal="85" workbookViewId="0">
      <selection activeCell="L13" sqref="L13"/>
    </sheetView>
  </sheetViews>
  <sheetFormatPr baseColWidth="10" defaultRowHeight="15" x14ac:dyDescent="0.25"/>
  <cols>
    <col min="1" max="1" width="5.7109375" customWidth="1"/>
    <col min="2" max="2" width="3.85546875" customWidth="1"/>
    <col min="3" max="3" width="5.7109375" style="1" customWidth="1"/>
    <col min="4" max="5" width="2.7109375" style="1" customWidth="1"/>
    <col min="7" max="7" width="13.85546875" customWidth="1"/>
    <col min="8" max="8" width="19.5703125" customWidth="1"/>
    <col min="9" max="9" width="24.140625" customWidth="1"/>
    <col min="10" max="10" width="5.42578125" customWidth="1"/>
    <col min="11" max="12" width="3.28515625" customWidth="1"/>
    <col min="13" max="13" width="20.28515625" customWidth="1"/>
    <col min="14" max="14" width="19.42578125" customWidth="1"/>
    <col min="15" max="15" width="20.140625" customWidth="1"/>
    <col min="16" max="16" width="3" customWidth="1"/>
  </cols>
  <sheetData>
    <row r="1" spans="2:17" ht="15" customHeight="1" x14ac:dyDescent="0.25"/>
    <row r="2" spans="2:17" ht="38.25" customHeight="1" x14ac:dyDescent="0.25"/>
    <row r="3" spans="2:17" ht="61.5" customHeight="1" x14ac:dyDescent="0.25">
      <c r="B3" s="70" t="s">
        <v>55</v>
      </c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2"/>
      <c r="Q3" s="44" t="s">
        <v>56</v>
      </c>
    </row>
    <row r="4" spans="2:17" ht="15.75" customHeight="1" x14ac:dyDescent="0.25">
      <c r="B4" s="29"/>
      <c r="C4" s="30"/>
      <c r="D4" s="30"/>
      <c r="E4" s="30"/>
      <c r="F4" s="31"/>
      <c r="G4" s="31"/>
      <c r="H4" s="31"/>
      <c r="I4" s="31"/>
      <c r="J4" s="31"/>
      <c r="K4" s="31"/>
      <c r="L4" s="31"/>
      <c r="M4" s="31"/>
      <c r="N4" s="31"/>
      <c r="O4" s="31"/>
      <c r="P4" s="32"/>
    </row>
    <row r="5" spans="2:17" ht="22.5" customHeight="1" x14ac:dyDescent="0.25">
      <c r="B5" s="29"/>
      <c r="C5" s="33" t="s">
        <v>39</v>
      </c>
      <c r="D5" s="34"/>
      <c r="E5" s="35"/>
      <c r="F5" s="59" t="s">
        <v>47</v>
      </c>
      <c r="G5" s="59"/>
      <c r="H5" s="59"/>
      <c r="I5" s="59"/>
      <c r="J5" s="36"/>
      <c r="K5" s="36"/>
      <c r="L5" s="37"/>
      <c r="M5" s="36"/>
      <c r="N5" s="36"/>
      <c r="O5" s="36"/>
      <c r="P5" s="32"/>
    </row>
    <row r="6" spans="2:17" ht="22.5" customHeight="1" x14ac:dyDescent="0.25">
      <c r="B6" s="29"/>
      <c r="C6" s="35"/>
      <c r="D6" s="34"/>
      <c r="E6" s="35"/>
      <c r="F6" s="35"/>
      <c r="G6" s="35"/>
      <c r="H6" s="35"/>
      <c r="I6" s="35"/>
      <c r="J6" s="36"/>
      <c r="K6" s="36"/>
      <c r="L6" s="37"/>
      <c r="M6" s="36"/>
      <c r="N6" s="36"/>
      <c r="O6" s="36"/>
      <c r="P6" s="32"/>
    </row>
    <row r="7" spans="2:17" ht="22.5" customHeight="1" x14ac:dyDescent="0.25">
      <c r="B7" s="29"/>
      <c r="C7" s="38">
        <v>1</v>
      </c>
      <c r="D7" s="34"/>
      <c r="E7" s="35"/>
      <c r="F7" s="60" t="s">
        <v>50</v>
      </c>
      <c r="G7" s="61"/>
      <c r="H7" s="61"/>
      <c r="I7" s="62"/>
      <c r="J7" s="35"/>
      <c r="K7" s="36"/>
      <c r="L7" s="37"/>
      <c r="M7" s="36"/>
      <c r="N7" s="36"/>
      <c r="O7" s="36"/>
      <c r="P7" s="32"/>
    </row>
    <row r="8" spans="2:17" ht="22.5" customHeight="1" x14ac:dyDescent="0.25">
      <c r="B8" s="29"/>
      <c r="C8" s="35"/>
      <c r="D8" s="34"/>
      <c r="E8" s="35"/>
      <c r="F8" s="39"/>
      <c r="G8" s="39"/>
      <c r="H8" s="39"/>
      <c r="I8" s="39"/>
      <c r="J8" s="35"/>
      <c r="K8" s="36"/>
      <c r="L8" s="37"/>
      <c r="M8" s="36"/>
      <c r="N8" s="36"/>
      <c r="O8" s="36"/>
      <c r="P8" s="32"/>
    </row>
    <row r="9" spans="2:17" ht="22.5" customHeight="1" x14ac:dyDescent="0.25">
      <c r="B9" s="29"/>
      <c r="C9" s="38">
        <v>2</v>
      </c>
      <c r="D9" s="34"/>
      <c r="E9" s="35"/>
      <c r="F9" s="63" t="s">
        <v>51</v>
      </c>
      <c r="G9" s="64"/>
      <c r="H9" s="64"/>
      <c r="I9" s="65"/>
      <c r="J9" s="35"/>
      <c r="K9" s="36"/>
      <c r="L9" s="37"/>
      <c r="M9" s="36"/>
      <c r="N9" s="36"/>
      <c r="O9" s="36"/>
      <c r="P9" s="32"/>
    </row>
    <row r="10" spans="2:17" ht="22.5" customHeight="1" x14ac:dyDescent="0.25">
      <c r="B10" s="29"/>
      <c r="C10" s="35"/>
      <c r="D10" s="34"/>
      <c r="E10" s="35"/>
      <c r="F10" s="39"/>
      <c r="G10" s="39"/>
      <c r="H10" s="39"/>
      <c r="I10" s="39"/>
      <c r="J10" s="35"/>
      <c r="K10" s="36"/>
      <c r="L10" s="37"/>
      <c r="M10" s="36"/>
      <c r="N10" s="36"/>
      <c r="O10" s="36"/>
      <c r="P10" s="32"/>
    </row>
    <row r="11" spans="2:17" ht="22.5" customHeight="1" x14ac:dyDescent="0.25">
      <c r="B11" s="29"/>
      <c r="C11" s="38">
        <v>2</v>
      </c>
      <c r="D11" s="34"/>
      <c r="E11" s="35"/>
      <c r="F11" s="50" t="s">
        <v>48</v>
      </c>
      <c r="G11" s="51"/>
      <c r="H11" s="51"/>
      <c r="I11" s="52"/>
      <c r="J11" s="35"/>
      <c r="K11" s="36"/>
      <c r="L11" s="37"/>
      <c r="M11" s="36"/>
      <c r="N11" s="36"/>
      <c r="O11" s="36"/>
      <c r="P11" s="32"/>
    </row>
    <row r="12" spans="2:17" ht="22.5" customHeight="1" x14ac:dyDescent="0.25">
      <c r="B12" s="29"/>
      <c r="C12" s="35"/>
      <c r="D12" s="34"/>
      <c r="E12" s="35"/>
      <c r="F12" s="39"/>
      <c r="G12" s="39"/>
      <c r="H12" s="39"/>
      <c r="I12" s="39"/>
      <c r="J12" s="35"/>
      <c r="K12" s="36"/>
      <c r="L12" s="37"/>
      <c r="M12" s="36"/>
      <c r="N12" s="36"/>
      <c r="O12" s="36"/>
      <c r="P12" s="32"/>
    </row>
    <row r="13" spans="2:17" ht="22.5" customHeight="1" x14ac:dyDescent="0.25">
      <c r="B13" s="29"/>
      <c r="C13" s="38">
        <v>2</v>
      </c>
      <c r="D13" s="34"/>
      <c r="E13" s="35"/>
      <c r="F13" s="53" t="s">
        <v>49</v>
      </c>
      <c r="G13" s="54"/>
      <c r="H13" s="54"/>
      <c r="I13" s="55"/>
      <c r="J13" s="35"/>
      <c r="K13" s="36"/>
      <c r="L13" s="37"/>
      <c r="M13" s="36"/>
      <c r="N13" s="36"/>
      <c r="O13" s="36"/>
      <c r="P13" s="32"/>
    </row>
    <row r="14" spans="2:17" ht="22.5" customHeight="1" x14ac:dyDescent="0.25">
      <c r="B14" s="29"/>
      <c r="C14" s="35"/>
      <c r="D14" s="34"/>
      <c r="E14" s="35"/>
      <c r="F14" s="39"/>
      <c r="G14" s="39"/>
      <c r="H14" s="39"/>
      <c r="I14" s="39"/>
      <c r="J14" s="35"/>
      <c r="K14" s="36"/>
      <c r="L14" s="37"/>
      <c r="M14" s="36"/>
      <c r="N14" s="36"/>
      <c r="O14" s="36"/>
      <c r="P14" s="32"/>
    </row>
    <row r="15" spans="2:17" ht="22.5" customHeight="1" x14ac:dyDescent="0.25">
      <c r="B15" s="29"/>
      <c r="C15" s="38">
        <v>3</v>
      </c>
      <c r="D15" s="34"/>
      <c r="E15" s="35"/>
      <c r="F15" s="56" t="s">
        <v>52</v>
      </c>
      <c r="G15" s="57"/>
      <c r="H15" s="57"/>
      <c r="I15" s="58"/>
      <c r="J15" s="35"/>
      <c r="K15" s="36"/>
      <c r="L15" s="37"/>
      <c r="M15" s="36"/>
      <c r="N15" s="36"/>
      <c r="O15" s="36"/>
      <c r="P15" s="32"/>
    </row>
    <row r="16" spans="2:17" ht="22.5" customHeight="1" x14ac:dyDescent="0.25">
      <c r="B16" s="40"/>
      <c r="C16" s="41"/>
      <c r="D16" s="41"/>
      <c r="E16" s="41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3"/>
    </row>
    <row r="20" spans="7:7" x14ac:dyDescent="0.25">
      <c r="G20" s="44" t="s">
        <v>56</v>
      </c>
    </row>
  </sheetData>
  <mergeCells count="7">
    <mergeCell ref="F11:I11"/>
    <mergeCell ref="F13:I13"/>
    <mergeCell ref="F15:I15"/>
    <mergeCell ref="B3:P3"/>
    <mergeCell ref="F5:I5"/>
    <mergeCell ref="F7:I7"/>
    <mergeCell ref="F9:I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40F8C-E21A-46E1-A566-2EC0C57A4606}">
  <dimension ref="B4:C19"/>
  <sheetViews>
    <sheetView showGridLines="0" workbookViewId="0">
      <selection activeCell="M15" sqref="M15"/>
    </sheetView>
  </sheetViews>
  <sheetFormatPr baseColWidth="10" defaultRowHeight="15" x14ac:dyDescent="0.25"/>
  <sheetData>
    <row r="4" spans="2:2" ht="21" x14ac:dyDescent="0.35">
      <c r="B4" s="28"/>
    </row>
    <row r="19" spans="2:3" ht="15.75" x14ac:dyDescent="0.25">
      <c r="B19" s="49"/>
      <c r="C19" s="45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5BC7F9-D8CE-4F2F-9CC6-DD80685CA31D}">
  <dimension ref="B1:G13"/>
  <sheetViews>
    <sheetView showGridLines="0" zoomScaleNormal="100" workbookViewId="0">
      <selection activeCell="C2" sqref="C2"/>
    </sheetView>
  </sheetViews>
  <sheetFormatPr baseColWidth="10" defaultRowHeight="15" x14ac:dyDescent="0.25"/>
  <cols>
    <col min="1" max="1" width="7" customWidth="1"/>
    <col min="2" max="2" width="25.140625" customWidth="1"/>
    <col min="3" max="3" width="11.28515625" style="1" customWidth="1"/>
    <col min="4" max="4" width="12.42578125" style="1" customWidth="1"/>
    <col min="5" max="5" width="11.28515625" style="1" customWidth="1"/>
    <col min="6" max="6" width="12.5703125" style="1" customWidth="1"/>
    <col min="7" max="7" width="62.42578125" customWidth="1"/>
  </cols>
  <sheetData>
    <row r="1" spans="2:7" ht="9" customHeight="1" x14ac:dyDescent="0.25"/>
    <row r="2" spans="2:7" ht="18.75" x14ac:dyDescent="0.3">
      <c r="B2" s="48" t="s">
        <v>62</v>
      </c>
    </row>
    <row r="5" spans="2:7" ht="31.5" customHeight="1" x14ac:dyDescent="0.25">
      <c r="B5" s="73" t="s">
        <v>0</v>
      </c>
      <c r="C5" s="74" t="s">
        <v>57</v>
      </c>
      <c r="D5" s="74" t="s">
        <v>58</v>
      </c>
      <c r="E5" s="73" t="s">
        <v>59</v>
      </c>
      <c r="F5" s="73" t="s">
        <v>1</v>
      </c>
      <c r="G5" s="73" t="s">
        <v>63</v>
      </c>
    </row>
    <row r="6" spans="2:7" ht="28.5" customHeight="1" x14ac:dyDescent="0.25">
      <c r="B6" s="6" t="s">
        <v>9</v>
      </c>
      <c r="C6" s="7">
        <v>9</v>
      </c>
      <c r="D6" s="7">
        <v>9</v>
      </c>
      <c r="E6" s="46">
        <f>+C6*D6</f>
        <v>81</v>
      </c>
      <c r="F6" s="17">
        <f>+IF(AND(E6&gt;1,E6&lt;26),1,IF(AND(E6&gt;25,E6&lt;51),2,IF(AND(E6&gt;50,E6&lt;76),3,4)))</f>
        <v>4</v>
      </c>
      <c r="G6" s="66"/>
    </row>
    <row r="7" spans="2:7" ht="28.5" customHeight="1" x14ac:dyDescent="0.25">
      <c r="B7" s="6" t="s">
        <v>12</v>
      </c>
      <c r="C7" s="7">
        <v>10</v>
      </c>
      <c r="D7" s="7">
        <v>9</v>
      </c>
      <c r="E7" s="46">
        <f>+C7*D7</f>
        <v>90</v>
      </c>
      <c r="F7" s="17">
        <f>+IF(AND(E7&gt;1,E7&lt;26),1,IF(AND(E7&gt;25,E7&lt;51),2,IF(AND(E7&gt;50,E7&lt;76),3,4)))</f>
        <v>4</v>
      </c>
      <c r="G7" s="66"/>
    </row>
    <row r="8" spans="2:7" ht="28.5" customHeight="1" x14ac:dyDescent="0.25">
      <c r="B8" s="6" t="s">
        <v>3</v>
      </c>
      <c r="C8" s="7">
        <v>9</v>
      </c>
      <c r="D8" s="7">
        <v>8</v>
      </c>
      <c r="E8" s="46">
        <f t="shared" ref="E8:E12" si="0">+C8*D8</f>
        <v>72</v>
      </c>
      <c r="F8" s="17">
        <f t="shared" ref="F8:F12" si="1">+IF(AND(E8&gt;1,E8&lt;26),1,IF(AND(E8&gt;25,E8&lt;51),2,IF(AND(E8&gt;50,E8&lt;76),3,4)))</f>
        <v>3</v>
      </c>
      <c r="G8" s="66"/>
    </row>
    <row r="9" spans="2:7" ht="28.5" customHeight="1" x14ac:dyDescent="0.25">
      <c r="B9" s="6" t="s">
        <v>4</v>
      </c>
      <c r="C9" s="7">
        <v>7</v>
      </c>
      <c r="D9" s="7">
        <v>8</v>
      </c>
      <c r="E9" s="46">
        <f t="shared" si="0"/>
        <v>56</v>
      </c>
      <c r="F9" s="17">
        <f t="shared" si="1"/>
        <v>3</v>
      </c>
      <c r="G9" s="66"/>
    </row>
    <row r="10" spans="2:7" ht="28.5" customHeight="1" x14ac:dyDescent="0.25">
      <c r="B10" s="6" t="s">
        <v>7</v>
      </c>
      <c r="C10" s="7">
        <v>6</v>
      </c>
      <c r="D10" s="7">
        <v>7</v>
      </c>
      <c r="E10" s="46">
        <f t="shared" si="0"/>
        <v>42</v>
      </c>
      <c r="F10" s="17">
        <f t="shared" si="1"/>
        <v>2</v>
      </c>
      <c r="G10" s="66"/>
    </row>
    <row r="11" spans="2:7" ht="28.5" customHeight="1" x14ac:dyDescent="0.25">
      <c r="B11" s="8" t="s">
        <v>13</v>
      </c>
      <c r="C11" s="7">
        <v>3</v>
      </c>
      <c r="D11" s="7">
        <v>3</v>
      </c>
      <c r="E11" s="46">
        <f t="shared" si="0"/>
        <v>9</v>
      </c>
      <c r="F11" s="17">
        <f t="shared" si="1"/>
        <v>1</v>
      </c>
      <c r="G11" s="66"/>
    </row>
    <row r="12" spans="2:7" ht="28.5" customHeight="1" x14ac:dyDescent="0.25">
      <c r="B12" s="6" t="s">
        <v>14</v>
      </c>
      <c r="C12" s="7">
        <v>2</v>
      </c>
      <c r="D12" s="7">
        <v>6</v>
      </c>
      <c r="E12" s="46">
        <f t="shared" si="0"/>
        <v>12</v>
      </c>
      <c r="F12" s="17">
        <f t="shared" si="1"/>
        <v>1</v>
      </c>
      <c r="G12" s="66"/>
    </row>
    <row r="13" spans="2:7" ht="4.5" customHeight="1" x14ac:dyDescent="0.25">
      <c r="G13" s="66"/>
    </row>
  </sheetData>
  <mergeCells count="1">
    <mergeCell ref="G6:G13"/>
  </mergeCells>
  <conditionalFormatting sqref="E1 B2 E3:E1048576">
    <cfRule type="cellIs" dxfId="7" priority="1" operator="between">
      <formula>76</formula>
      <formula>100</formula>
    </cfRule>
    <cfRule type="cellIs" dxfId="6" priority="2" operator="between">
      <formula>51</formula>
      <formula>75</formula>
    </cfRule>
    <cfRule type="cellIs" dxfId="5" priority="3" operator="between">
      <formula>26</formula>
      <formula>50</formula>
    </cfRule>
    <cfRule type="cellIs" dxfId="4" priority="4" operator="between">
      <formula>1</formula>
      <formula>25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2FDBEB-FF7F-4E18-A3F9-1ED15AA99830}">
  <dimension ref="B2:M10"/>
  <sheetViews>
    <sheetView showGridLines="0" topLeftCell="G1" workbookViewId="0">
      <pane ySplit="3" topLeftCell="A4" activePane="bottomLeft" state="frozen"/>
      <selection pane="bottomLeft" activeCell="J9" sqref="J9"/>
    </sheetView>
  </sheetViews>
  <sheetFormatPr baseColWidth="10" defaultRowHeight="15" x14ac:dyDescent="0.25"/>
  <cols>
    <col min="1" max="1" width="3.85546875" customWidth="1"/>
    <col min="2" max="2" width="5" customWidth="1"/>
    <col min="3" max="3" width="30.140625" customWidth="1"/>
    <col min="4" max="4" width="8.140625" style="1" bestFit="1" customWidth="1"/>
    <col min="5" max="5" width="9.85546875" style="1" bestFit="1" customWidth="1"/>
    <col min="6" max="6" width="12.5703125" style="1" customWidth="1"/>
    <col min="7" max="7" width="42.28515625" style="1" customWidth="1"/>
    <col min="8" max="8" width="40.28515625" style="1" customWidth="1"/>
    <col min="9" max="9" width="13.85546875" style="10" bestFit="1" customWidth="1"/>
    <col min="10" max="11" width="17.7109375" style="1" customWidth="1"/>
    <col min="12" max="12" width="27.28515625" style="1" customWidth="1"/>
    <col min="13" max="13" width="14.42578125" customWidth="1"/>
  </cols>
  <sheetData>
    <row r="2" spans="2:13" ht="23.25" customHeight="1" x14ac:dyDescent="0.25">
      <c r="B2" s="67" t="s">
        <v>6</v>
      </c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</row>
    <row r="3" spans="2:13" ht="30" customHeight="1" x14ac:dyDescent="0.25">
      <c r="B3" s="47" t="s">
        <v>39</v>
      </c>
      <c r="C3" s="2" t="s">
        <v>0</v>
      </c>
      <c r="D3" s="47" t="s">
        <v>40</v>
      </c>
      <c r="E3" s="47" t="s">
        <v>41</v>
      </c>
      <c r="F3" s="3" t="s">
        <v>42</v>
      </c>
      <c r="G3" s="2" t="s">
        <v>8</v>
      </c>
      <c r="H3" s="3" t="s">
        <v>17</v>
      </c>
      <c r="I3" s="3" t="s">
        <v>18</v>
      </c>
      <c r="J3" s="3" t="s">
        <v>36</v>
      </c>
      <c r="K3" s="2" t="s">
        <v>35</v>
      </c>
      <c r="L3" s="3" t="s">
        <v>23</v>
      </c>
      <c r="M3" s="3" t="s">
        <v>60</v>
      </c>
    </row>
    <row r="4" spans="2:13" s="16" customFormat="1" ht="30" x14ac:dyDescent="0.25">
      <c r="B4" s="7">
        <v>1</v>
      </c>
      <c r="C4" s="12" t="s">
        <v>9</v>
      </c>
      <c r="D4" s="15">
        <f>'1'!C6</f>
        <v>9</v>
      </c>
      <c r="E4" s="15">
        <f>'1'!D6</f>
        <v>9</v>
      </c>
      <c r="F4" s="46">
        <f>+D4*E4</f>
        <v>81</v>
      </c>
      <c r="G4" s="5" t="s">
        <v>15</v>
      </c>
      <c r="H4" s="5" t="s">
        <v>25</v>
      </c>
      <c r="I4" s="4" t="s">
        <v>19</v>
      </c>
      <c r="J4" s="9">
        <v>45483</v>
      </c>
      <c r="K4" s="9" t="s">
        <v>37</v>
      </c>
      <c r="L4" s="5" t="s">
        <v>64</v>
      </c>
      <c r="M4" s="68" t="s">
        <v>61</v>
      </c>
    </row>
    <row r="5" spans="2:13" s="16" customFormat="1" ht="30" x14ac:dyDescent="0.25">
      <c r="B5" s="7">
        <v>2</v>
      </c>
      <c r="C5" s="12" t="s">
        <v>2</v>
      </c>
      <c r="D5" s="15">
        <f>'1'!C7</f>
        <v>10</v>
      </c>
      <c r="E5" s="15">
        <f>'1'!D7</f>
        <v>9</v>
      </c>
      <c r="F5" s="46">
        <f>+D5*E5</f>
        <v>90</v>
      </c>
      <c r="G5" s="5" t="s">
        <v>65</v>
      </c>
      <c r="H5" s="5" t="s">
        <v>66</v>
      </c>
      <c r="I5" s="4" t="s">
        <v>20</v>
      </c>
      <c r="J5" s="9">
        <v>45486</v>
      </c>
      <c r="K5" s="9" t="s">
        <v>37</v>
      </c>
      <c r="L5" s="5" t="s">
        <v>28</v>
      </c>
      <c r="M5" s="68"/>
    </row>
    <row r="6" spans="2:13" s="16" customFormat="1" ht="45" x14ac:dyDescent="0.25">
      <c r="B6" s="7">
        <v>3</v>
      </c>
      <c r="C6" s="12" t="s">
        <v>3</v>
      </c>
      <c r="D6" s="15">
        <f>'1'!C8</f>
        <v>9</v>
      </c>
      <c r="E6" s="15">
        <f>'1'!D8</f>
        <v>8</v>
      </c>
      <c r="F6" s="46">
        <f t="shared" ref="F6:F10" si="0">+D6*E6</f>
        <v>72</v>
      </c>
      <c r="G6" s="5" t="s">
        <v>16</v>
      </c>
      <c r="H6" s="5" t="s">
        <v>26</v>
      </c>
      <c r="I6" s="4" t="s">
        <v>21</v>
      </c>
      <c r="J6" s="9">
        <v>45839</v>
      </c>
      <c r="K6" s="9" t="s">
        <v>37</v>
      </c>
      <c r="L6" s="5" t="s">
        <v>24</v>
      </c>
      <c r="M6" s="68"/>
    </row>
    <row r="7" spans="2:13" s="16" customFormat="1" ht="60" x14ac:dyDescent="0.25">
      <c r="B7" s="7">
        <v>5</v>
      </c>
      <c r="C7" s="13" t="s">
        <v>53</v>
      </c>
      <c r="D7" s="15">
        <f>'1'!C9</f>
        <v>7</v>
      </c>
      <c r="E7" s="15">
        <f>'1'!D9</f>
        <v>8</v>
      </c>
      <c r="F7" s="46">
        <f t="shared" si="0"/>
        <v>56</v>
      </c>
      <c r="G7" s="5" t="s">
        <v>67</v>
      </c>
      <c r="H7" s="5" t="s">
        <v>30</v>
      </c>
      <c r="I7" s="4" t="s">
        <v>31</v>
      </c>
      <c r="J7" s="9">
        <v>45839</v>
      </c>
      <c r="K7" s="9" t="s">
        <v>37</v>
      </c>
      <c r="L7" s="5" t="s">
        <v>29</v>
      </c>
      <c r="M7" s="68"/>
    </row>
    <row r="8" spans="2:13" s="16" customFormat="1" ht="45" x14ac:dyDescent="0.25">
      <c r="B8" s="7">
        <v>6</v>
      </c>
      <c r="C8" s="14" t="s">
        <v>5</v>
      </c>
      <c r="D8" s="15">
        <f>'1'!C10</f>
        <v>6</v>
      </c>
      <c r="E8" s="15">
        <f>'1'!D10</f>
        <v>7</v>
      </c>
      <c r="F8" s="46">
        <f t="shared" si="0"/>
        <v>42</v>
      </c>
      <c r="G8" s="5" t="s">
        <v>10</v>
      </c>
      <c r="H8" s="5" t="s">
        <v>68</v>
      </c>
      <c r="I8" s="4" t="s">
        <v>32</v>
      </c>
      <c r="J8" s="9">
        <v>45486</v>
      </c>
      <c r="K8" s="9" t="s">
        <v>38</v>
      </c>
      <c r="L8" s="5" t="s">
        <v>69</v>
      </c>
      <c r="M8" s="68"/>
    </row>
    <row r="9" spans="2:13" s="16" customFormat="1" ht="30" x14ac:dyDescent="0.25">
      <c r="B9" s="7">
        <v>4</v>
      </c>
      <c r="C9" s="12" t="s">
        <v>4</v>
      </c>
      <c r="D9" s="15">
        <f>'1'!C11</f>
        <v>3</v>
      </c>
      <c r="E9" s="15">
        <f>'1'!D11</f>
        <v>3</v>
      </c>
      <c r="F9" s="46">
        <f t="shared" si="0"/>
        <v>9</v>
      </c>
      <c r="G9" s="5" t="s">
        <v>71</v>
      </c>
      <c r="H9" s="11" t="s">
        <v>27</v>
      </c>
      <c r="I9" s="4" t="s">
        <v>22</v>
      </c>
      <c r="J9" s="9">
        <v>45486</v>
      </c>
      <c r="K9" s="9" t="s">
        <v>37</v>
      </c>
      <c r="L9" s="5" t="s">
        <v>70</v>
      </c>
      <c r="M9" s="68"/>
    </row>
    <row r="10" spans="2:13" s="16" customFormat="1" ht="45" x14ac:dyDescent="0.25">
      <c r="B10" s="7">
        <v>7</v>
      </c>
      <c r="C10" s="12" t="s">
        <v>11</v>
      </c>
      <c r="D10" s="15">
        <f>'1'!C12</f>
        <v>2</v>
      </c>
      <c r="E10" s="15">
        <f>'1'!D12</f>
        <v>6</v>
      </c>
      <c r="F10" s="46">
        <f t="shared" si="0"/>
        <v>12</v>
      </c>
      <c r="G10" s="5" t="s">
        <v>54</v>
      </c>
      <c r="H10" s="5" t="s">
        <v>72</v>
      </c>
      <c r="I10" s="4" t="s">
        <v>33</v>
      </c>
      <c r="J10" s="9">
        <v>45332</v>
      </c>
      <c r="K10" s="9" t="s">
        <v>45</v>
      </c>
      <c r="L10" s="4" t="s">
        <v>34</v>
      </c>
      <c r="M10" s="68"/>
    </row>
  </sheetData>
  <autoFilter ref="B3:M10" xr:uid="{CC85D3A0-7C64-46FC-B78F-2075C46CD0DC}"/>
  <mergeCells count="2">
    <mergeCell ref="B2:M2"/>
    <mergeCell ref="M4:M10"/>
  </mergeCells>
  <conditionalFormatting sqref="F4:F10">
    <cfRule type="cellIs" dxfId="3" priority="1" operator="between">
      <formula>76</formula>
      <formula>100</formula>
    </cfRule>
    <cfRule type="cellIs" dxfId="2" priority="2" operator="between">
      <formula>51</formula>
      <formula>75</formula>
    </cfRule>
    <cfRule type="cellIs" dxfId="1" priority="3" operator="between">
      <formula>26</formula>
      <formula>50</formula>
    </cfRule>
    <cfRule type="cellIs" dxfId="0" priority="4" operator="between">
      <formula>1</formula>
      <formula>25</formula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B94FF-AE60-439D-82A7-0A9A950255A9}">
  <dimension ref="B2:N20"/>
  <sheetViews>
    <sheetView showGridLines="0" tabSelected="1" workbookViewId="0">
      <selection activeCell="B2" sqref="B2:N3"/>
    </sheetView>
  </sheetViews>
  <sheetFormatPr baseColWidth="10" defaultRowHeight="15" x14ac:dyDescent="0.25"/>
  <cols>
    <col min="1" max="1" width="3.140625" customWidth="1"/>
    <col min="11" max="11" width="13.42578125" customWidth="1"/>
    <col min="12" max="12" width="14.42578125" customWidth="1"/>
  </cols>
  <sheetData>
    <row r="2" spans="2:14" ht="17.25" customHeight="1" x14ac:dyDescent="0.25">
      <c r="B2" s="69" t="s">
        <v>73</v>
      </c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</row>
    <row r="3" spans="2:14" x14ac:dyDescent="0.25"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</row>
    <row r="16" spans="2:14" x14ac:dyDescent="0.25">
      <c r="K16" s="26" t="s">
        <v>43</v>
      </c>
      <c r="L16" s="27" t="s">
        <v>44</v>
      </c>
      <c r="M16" s="27" t="s">
        <v>46</v>
      </c>
    </row>
    <row r="17" spans="11:13" x14ac:dyDescent="0.25">
      <c r="K17" s="18" t="s">
        <v>38</v>
      </c>
      <c r="L17" s="17">
        <f>+COUNTIFS('2'!$K$5:$K$10,K17)</f>
        <v>1</v>
      </c>
      <c r="M17" s="22">
        <f>+L17/$L$20</f>
        <v>0.16666666666666666</v>
      </c>
    </row>
    <row r="18" spans="11:13" x14ac:dyDescent="0.25">
      <c r="K18" s="19" t="s">
        <v>37</v>
      </c>
      <c r="L18" s="17">
        <f>+COUNTIFS('2'!$K$5:$K$10,K18)</f>
        <v>4</v>
      </c>
      <c r="M18" s="21">
        <f>+L18/$L$20</f>
        <v>0.66666666666666663</v>
      </c>
    </row>
    <row r="19" spans="11:13" x14ac:dyDescent="0.25">
      <c r="K19" s="20" t="s">
        <v>45</v>
      </c>
      <c r="L19" s="17">
        <f>+COUNTIFS('2'!$K$5:$K$10,K19)</f>
        <v>1</v>
      </c>
      <c r="M19" s="23">
        <f>+L19/$L$20</f>
        <v>0.16666666666666666</v>
      </c>
    </row>
    <row r="20" spans="11:13" x14ac:dyDescent="0.25">
      <c r="K20" s="24" t="s">
        <v>44</v>
      </c>
      <c r="L20" s="24">
        <f>SUM(L17:L19)</f>
        <v>6</v>
      </c>
      <c r="M20" s="25">
        <f>SUM(M17:M19)</f>
        <v>0.99999999999999989</v>
      </c>
    </row>
  </sheetData>
  <mergeCells count="1">
    <mergeCell ref="B2:N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INDICE </vt:lpstr>
      <vt:lpstr>Requisito</vt:lpstr>
      <vt:lpstr>1</vt:lpstr>
      <vt:lpstr>2</vt:lpstr>
      <vt:lpstr>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</dc:creator>
  <cp:lastModifiedBy>303 - Programacion</cp:lastModifiedBy>
  <dcterms:created xsi:type="dcterms:W3CDTF">2020-08-07T15:34:49Z</dcterms:created>
  <dcterms:modified xsi:type="dcterms:W3CDTF">2024-03-06T01:24:03Z</dcterms:modified>
</cp:coreProperties>
</file>