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515"/>
  <workbookPr showInkAnnotation="0" autoCompressPictures="0"/>
  <bookViews>
    <workbookView xWindow="0" yWindow="0" windowWidth="25600" windowHeight="16060" tabRatio="500" firstSheet="7" activeTab="10"/>
  </bookViews>
  <sheets>
    <sheet name="Fabrique de lanceur" sheetId="1" r:id="rId1"/>
    <sheet name="Fabrique de coque" sheetId="2" r:id="rId2"/>
    <sheet name="Fabrique de module" sheetId="3" r:id="rId3"/>
    <sheet name="Fabrique de combinaison" sheetId="4" r:id="rId4"/>
    <sheet name="Mine de métal" sheetId="5" r:id="rId5"/>
    <sheet name="Mine de pierre" sheetId="6" r:id="rId6"/>
    <sheet name="Reservoir d'oxygène" sheetId="7" r:id="rId7"/>
    <sheet name="Station forage" sheetId="8" r:id="rId8"/>
    <sheet name="Centre de commande" sheetId="9" r:id="rId9"/>
    <sheet name="Base de lancement" sheetId="10" r:id="rId10"/>
    <sheet name="Bureau de relation gouvernement" sheetId="11" r:id="rId11"/>
    <sheet name="Centre de recherche" sheetId="12" r:id="rId1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0" i="11" l="1"/>
  <c r="B14" i="11"/>
  <c r="C10" i="11"/>
  <c r="C14" i="11"/>
  <c r="D10" i="11"/>
  <c r="D14" i="11"/>
  <c r="E10" i="11"/>
  <c r="E14" i="11"/>
  <c r="F10" i="11"/>
  <c r="F14" i="11"/>
  <c r="G10" i="11"/>
  <c r="G14" i="11"/>
  <c r="H10" i="11"/>
  <c r="H14" i="11"/>
  <c r="I10" i="11"/>
  <c r="I14" i="11"/>
  <c r="J10" i="11"/>
  <c r="J14" i="11"/>
  <c r="K10" i="11"/>
  <c r="K14" i="11"/>
  <c r="L10" i="11"/>
  <c r="L14" i="11"/>
  <c r="M10" i="11"/>
  <c r="M14" i="11"/>
  <c r="N10" i="11"/>
  <c r="N14" i="11"/>
  <c r="O10" i="11"/>
  <c r="O14" i="11"/>
  <c r="P10" i="11"/>
  <c r="P14" i="11"/>
  <c r="Q10" i="11"/>
  <c r="Q14" i="11"/>
  <c r="R10" i="11"/>
  <c r="R14" i="11"/>
  <c r="S10" i="11"/>
  <c r="S14" i="11"/>
  <c r="T10" i="11"/>
  <c r="T14" i="11"/>
  <c r="U10" i="11"/>
  <c r="U14" i="11"/>
  <c r="V10" i="11"/>
  <c r="V14" i="11"/>
  <c r="W10" i="11"/>
  <c r="W14" i="11"/>
  <c r="B10" i="8"/>
  <c r="B14" i="8"/>
  <c r="C10" i="8"/>
  <c r="C14" i="8"/>
  <c r="D10" i="8"/>
  <c r="D14" i="8"/>
  <c r="E10" i="8"/>
  <c r="E14" i="8"/>
  <c r="F10" i="8"/>
  <c r="F14" i="8"/>
  <c r="G10" i="8"/>
  <c r="G14" i="8"/>
  <c r="H10" i="8"/>
  <c r="H14" i="8"/>
  <c r="I10" i="8"/>
  <c r="I14" i="8"/>
  <c r="J10" i="8"/>
  <c r="J14" i="8"/>
  <c r="K10" i="8"/>
  <c r="K14" i="8"/>
  <c r="L10" i="8"/>
  <c r="L14" i="8"/>
  <c r="M10" i="8"/>
  <c r="M14" i="8"/>
  <c r="N10" i="8"/>
  <c r="N14" i="8"/>
  <c r="O10" i="8"/>
  <c r="O14" i="8"/>
  <c r="P10" i="8"/>
  <c r="P14" i="8"/>
  <c r="Q10" i="8"/>
  <c r="Q14" i="8"/>
  <c r="R10" i="8"/>
  <c r="R14" i="8"/>
  <c r="S10" i="8"/>
  <c r="S14" i="8"/>
  <c r="T10" i="8"/>
  <c r="T14" i="8"/>
  <c r="U10" i="8"/>
  <c r="U14" i="8"/>
  <c r="V10" i="8"/>
  <c r="V14" i="8"/>
  <c r="W10" i="8"/>
  <c r="W14" i="8"/>
  <c r="B10" i="7"/>
  <c r="B14" i="7"/>
  <c r="C10" i="7"/>
  <c r="C14" i="7"/>
  <c r="D10" i="7"/>
  <c r="D14" i="7"/>
  <c r="E10" i="7"/>
  <c r="E14" i="7"/>
  <c r="F10" i="7"/>
  <c r="F14" i="7"/>
  <c r="G10" i="7"/>
  <c r="G14" i="7"/>
  <c r="H10" i="7"/>
  <c r="H14" i="7"/>
  <c r="I10" i="7"/>
  <c r="I14" i="7"/>
  <c r="J10" i="7"/>
  <c r="J14" i="7"/>
  <c r="K10" i="7"/>
  <c r="K14" i="7"/>
  <c r="L10" i="7"/>
  <c r="L14" i="7"/>
  <c r="M10" i="7"/>
  <c r="M14" i="7"/>
  <c r="N10" i="7"/>
  <c r="N14" i="7"/>
  <c r="O10" i="7"/>
  <c r="O14" i="7"/>
  <c r="P10" i="7"/>
  <c r="P14" i="7"/>
  <c r="Q10" i="7"/>
  <c r="Q14" i="7"/>
  <c r="R10" i="7"/>
  <c r="R14" i="7"/>
  <c r="S10" i="7"/>
  <c r="S14" i="7"/>
  <c r="T10" i="7"/>
  <c r="T14" i="7"/>
  <c r="U10" i="7"/>
  <c r="U14" i="7"/>
  <c r="V10" i="7"/>
  <c r="V14" i="7"/>
  <c r="W10" i="7"/>
  <c r="W14" i="7"/>
  <c r="B10" i="6"/>
  <c r="B14" i="6"/>
  <c r="C10" i="6"/>
  <c r="C14" i="6"/>
  <c r="D10" i="6"/>
  <c r="D14" i="6"/>
  <c r="E10" i="6"/>
  <c r="E14" i="6"/>
  <c r="F10" i="6"/>
  <c r="F14" i="6"/>
  <c r="G10" i="6"/>
  <c r="G14" i="6"/>
  <c r="H10" i="6"/>
  <c r="H14" i="6"/>
  <c r="I10" i="6"/>
  <c r="I14" i="6"/>
  <c r="J10" i="6"/>
  <c r="J14" i="6"/>
  <c r="K10" i="6"/>
  <c r="K14" i="6"/>
  <c r="L10" i="6"/>
  <c r="L14" i="6"/>
  <c r="M10" i="6"/>
  <c r="M14" i="6"/>
  <c r="N10" i="6"/>
  <c r="N14" i="6"/>
  <c r="O10" i="6"/>
  <c r="O14" i="6"/>
  <c r="P10" i="6"/>
  <c r="P14" i="6"/>
  <c r="Q10" i="6"/>
  <c r="Q14" i="6"/>
  <c r="R10" i="6"/>
  <c r="R14" i="6"/>
  <c r="S10" i="6"/>
  <c r="S14" i="6"/>
  <c r="T10" i="6"/>
  <c r="T14" i="6"/>
  <c r="U10" i="6"/>
  <c r="U14" i="6"/>
  <c r="V10" i="6"/>
  <c r="V14" i="6"/>
  <c r="W10" i="6"/>
  <c r="W14" i="6"/>
  <c r="B6" i="6"/>
  <c r="B7" i="6"/>
  <c r="B8" i="6"/>
  <c r="B9" i="6"/>
  <c r="B12" i="6"/>
  <c r="C6" i="6"/>
  <c r="C7" i="6"/>
  <c r="C8" i="6"/>
  <c r="C9" i="6"/>
  <c r="C12" i="6"/>
  <c r="D6" i="6"/>
  <c r="D7" i="6"/>
  <c r="D8" i="6"/>
  <c r="D9" i="6"/>
  <c r="D12" i="6"/>
  <c r="E6" i="6"/>
  <c r="E7" i="6"/>
  <c r="E8" i="6"/>
  <c r="E9" i="6"/>
  <c r="E12" i="6"/>
  <c r="F6" i="6"/>
  <c r="F7" i="6"/>
  <c r="F8" i="6"/>
  <c r="F9" i="6"/>
  <c r="F12" i="6"/>
  <c r="G6" i="6"/>
  <c r="G7" i="6"/>
  <c r="G8" i="6"/>
  <c r="G9" i="6"/>
  <c r="G12" i="6"/>
  <c r="H6" i="6"/>
  <c r="H7" i="6"/>
  <c r="H8" i="6"/>
  <c r="H9" i="6"/>
  <c r="H12" i="6"/>
  <c r="I6" i="6"/>
  <c r="I7" i="6"/>
  <c r="I8" i="6"/>
  <c r="I9" i="6"/>
  <c r="I12" i="6"/>
  <c r="J6" i="6"/>
  <c r="J7" i="6"/>
  <c r="J8" i="6"/>
  <c r="J9" i="6"/>
  <c r="J12" i="6"/>
  <c r="K6" i="6"/>
  <c r="K7" i="6"/>
  <c r="K8" i="6"/>
  <c r="K9" i="6"/>
  <c r="K12" i="6"/>
  <c r="L6" i="6"/>
  <c r="L7" i="6"/>
  <c r="L8" i="6"/>
  <c r="L9" i="6"/>
  <c r="L12" i="6"/>
  <c r="M6" i="6"/>
  <c r="M7" i="6"/>
  <c r="M8" i="6"/>
  <c r="M9" i="6"/>
  <c r="M12" i="6"/>
  <c r="N6" i="6"/>
  <c r="N7" i="6"/>
  <c r="N8" i="6"/>
  <c r="N9" i="6"/>
  <c r="N12" i="6"/>
  <c r="O6" i="6"/>
  <c r="O7" i="6"/>
  <c r="O8" i="6"/>
  <c r="O9" i="6"/>
  <c r="O12" i="6"/>
  <c r="P6" i="6"/>
  <c r="P7" i="6"/>
  <c r="P8" i="6"/>
  <c r="P9" i="6"/>
  <c r="P12" i="6"/>
  <c r="Q6" i="6"/>
  <c r="Q7" i="6"/>
  <c r="Q8" i="6"/>
  <c r="Q9" i="6"/>
  <c r="Q12" i="6"/>
  <c r="R6" i="6"/>
  <c r="R7" i="6"/>
  <c r="R8" i="6"/>
  <c r="R9" i="6"/>
  <c r="R12" i="6"/>
  <c r="S6" i="6"/>
  <c r="S7" i="6"/>
  <c r="S8" i="6"/>
  <c r="S9" i="6"/>
  <c r="S12" i="6"/>
  <c r="T6" i="6"/>
  <c r="T7" i="6"/>
  <c r="T8" i="6"/>
  <c r="T9" i="6"/>
  <c r="T12" i="6"/>
  <c r="U6" i="6"/>
  <c r="U7" i="6"/>
  <c r="U8" i="6"/>
  <c r="U9" i="6"/>
  <c r="U12" i="6"/>
  <c r="V6" i="6"/>
  <c r="V7" i="6"/>
  <c r="V8" i="6"/>
  <c r="V9" i="6"/>
  <c r="V12" i="6"/>
  <c r="W6" i="6"/>
  <c r="W7" i="6"/>
  <c r="W8" i="6"/>
  <c r="W9" i="6"/>
  <c r="W12" i="6"/>
  <c r="B10" i="5"/>
  <c r="B14" i="5"/>
  <c r="C10" i="5"/>
  <c r="C14" i="5"/>
  <c r="D10" i="5"/>
  <c r="D14" i="5"/>
  <c r="E10" i="5"/>
  <c r="E14" i="5"/>
  <c r="F10" i="5"/>
  <c r="F14" i="5"/>
  <c r="G10" i="5"/>
  <c r="G14" i="5"/>
  <c r="H10" i="5"/>
  <c r="H14" i="5"/>
  <c r="I10" i="5"/>
  <c r="I14" i="5"/>
  <c r="J10" i="5"/>
  <c r="J14" i="5"/>
  <c r="K10" i="5"/>
  <c r="K14" i="5"/>
  <c r="L10" i="5"/>
  <c r="L14" i="5"/>
  <c r="M10" i="5"/>
  <c r="M14" i="5"/>
  <c r="N10" i="5"/>
  <c r="N14" i="5"/>
  <c r="O10" i="5"/>
  <c r="O14" i="5"/>
  <c r="P10" i="5"/>
  <c r="P14" i="5"/>
  <c r="Q10" i="5"/>
  <c r="Q14" i="5"/>
  <c r="R10" i="5"/>
  <c r="R14" i="5"/>
  <c r="S10" i="5"/>
  <c r="S14" i="5"/>
  <c r="T10" i="5"/>
  <c r="T14" i="5"/>
  <c r="U10" i="5"/>
  <c r="U14" i="5"/>
  <c r="V10" i="5"/>
  <c r="V14" i="5"/>
  <c r="W10" i="5"/>
  <c r="W14" i="5"/>
  <c r="B5" i="12"/>
  <c r="B6" i="12"/>
  <c r="B7" i="12"/>
  <c r="B8" i="12"/>
  <c r="B12" i="12"/>
  <c r="C5" i="12"/>
  <c r="C6" i="12"/>
  <c r="C7" i="12"/>
  <c r="C8" i="12"/>
  <c r="C12" i="12"/>
  <c r="D5" i="12"/>
  <c r="D6" i="12"/>
  <c r="D7" i="12"/>
  <c r="D8" i="12"/>
  <c r="D12" i="12"/>
  <c r="E5" i="12"/>
  <c r="E6" i="12"/>
  <c r="E7" i="12"/>
  <c r="E8" i="12"/>
  <c r="E12" i="12"/>
  <c r="F5" i="12"/>
  <c r="F6" i="12"/>
  <c r="F7" i="12"/>
  <c r="F8" i="12"/>
  <c r="F12" i="12"/>
  <c r="G5" i="12"/>
  <c r="G6" i="12"/>
  <c r="G7" i="12"/>
  <c r="G8" i="12"/>
  <c r="G12" i="12"/>
  <c r="H5" i="12"/>
  <c r="H6" i="12"/>
  <c r="H7" i="12"/>
  <c r="H8" i="12"/>
  <c r="H12" i="12"/>
  <c r="I5" i="12"/>
  <c r="I6" i="12"/>
  <c r="I7" i="12"/>
  <c r="I8" i="12"/>
  <c r="I12" i="12"/>
  <c r="J5" i="12"/>
  <c r="J6" i="12"/>
  <c r="J7" i="12"/>
  <c r="J8" i="12"/>
  <c r="J12" i="12"/>
  <c r="K5" i="12"/>
  <c r="K6" i="12"/>
  <c r="K7" i="12"/>
  <c r="K8" i="12"/>
  <c r="K12" i="12"/>
  <c r="B6" i="11"/>
  <c r="B7" i="11"/>
  <c r="B8" i="11"/>
  <c r="B9" i="11"/>
  <c r="B12" i="11"/>
  <c r="C6" i="11"/>
  <c r="C7" i="11"/>
  <c r="C8" i="11"/>
  <c r="C9" i="11"/>
  <c r="C12" i="11"/>
  <c r="D6" i="11"/>
  <c r="D7" i="11"/>
  <c r="D8" i="11"/>
  <c r="D9" i="11"/>
  <c r="D12" i="11"/>
  <c r="E6" i="11"/>
  <c r="E7" i="11"/>
  <c r="E8" i="11"/>
  <c r="E9" i="11"/>
  <c r="E12" i="11"/>
  <c r="F6" i="11"/>
  <c r="F7" i="11"/>
  <c r="F8" i="11"/>
  <c r="F9" i="11"/>
  <c r="F12" i="11"/>
  <c r="G6" i="11"/>
  <c r="G7" i="11"/>
  <c r="G8" i="11"/>
  <c r="G9" i="11"/>
  <c r="G12" i="11"/>
  <c r="H6" i="11"/>
  <c r="H7" i="11"/>
  <c r="H8" i="11"/>
  <c r="H9" i="11"/>
  <c r="H12" i="11"/>
  <c r="I6" i="11"/>
  <c r="I7" i="11"/>
  <c r="I8" i="11"/>
  <c r="I9" i="11"/>
  <c r="I12" i="11"/>
  <c r="J6" i="11"/>
  <c r="J7" i="11"/>
  <c r="J8" i="11"/>
  <c r="J9" i="11"/>
  <c r="J12" i="11"/>
  <c r="K6" i="11"/>
  <c r="K7" i="11"/>
  <c r="K8" i="11"/>
  <c r="K9" i="11"/>
  <c r="K12" i="11"/>
  <c r="L6" i="11"/>
  <c r="L7" i="11"/>
  <c r="L8" i="11"/>
  <c r="L9" i="11"/>
  <c r="L12" i="11"/>
  <c r="M6" i="11"/>
  <c r="M7" i="11"/>
  <c r="M8" i="11"/>
  <c r="M9" i="11"/>
  <c r="M12" i="11"/>
  <c r="N6" i="11"/>
  <c r="N7" i="11"/>
  <c r="N8" i="11"/>
  <c r="N9" i="11"/>
  <c r="N12" i="11"/>
  <c r="O6" i="11"/>
  <c r="O7" i="11"/>
  <c r="O8" i="11"/>
  <c r="O9" i="11"/>
  <c r="O12" i="11"/>
  <c r="P6" i="11"/>
  <c r="P7" i="11"/>
  <c r="P8" i="11"/>
  <c r="P9" i="11"/>
  <c r="P12" i="11"/>
  <c r="Q6" i="11"/>
  <c r="Q7" i="11"/>
  <c r="Q8" i="11"/>
  <c r="Q9" i="11"/>
  <c r="Q12" i="11"/>
  <c r="R6" i="11"/>
  <c r="R7" i="11"/>
  <c r="R8" i="11"/>
  <c r="R9" i="11"/>
  <c r="R12" i="11"/>
  <c r="S6" i="11"/>
  <c r="S7" i="11"/>
  <c r="S8" i="11"/>
  <c r="S9" i="11"/>
  <c r="S12" i="11"/>
  <c r="T6" i="11"/>
  <c r="T7" i="11"/>
  <c r="T8" i="11"/>
  <c r="T9" i="11"/>
  <c r="T12" i="11"/>
  <c r="U6" i="11"/>
  <c r="U7" i="11"/>
  <c r="U8" i="11"/>
  <c r="U9" i="11"/>
  <c r="U12" i="11"/>
  <c r="V6" i="11"/>
  <c r="V7" i="11"/>
  <c r="V8" i="11"/>
  <c r="V9" i="11"/>
  <c r="V12" i="11"/>
  <c r="W6" i="11"/>
  <c r="W7" i="11"/>
  <c r="W8" i="11"/>
  <c r="W9" i="11"/>
  <c r="W12" i="11"/>
  <c r="B6" i="8"/>
  <c r="B7" i="8"/>
  <c r="B8" i="8"/>
  <c r="B9" i="8"/>
  <c r="B12" i="8"/>
  <c r="C6" i="8"/>
  <c r="C7" i="8"/>
  <c r="C8" i="8"/>
  <c r="C9" i="8"/>
  <c r="C12" i="8"/>
  <c r="D6" i="8"/>
  <c r="D7" i="8"/>
  <c r="D8" i="8"/>
  <c r="D9" i="8"/>
  <c r="D12" i="8"/>
  <c r="E6" i="8"/>
  <c r="E7" i="8"/>
  <c r="E8" i="8"/>
  <c r="E9" i="8"/>
  <c r="E12" i="8"/>
  <c r="F6" i="8"/>
  <c r="F7" i="8"/>
  <c r="F8" i="8"/>
  <c r="F9" i="8"/>
  <c r="F12" i="8"/>
  <c r="G6" i="8"/>
  <c r="G7" i="8"/>
  <c r="G8" i="8"/>
  <c r="G9" i="8"/>
  <c r="G12" i="8"/>
  <c r="H6" i="8"/>
  <c r="H7" i="8"/>
  <c r="H8" i="8"/>
  <c r="H9" i="8"/>
  <c r="H12" i="8"/>
  <c r="I6" i="8"/>
  <c r="I7" i="8"/>
  <c r="I8" i="8"/>
  <c r="I9" i="8"/>
  <c r="I12" i="8"/>
  <c r="J6" i="8"/>
  <c r="J7" i="8"/>
  <c r="J8" i="8"/>
  <c r="J9" i="8"/>
  <c r="J12" i="8"/>
  <c r="K6" i="8"/>
  <c r="K7" i="8"/>
  <c r="K8" i="8"/>
  <c r="K9" i="8"/>
  <c r="K12" i="8"/>
  <c r="L6" i="8"/>
  <c r="L7" i="8"/>
  <c r="L8" i="8"/>
  <c r="L9" i="8"/>
  <c r="L12" i="8"/>
  <c r="M6" i="8"/>
  <c r="M7" i="8"/>
  <c r="M8" i="8"/>
  <c r="M9" i="8"/>
  <c r="M12" i="8"/>
  <c r="N6" i="8"/>
  <c r="N7" i="8"/>
  <c r="N8" i="8"/>
  <c r="N9" i="8"/>
  <c r="N12" i="8"/>
  <c r="O6" i="8"/>
  <c r="O7" i="8"/>
  <c r="O8" i="8"/>
  <c r="O9" i="8"/>
  <c r="O12" i="8"/>
  <c r="P6" i="8"/>
  <c r="P7" i="8"/>
  <c r="P8" i="8"/>
  <c r="P9" i="8"/>
  <c r="P12" i="8"/>
  <c r="Q6" i="8"/>
  <c r="Q7" i="8"/>
  <c r="Q8" i="8"/>
  <c r="Q9" i="8"/>
  <c r="Q12" i="8"/>
  <c r="R6" i="8"/>
  <c r="R7" i="8"/>
  <c r="R8" i="8"/>
  <c r="R9" i="8"/>
  <c r="R12" i="8"/>
  <c r="S6" i="8"/>
  <c r="S7" i="8"/>
  <c r="S8" i="8"/>
  <c r="S9" i="8"/>
  <c r="S12" i="8"/>
  <c r="T6" i="8"/>
  <c r="T7" i="8"/>
  <c r="T8" i="8"/>
  <c r="T9" i="8"/>
  <c r="T12" i="8"/>
  <c r="U6" i="8"/>
  <c r="U7" i="8"/>
  <c r="U8" i="8"/>
  <c r="U9" i="8"/>
  <c r="U12" i="8"/>
  <c r="V6" i="8"/>
  <c r="V7" i="8"/>
  <c r="V8" i="8"/>
  <c r="V9" i="8"/>
  <c r="V12" i="8"/>
  <c r="W6" i="8"/>
  <c r="W7" i="8"/>
  <c r="W8" i="8"/>
  <c r="W9" i="8"/>
  <c r="W12" i="8"/>
  <c r="B5" i="10"/>
  <c r="B6" i="10"/>
  <c r="B7" i="10"/>
  <c r="B8" i="10"/>
  <c r="B12" i="10"/>
  <c r="C5" i="10"/>
  <c r="C6" i="10"/>
  <c r="C7" i="10"/>
  <c r="C8" i="10"/>
  <c r="C12" i="10"/>
  <c r="D5" i="10"/>
  <c r="D6" i="10"/>
  <c r="D7" i="10"/>
  <c r="D8" i="10"/>
  <c r="D12" i="10"/>
  <c r="E5" i="10"/>
  <c r="E6" i="10"/>
  <c r="E7" i="10"/>
  <c r="E8" i="10"/>
  <c r="E12" i="10"/>
  <c r="F5" i="10"/>
  <c r="F6" i="10"/>
  <c r="F7" i="10"/>
  <c r="F8" i="10"/>
  <c r="F12" i="10"/>
  <c r="B6" i="9"/>
  <c r="B7" i="9"/>
  <c r="B8" i="9"/>
  <c r="B9" i="9"/>
  <c r="B20" i="9"/>
  <c r="C6" i="9"/>
  <c r="C7" i="9"/>
  <c r="C8" i="9"/>
  <c r="C9" i="9"/>
  <c r="C20" i="9"/>
  <c r="D6" i="9"/>
  <c r="D7" i="9"/>
  <c r="D8" i="9"/>
  <c r="D9" i="9"/>
  <c r="D20" i="9"/>
  <c r="E6" i="9"/>
  <c r="E7" i="9"/>
  <c r="E8" i="9"/>
  <c r="E9" i="9"/>
  <c r="E20" i="9"/>
  <c r="F6" i="9"/>
  <c r="F7" i="9"/>
  <c r="F8" i="9"/>
  <c r="F9" i="9"/>
  <c r="F20" i="9"/>
  <c r="G6" i="9"/>
  <c r="G7" i="9"/>
  <c r="G8" i="9"/>
  <c r="G9" i="9"/>
  <c r="G20" i="9"/>
  <c r="H6" i="9"/>
  <c r="H7" i="9"/>
  <c r="H8" i="9"/>
  <c r="H9" i="9"/>
  <c r="H20" i="9"/>
  <c r="I6" i="9"/>
  <c r="I7" i="9"/>
  <c r="I8" i="9"/>
  <c r="I9" i="9"/>
  <c r="I20" i="9"/>
  <c r="J6" i="9"/>
  <c r="J7" i="9"/>
  <c r="J8" i="9"/>
  <c r="J9" i="9"/>
  <c r="J20" i="9"/>
  <c r="K6" i="9"/>
  <c r="K7" i="9"/>
  <c r="K8" i="9"/>
  <c r="K9" i="9"/>
  <c r="K20" i="9"/>
  <c r="L6" i="9"/>
  <c r="L7" i="9"/>
  <c r="L8" i="9"/>
  <c r="L9" i="9"/>
  <c r="L20" i="9"/>
  <c r="M6" i="9"/>
  <c r="M7" i="9"/>
  <c r="M8" i="9"/>
  <c r="M9" i="9"/>
  <c r="M20" i="9"/>
  <c r="N6" i="9"/>
  <c r="N7" i="9"/>
  <c r="N8" i="9"/>
  <c r="N9" i="9"/>
  <c r="N20" i="9"/>
  <c r="O6" i="9"/>
  <c r="O7" i="9"/>
  <c r="O8" i="9"/>
  <c r="O9" i="9"/>
  <c r="O20" i="9"/>
  <c r="P6" i="9"/>
  <c r="P7" i="9"/>
  <c r="P8" i="9"/>
  <c r="P9" i="9"/>
  <c r="P20" i="9"/>
  <c r="Q6" i="9"/>
  <c r="Q7" i="9"/>
  <c r="Q8" i="9"/>
  <c r="Q9" i="9"/>
  <c r="Q20" i="9"/>
  <c r="R6" i="9"/>
  <c r="R7" i="9"/>
  <c r="R8" i="9"/>
  <c r="R9" i="9"/>
  <c r="R20" i="9"/>
  <c r="S6" i="9"/>
  <c r="S7" i="9"/>
  <c r="S8" i="9"/>
  <c r="S9" i="9"/>
  <c r="S20" i="9"/>
  <c r="T6" i="9"/>
  <c r="T7" i="9"/>
  <c r="T8" i="9"/>
  <c r="T9" i="9"/>
  <c r="T20" i="9"/>
  <c r="U6" i="9"/>
  <c r="U7" i="9"/>
  <c r="U8" i="9"/>
  <c r="U9" i="9"/>
  <c r="U20" i="9"/>
  <c r="V6" i="9"/>
  <c r="V7" i="9"/>
  <c r="V8" i="9"/>
  <c r="V9" i="9"/>
  <c r="V20" i="9"/>
  <c r="W6" i="9"/>
  <c r="W7" i="9"/>
  <c r="W8" i="9"/>
  <c r="W9" i="9"/>
  <c r="W20" i="9"/>
  <c r="B6" i="7"/>
  <c r="B7" i="7"/>
  <c r="B8" i="7"/>
  <c r="B9" i="7"/>
  <c r="B12" i="7"/>
  <c r="C6" i="7"/>
  <c r="C7" i="7"/>
  <c r="C8" i="7"/>
  <c r="C9" i="7"/>
  <c r="C12" i="7"/>
  <c r="D6" i="7"/>
  <c r="D7" i="7"/>
  <c r="D8" i="7"/>
  <c r="D9" i="7"/>
  <c r="D12" i="7"/>
  <c r="E6" i="7"/>
  <c r="E7" i="7"/>
  <c r="E8" i="7"/>
  <c r="E9" i="7"/>
  <c r="E12" i="7"/>
  <c r="F6" i="7"/>
  <c r="F7" i="7"/>
  <c r="F8" i="7"/>
  <c r="F9" i="7"/>
  <c r="F12" i="7"/>
  <c r="G6" i="7"/>
  <c r="G7" i="7"/>
  <c r="G8" i="7"/>
  <c r="G9" i="7"/>
  <c r="G12" i="7"/>
  <c r="H6" i="7"/>
  <c r="H7" i="7"/>
  <c r="H8" i="7"/>
  <c r="H9" i="7"/>
  <c r="H12" i="7"/>
  <c r="I6" i="7"/>
  <c r="I7" i="7"/>
  <c r="I8" i="7"/>
  <c r="I9" i="7"/>
  <c r="I12" i="7"/>
  <c r="J6" i="7"/>
  <c r="J7" i="7"/>
  <c r="J8" i="7"/>
  <c r="J9" i="7"/>
  <c r="J12" i="7"/>
  <c r="K6" i="7"/>
  <c r="K7" i="7"/>
  <c r="K8" i="7"/>
  <c r="K9" i="7"/>
  <c r="K12" i="7"/>
  <c r="L6" i="7"/>
  <c r="L7" i="7"/>
  <c r="L8" i="7"/>
  <c r="L9" i="7"/>
  <c r="L12" i="7"/>
  <c r="M6" i="7"/>
  <c r="M7" i="7"/>
  <c r="M8" i="7"/>
  <c r="M9" i="7"/>
  <c r="M12" i="7"/>
  <c r="N6" i="7"/>
  <c r="N7" i="7"/>
  <c r="N8" i="7"/>
  <c r="N9" i="7"/>
  <c r="N12" i="7"/>
  <c r="O6" i="7"/>
  <c r="O7" i="7"/>
  <c r="O8" i="7"/>
  <c r="O9" i="7"/>
  <c r="O12" i="7"/>
  <c r="P6" i="7"/>
  <c r="P7" i="7"/>
  <c r="P8" i="7"/>
  <c r="P9" i="7"/>
  <c r="P12" i="7"/>
  <c r="Q6" i="7"/>
  <c r="Q7" i="7"/>
  <c r="Q8" i="7"/>
  <c r="Q9" i="7"/>
  <c r="Q12" i="7"/>
  <c r="R6" i="7"/>
  <c r="R7" i="7"/>
  <c r="R8" i="7"/>
  <c r="R9" i="7"/>
  <c r="R12" i="7"/>
  <c r="S6" i="7"/>
  <c r="S7" i="7"/>
  <c r="S8" i="7"/>
  <c r="S9" i="7"/>
  <c r="S12" i="7"/>
  <c r="T6" i="7"/>
  <c r="T7" i="7"/>
  <c r="T8" i="7"/>
  <c r="T9" i="7"/>
  <c r="T12" i="7"/>
  <c r="U6" i="7"/>
  <c r="U7" i="7"/>
  <c r="U8" i="7"/>
  <c r="U9" i="7"/>
  <c r="U12" i="7"/>
  <c r="V6" i="7"/>
  <c r="V7" i="7"/>
  <c r="V8" i="7"/>
  <c r="V9" i="7"/>
  <c r="V12" i="7"/>
  <c r="W6" i="7"/>
  <c r="W7" i="7"/>
  <c r="W8" i="7"/>
  <c r="W9" i="7"/>
  <c r="W12" i="7"/>
  <c r="B6" i="5"/>
  <c r="B7" i="5"/>
  <c r="B8" i="5"/>
  <c r="B9" i="5"/>
  <c r="B12" i="5"/>
  <c r="C6" i="5"/>
  <c r="C7" i="5"/>
  <c r="C8" i="5"/>
  <c r="C9" i="5"/>
  <c r="C12" i="5"/>
  <c r="D6" i="5"/>
  <c r="D7" i="5"/>
  <c r="D8" i="5"/>
  <c r="D9" i="5"/>
  <c r="D12" i="5"/>
  <c r="E6" i="5"/>
  <c r="E7" i="5"/>
  <c r="E8" i="5"/>
  <c r="E9" i="5"/>
  <c r="E12" i="5"/>
  <c r="F6" i="5"/>
  <c r="F7" i="5"/>
  <c r="F8" i="5"/>
  <c r="F9" i="5"/>
  <c r="F12" i="5"/>
  <c r="G6" i="5"/>
  <c r="G7" i="5"/>
  <c r="G8" i="5"/>
  <c r="G9" i="5"/>
  <c r="G12" i="5"/>
  <c r="H6" i="5"/>
  <c r="H7" i="5"/>
  <c r="H8" i="5"/>
  <c r="H9" i="5"/>
  <c r="H12" i="5"/>
  <c r="I6" i="5"/>
  <c r="I7" i="5"/>
  <c r="I8" i="5"/>
  <c r="I9" i="5"/>
  <c r="I12" i="5"/>
  <c r="J6" i="5"/>
  <c r="J7" i="5"/>
  <c r="J8" i="5"/>
  <c r="J9" i="5"/>
  <c r="J12" i="5"/>
  <c r="K6" i="5"/>
  <c r="K7" i="5"/>
  <c r="K8" i="5"/>
  <c r="K9" i="5"/>
  <c r="K12" i="5"/>
  <c r="L6" i="5"/>
  <c r="L7" i="5"/>
  <c r="L8" i="5"/>
  <c r="L9" i="5"/>
  <c r="L12" i="5"/>
  <c r="M6" i="5"/>
  <c r="M7" i="5"/>
  <c r="M8" i="5"/>
  <c r="M9" i="5"/>
  <c r="M12" i="5"/>
  <c r="N6" i="5"/>
  <c r="N7" i="5"/>
  <c r="N8" i="5"/>
  <c r="N9" i="5"/>
  <c r="N12" i="5"/>
  <c r="O6" i="5"/>
  <c r="O7" i="5"/>
  <c r="O8" i="5"/>
  <c r="O9" i="5"/>
  <c r="O12" i="5"/>
  <c r="P6" i="5"/>
  <c r="P7" i="5"/>
  <c r="P8" i="5"/>
  <c r="P9" i="5"/>
  <c r="P12" i="5"/>
  <c r="Q6" i="5"/>
  <c r="Q7" i="5"/>
  <c r="Q8" i="5"/>
  <c r="Q9" i="5"/>
  <c r="Q12" i="5"/>
  <c r="R6" i="5"/>
  <c r="R7" i="5"/>
  <c r="R8" i="5"/>
  <c r="R9" i="5"/>
  <c r="R12" i="5"/>
  <c r="S6" i="5"/>
  <c r="S7" i="5"/>
  <c r="S8" i="5"/>
  <c r="S9" i="5"/>
  <c r="S12" i="5"/>
  <c r="T6" i="5"/>
  <c r="T7" i="5"/>
  <c r="T8" i="5"/>
  <c r="T9" i="5"/>
  <c r="T12" i="5"/>
  <c r="U6" i="5"/>
  <c r="U7" i="5"/>
  <c r="U8" i="5"/>
  <c r="U9" i="5"/>
  <c r="U12" i="5"/>
  <c r="V6" i="5"/>
  <c r="V7" i="5"/>
  <c r="V8" i="5"/>
  <c r="V9" i="5"/>
  <c r="V12" i="5"/>
  <c r="W6" i="5"/>
  <c r="W7" i="5"/>
  <c r="W8" i="5"/>
  <c r="W9" i="5"/>
  <c r="W12" i="5"/>
  <c r="B5" i="4"/>
  <c r="B6" i="4"/>
  <c r="B7" i="4"/>
  <c r="B8" i="4"/>
  <c r="B11" i="4"/>
  <c r="C5" i="4"/>
  <c r="C6" i="4"/>
  <c r="C7" i="4"/>
  <c r="C8" i="4"/>
  <c r="C11" i="4"/>
  <c r="D5" i="4"/>
  <c r="D6" i="4"/>
  <c r="D7" i="4"/>
  <c r="D8" i="4"/>
  <c r="D11" i="4"/>
  <c r="E5" i="4"/>
  <c r="E6" i="4"/>
  <c r="E7" i="4"/>
  <c r="E8" i="4"/>
  <c r="E11" i="4"/>
  <c r="F5" i="4"/>
  <c r="F6" i="4"/>
  <c r="F7" i="4"/>
  <c r="F8" i="4"/>
  <c r="F11" i="4"/>
  <c r="G5" i="4"/>
  <c r="G6" i="4"/>
  <c r="G7" i="4"/>
  <c r="G8" i="4"/>
  <c r="G11" i="4"/>
  <c r="H5" i="4"/>
  <c r="H6" i="4"/>
  <c r="H7" i="4"/>
  <c r="H8" i="4"/>
  <c r="H11" i="4"/>
  <c r="I5" i="4"/>
  <c r="I6" i="4"/>
  <c r="I7" i="4"/>
  <c r="I8" i="4"/>
  <c r="I11" i="4"/>
  <c r="J5" i="4"/>
  <c r="J6" i="4"/>
  <c r="J7" i="4"/>
  <c r="J8" i="4"/>
  <c r="J11" i="4"/>
  <c r="K5" i="4"/>
  <c r="K6" i="4"/>
  <c r="K7" i="4"/>
  <c r="K8" i="4"/>
  <c r="K11" i="4"/>
  <c r="L5" i="4"/>
  <c r="L6" i="4"/>
  <c r="L7" i="4"/>
  <c r="L8" i="4"/>
  <c r="L11" i="4"/>
  <c r="M5" i="4"/>
  <c r="M6" i="4"/>
  <c r="M7" i="4"/>
  <c r="M8" i="4"/>
  <c r="M11" i="4"/>
  <c r="N5" i="4"/>
  <c r="N6" i="4"/>
  <c r="N7" i="4"/>
  <c r="N8" i="4"/>
  <c r="N11" i="4"/>
  <c r="O5" i="4"/>
  <c r="O6" i="4"/>
  <c r="O7" i="4"/>
  <c r="O8" i="4"/>
  <c r="O11" i="4"/>
  <c r="P5" i="4"/>
  <c r="P6" i="4"/>
  <c r="P7" i="4"/>
  <c r="P8" i="4"/>
  <c r="P11" i="4"/>
  <c r="Q5" i="4"/>
  <c r="Q6" i="4"/>
  <c r="Q7" i="4"/>
  <c r="Q8" i="4"/>
  <c r="Q11" i="4"/>
  <c r="R5" i="4"/>
  <c r="R6" i="4"/>
  <c r="R7" i="4"/>
  <c r="R8" i="4"/>
  <c r="R11" i="4"/>
  <c r="S5" i="4"/>
  <c r="S6" i="4"/>
  <c r="S7" i="4"/>
  <c r="S8" i="4"/>
  <c r="S11" i="4"/>
  <c r="T5" i="4"/>
  <c r="T6" i="4"/>
  <c r="T7" i="4"/>
  <c r="T8" i="4"/>
  <c r="T11" i="4"/>
  <c r="U5" i="4"/>
  <c r="U6" i="4"/>
  <c r="U7" i="4"/>
  <c r="U8" i="4"/>
  <c r="U11" i="4"/>
  <c r="V5" i="4"/>
  <c r="V6" i="4"/>
  <c r="V7" i="4"/>
  <c r="V8" i="4"/>
  <c r="V11" i="4"/>
  <c r="W5" i="4"/>
  <c r="W6" i="4"/>
  <c r="W7" i="4"/>
  <c r="W8" i="4"/>
  <c r="W11" i="4"/>
  <c r="B5" i="3"/>
  <c r="B6" i="3"/>
  <c r="B7" i="3"/>
  <c r="B8" i="3"/>
  <c r="B11" i="3"/>
  <c r="C5" i="3"/>
  <c r="C6" i="3"/>
  <c r="C7" i="3"/>
  <c r="C8" i="3"/>
  <c r="C11" i="3"/>
  <c r="D5" i="3"/>
  <c r="D6" i="3"/>
  <c r="D7" i="3"/>
  <c r="D8" i="3"/>
  <c r="D11" i="3"/>
  <c r="E5" i="3"/>
  <c r="E6" i="3"/>
  <c r="E7" i="3"/>
  <c r="E8" i="3"/>
  <c r="E11" i="3"/>
  <c r="F5" i="3"/>
  <c r="F6" i="3"/>
  <c r="F7" i="3"/>
  <c r="F8" i="3"/>
  <c r="F11" i="3"/>
  <c r="G5" i="3"/>
  <c r="G6" i="3"/>
  <c r="G7" i="3"/>
  <c r="G8" i="3"/>
  <c r="G11" i="3"/>
  <c r="H5" i="3"/>
  <c r="H6" i="3"/>
  <c r="H7" i="3"/>
  <c r="H8" i="3"/>
  <c r="H11" i="3"/>
  <c r="I5" i="3"/>
  <c r="I6" i="3"/>
  <c r="I7" i="3"/>
  <c r="I8" i="3"/>
  <c r="I11" i="3"/>
  <c r="J5" i="3"/>
  <c r="J6" i="3"/>
  <c r="J7" i="3"/>
  <c r="J8" i="3"/>
  <c r="J11" i="3"/>
  <c r="K5" i="3"/>
  <c r="K6" i="3"/>
  <c r="K7" i="3"/>
  <c r="K8" i="3"/>
  <c r="K11" i="3"/>
  <c r="L5" i="3"/>
  <c r="L6" i="3"/>
  <c r="L7" i="3"/>
  <c r="L8" i="3"/>
  <c r="L11" i="3"/>
  <c r="M5" i="3"/>
  <c r="M6" i="3"/>
  <c r="M7" i="3"/>
  <c r="M8" i="3"/>
  <c r="M11" i="3"/>
  <c r="N5" i="3"/>
  <c r="N6" i="3"/>
  <c r="N7" i="3"/>
  <c r="N8" i="3"/>
  <c r="N11" i="3"/>
  <c r="O5" i="3"/>
  <c r="O6" i="3"/>
  <c r="O7" i="3"/>
  <c r="O8" i="3"/>
  <c r="O11" i="3"/>
  <c r="P5" i="3"/>
  <c r="P6" i="3"/>
  <c r="P7" i="3"/>
  <c r="P8" i="3"/>
  <c r="P11" i="3"/>
  <c r="Q5" i="3"/>
  <c r="Q6" i="3"/>
  <c r="Q7" i="3"/>
  <c r="Q8" i="3"/>
  <c r="Q11" i="3"/>
  <c r="R5" i="3"/>
  <c r="R6" i="3"/>
  <c r="R7" i="3"/>
  <c r="R8" i="3"/>
  <c r="R11" i="3"/>
  <c r="S5" i="3"/>
  <c r="S6" i="3"/>
  <c r="S7" i="3"/>
  <c r="S8" i="3"/>
  <c r="S11" i="3"/>
  <c r="T5" i="3"/>
  <c r="T6" i="3"/>
  <c r="T7" i="3"/>
  <c r="T8" i="3"/>
  <c r="T11" i="3"/>
  <c r="U5" i="3"/>
  <c r="U6" i="3"/>
  <c r="U7" i="3"/>
  <c r="U8" i="3"/>
  <c r="U11" i="3"/>
  <c r="V5" i="3"/>
  <c r="V6" i="3"/>
  <c r="V7" i="3"/>
  <c r="V8" i="3"/>
  <c r="V11" i="3"/>
  <c r="W5" i="3"/>
  <c r="W6" i="3"/>
  <c r="W7" i="3"/>
  <c r="W8" i="3"/>
  <c r="W11" i="3"/>
  <c r="B5" i="2"/>
  <c r="B6" i="2"/>
  <c r="B7" i="2"/>
  <c r="B8" i="2"/>
  <c r="B11" i="2"/>
  <c r="C5" i="2"/>
  <c r="C6" i="2"/>
  <c r="C7" i="2"/>
  <c r="C8" i="2"/>
  <c r="C11" i="2"/>
  <c r="D5" i="2"/>
  <c r="D6" i="2"/>
  <c r="D7" i="2"/>
  <c r="D8" i="2"/>
  <c r="D11" i="2"/>
  <c r="E5" i="2"/>
  <c r="E6" i="2"/>
  <c r="E7" i="2"/>
  <c r="E8" i="2"/>
  <c r="E11" i="2"/>
  <c r="F5" i="2"/>
  <c r="F6" i="2"/>
  <c r="F7" i="2"/>
  <c r="F8" i="2"/>
  <c r="F11" i="2"/>
  <c r="G5" i="2"/>
  <c r="G6" i="2"/>
  <c r="G7" i="2"/>
  <c r="G8" i="2"/>
  <c r="G11" i="2"/>
  <c r="H5" i="2"/>
  <c r="H6" i="2"/>
  <c r="H7" i="2"/>
  <c r="H8" i="2"/>
  <c r="H11" i="2"/>
  <c r="I5" i="2"/>
  <c r="I6" i="2"/>
  <c r="I7" i="2"/>
  <c r="I8" i="2"/>
  <c r="I11" i="2"/>
  <c r="J5" i="2"/>
  <c r="J6" i="2"/>
  <c r="J7" i="2"/>
  <c r="J8" i="2"/>
  <c r="J11" i="2"/>
  <c r="K5" i="2"/>
  <c r="K6" i="2"/>
  <c r="K7" i="2"/>
  <c r="K8" i="2"/>
  <c r="K11" i="2"/>
  <c r="L5" i="2"/>
  <c r="L6" i="2"/>
  <c r="L7" i="2"/>
  <c r="L8" i="2"/>
  <c r="L11" i="2"/>
  <c r="M5" i="2"/>
  <c r="M6" i="2"/>
  <c r="M7" i="2"/>
  <c r="M8" i="2"/>
  <c r="M11" i="2"/>
  <c r="N5" i="2"/>
  <c r="N6" i="2"/>
  <c r="N7" i="2"/>
  <c r="N8" i="2"/>
  <c r="N11" i="2"/>
  <c r="O5" i="2"/>
  <c r="O6" i="2"/>
  <c r="O7" i="2"/>
  <c r="O8" i="2"/>
  <c r="O11" i="2"/>
  <c r="P5" i="2"/>
  <c r="P6" i="2"/>
  <c r="P7" i="2"/>
  <c r="P8" i="2"/>
  <c r="P11" i="2"/>
  <c r="Q5" i="2"/>
  <c r="Q6" i="2"/>
  <c r="Q7" i="2"/>
  <c r="Q8" i="2"/>
  <c r="Q11" i="2"/>
  <c r="R5" i="2"/>
  <c r="R6" i="2"/>
  <c r="R7" i="2"/>
  <c r="R8" i="2"/>
  <c r="R11" i="2"/>
  <c r="S5" i="2"/>
  <c r="S6" i="2"/>
  <c r="S7" i="2"/>
  <c r="S8" i="2"/>
  <c r="S11" i="2"/>
  <c r="T5" i="2"/>
  <c r="T6" i="2"/>
  <c r="T7" i="2"/>
  <c r="T8" i="2"/>
  <c r="T11" i="2"/>
  <c r="U5" i="2"/>
  <c r="U6" i="2"/>
  <c r="U7" i="2"/>
  <c r="U8" i="2"/>
  <c r="U11" i="2"/>
  <c r="V5" i="2"/>
  <c r="V6" i="2"/>
  <c r="V7" i="2"/>
  <c r="V8" i="2"/>
  <c r="V11" i="2"/>
  <c r="W5" i="2"/>
  <c r="W6" i="2"/>
  <c r="W7" i="2"/>
  <c r="W8" i="2"/>
  <c r="W11" i="2"/>
  <c r="B5" i="1"/>
  <c r="B6" i="1"/>
  <c r="B7" i="1"/>
  <c r="B8" i="1"/>
  <c r="B11" i="1"/>
  <c r="C5" i="1"/>
  <c r="C6" i="1"/>
  <c r="C7" i="1"/>
  <c r="C8" i="1"/>
  <c r="C11" i="1"/>
  <c r="D5" i="1"/>
  <c r="D6" i="1"/>
  <c r="D7" i="1"/>
  <c r="D8" i="1"/>
  <c r="D11" i="1"/>
  <c r="E5" i="1"/>
  <c r="E6" i="1"/>
  <c r="E7" i="1"/>
  <c r="E8" i="1"/>
  <c r="E11" i="1"/>
  <c r="F5" i="1"/>
  <c r="F6" i="1"/>
  <c r="F7" i="1"/>
  <c r="F8" i="1"/>
  <c r="F11" i="1"/>
  <c r="G5" i="1"/>
  <c r="G6" i="1"/>
  <c r="G7" i="1"/>
  <c r="G8" i="1"/>
  <c r="G11" i="1"/>
  <c r="H5" i="1"/>
  <c r="H6" i="1"/>
  <c r="H7" i="1"/>
  <c r="H8" i="1"/>
  <c r="H11" i="1"/>
  <c r="I5" i="1"/>
  <c r="I6" i="1"/>
  <c r="I7" i="1"/>
  <c r="I8" i="1"/>
  <c r="I11" i="1"/>
  <c r="J5" i="1"/>
  <c r="J6" i="1"/>
  <c r="J7" i="1"/>
  <c r="J8" i="1"/>
  <c r="J11" i="1"/>
  <c r="K5" i="1"/>
  <c r="K6" i="1"/>
  <c r="K7" i="1"/>
  <c r="K8" i="1"/>
  <c r="K11" i="1"/>
  <c r="L5" i="1"/>
  <c r="L6" i="1"/>
  <c r="L7" i="1"/>
  <c r="L8" i="1"/>
  <c r="L11" i="1"/>
  <c r="M5" i="1"/>
  <c r="M6" i="1"/>
  <c r="M7" i="1"/>
  <c r="M8" i="1"/>
  <c r="M11" i="1"/>
  <c r="N5" i="1"/>
  <c r="N6" i="1"/>
  <c r="N7" i="1"/>
  <c r="N8" i="1"/>
  <c r="N11" i="1"/>
  <c r="O5" i="1"/>
  <c r="O6" i="1"/>
  <c r="O7" i="1"/>
  <c r="O8" i="1"/>
  <c r="O11" i="1"/>
  <c r="P5" i="1"/>
  <c r="P6" i="1"/>
  <c r="P7" i="1"/>
  <c r="P8" i="1"/>
  <c r="P11" i="1"/>
  <c r="Q5" i="1"/>
  <c r="Q6" i="1"/>
  <c r="Q7" i="1"/>
  <c r="Q8" i="1"/>
  <c r="Q11" i="1"/>
  <c r="R5" i="1"/>
  <c r="R6" i="1"/>
  <c r="R7" i="1"/>
  <c r="R8" i="1"/>
  <c r="R11" i="1"/>
  <c r="S5" i="1"/>
  <c r="S6" i="1"/>
  <c r="S7" i="1"/>
  <c r="S8" i="1"/>
  <c r="S11" i="1"/>
  <c r="T5" i="1"/>
  <c r="T6" i="1"/>
  <c r="T7" i="1"/>
  <c r="T8" i="1"/>
  <c r="T11" i="1"/>
  <c r="U5" i="1"/>
  <c r="U6" i="1"/>
  <c r="U7" i="1"/>
  <c r="U8" i="1"/>
  <c r="U11" i="1"/>
  <c r="V5" i="1"/>
  <c r="V6" i="1"/>
  <c r="V7" i="1"/>
  <c r="V8" i="1"/>
  <c r="V11" i="1"/>
  <c r="W5" i="1"/>
  <c r="W6" i="1"/>
  <c r="W7" i="1"/>
  <c r="W8" i="1"/>
  <c r="W11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3" i="12"/>
  <c r="X3" i="11"/>
  <c r="X3" i="10"/>
  <c r="X3" i="9"/>
  <c r="X3" i="8"/>
  <c r="X3" i="7"/>
  <c r="X3" i="6"/>
  <c r="X3" i="5"/>
  <c r="X3" i="4"/>
  <c r="X3" i="3"/>
  <c r="X3" i="2"/>
  <c r="X3" i="1"/>
  <c r="B18" i="9"/>
  <c r="C18" i="9"/>
  <c r="D18" i="9"/>
  <c r="E18" i="9"/>
  <c r="F18" i="9"/>
  <c r="G18" i="9"/>
  <c r="H18" i="9"/>
  <c r="I18" i="9"/>
  <c r="J18" i="9"/>
  <c r="K18" i="9"/>
  <c r="L18" i="9"/>
  <c r="M18" i="9"/>
  <c r="N18" i="9"/>
  <c r="O18" i="9"/>
  <c r="P18" i="9"/>
  <c r="Q18" i="9"/>
  <c r="R18" i="9"/>
  <c r="S18" i="9"/>
  <c r="T18" i="9"/>
  <c r="U18" i="9"/>
  <c r="V18" i="9"/>
  <c r="W18" i="9"/>
  <c r="B10" i="12"/>
  <c r="C10" i="12"/>
  <c r="D10" i="12"/>
  <c r="E10" i="12"/>
  <c r="F10" i="12"/>
  <c r="G10" i="12"/>
  <c r="H10" i="12"/>
  <c r="I10" i="12"/>
  <c r="J10" i="12"/>
  <c r="K10" i="12"/>
  <c r="B9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</calcChain>
</file>

<file path=xl/sharedStrings.xml><?xml version="1.0" encoding="utf-8"?>
<sst xmlns="http://schemas.openxmlformats.org/spreadsheetml/2006/main" count="107" uniqueCount="39">
  <si>
    <t>Effets</t>
  </si>
  <si>
    <t>Temps</t>
  </si>
  <si>
    <t>Argent</t>
  </si>
  <si>
    <t>Metal</t>
  </si>
  <si>
    <t>Pierre</t>
  </si>
  <si>
    <t>Niveau</t>
  </si>
  <si>
    <t>La fabrique de lanceur fabrique des lanceurs. Effet : Reduction du temps de construction des lanceurs</t>
  </si>
  <si>
    <t>Fabrique de lanceur</t>
  </si>
  <si>
    <t>La fabrique de coque fabrique des coques. Effet : Reduction du temps de construction des coques</t>
  </si>
  <si>
    <t>Fabrique de coque</t>
  </si>
  <si>
    <t>La fabrique de module fabrique des modules. Effet : Reduction du temps de construction des modules</t>
  </si>
  <si>
    <t>Fabrique de module de commande</t>
  </si>
  <si>
    <t>La fabrique de combinaison fabrique des combinaisons. Effet : Reduction du temps de construction des combinaisons</t>
  </si>
  <si>
    <t>Fabrique de combinaison</t>
  </si>
  <si>
    <t>Production/h</t>
  </si>
  <si>
    <t>Catégorie</t>
  </si>
  <si>
    <t>Production de métal</t>
  </si>
  <si>
    <t>Mine de métal</t>
  </si>
  <si>
    <t>Production de pierre</t>
  </si>
  <si>
    <t>Mine de pierre</t>
  </si>
  <si>
    <t>Production de l'oxygène</t>
  </si>
  <si>
    <t>Reservoir d'oxygène</t>
  </si>
  <si>
    <t>Production de carburant</t>
  </si>
  <si>
    <t>Station de forage</t>
  </si>
  <si>
    <t>Centre de commande</t>
  </si>
  <si>
    <t>Limite de mission</t>
  </si>
  <si>
    <t>Limite de pilote</t>
  </si>
  <si>
    <t>Limite de spationaute</t>
  </si>
  <si>
    <t>Limite de scientifique</t>
  </si>
  <si>
    <t>Limite de garde/hors-la-loi</t>
  </si>
  <si>
    <t>Reduction temps des actions</t>
  </si>
  <si>
    <t>Base de lancement</t>
  </si>
  <si>
    <t>Permet de lancer des mission, remit à zero à chaque lancement</t>
  </si>
  <si>
    <t>Reduction taux d'echec</t>
  </si>
  <si>
    <t>Quartier général de l'agence</t>
  </si>
  <si>
    <t>Bureau de relation gouvernemental</t>
  </si>
  <si>
    <t>Centre de recherche</t>
  </si>
  <si>
    <t>Centre où sont effectué les recherches de technologies</t>
  </si>
  <si>
    <t>Reduction du temp des recherche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</si>
</sst>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Helvetica"/>
    </font>
    <font>
      <b/>
      <sz val="10"/>
      <color theme="1"/>
      <name val="Helvetica"/>
    </font>
    <font>
      <sz val="11"/>
      <color theme="1"/>
      <name val="Helvetica Neue Light"/>
    </font>
    <font>
      <sz val="18"/>
      <color theme="1"/>
      <name val="Helvetica Neue Light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7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quotePrefix="1"/>
    <xf numFmtId="0" fontId="1" fillId="0" borderId="0" xfId="0" applyFont="1" applyAlignment="1">
      <alignment horizontal="center"/>
    </xf>
    <xf numFmtId="1" fontId="0" fillId="0" borderId="0" xfId="0" applyNumberFormat="1"/>
    <xf numFmtId="1" fontId="0" fillId="0" borderId="0" xfId="0" quotePrefix="1" applyNumberFormat="1"/>
    <xf numFmtId="0" fontId="0" fillId="0" borderId="0" xfId="0" applyFont="1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0" fontId="5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 wrapText="1"/>
    </xf>
  </cellXfs>
  <cellStyles count="137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" xfId="53" builtinId="8" hidden="1"/>
    <cellStyle name="Lien hypertexte" xfId="55" builtinId="8" hidden="1"/>
    <cellStyle name="Lien hypertexte" xfId="57" builtinId="8" hidden="1"/>
    <cellStyle name="Lien hypertexte" xfId="59" builtinId="8" hidden="1"/>
    <cellStyle name="Lien hypertexte" xfId="61" builtinId="8" hidden="1"/>
    <cellStyle name="Lien hypertexte" xfId="63" builtinId="8" hidden="1"/>
    <cellStyle name="Lien hypertexte" xfId="65" builtinId="8" hidden="1"/>
    <cellStyle name="Lien hypertexte" xfId="67" builtinId="8" hidden="1"/>
    <cellStyle name="Lien hypertexte" xfId="69" builtinId="8" hidden="1"/>
    <cellStyle name="Lien hypertexte" xfId="71" builtinId="8" hidden="1"/>
    <cellStyle name="Lien hypertexte" xfId="73" builtinId="8" hidden="1"/>
    <cellStyle name="Lien hypertexte" xfId="75" builtinId="8" hidden="1"/>
    <cellStyle name="Lien hypertexte" xfId="77" builtinId="8" hidden="1"/>
    <cellStyle name="Lien hypertexte" xfId="79" builtinId="8" hidden="1"/>
    <cellStyle name="Lien hypertexte" xfId="81" builtinId="8" hidden="1"/>
    <cellStyle name="Lien hypertexte" xfId="83" builtinId="8" hidden="1"/>
    <cellStyle name="Lien hypertexte" xfId="85" builtinId="8" hidden="1"/>
    <cellStyle name="Lien hypertexte" xfId="87" builtinId="8" hidden="1"/>
    <cellStyle name="Lien hypertexte" xfId="89" builtinId="8" hidden="1"/>
    <cellStyle name="Lien hypertexte" xfId="91" builtinId="8" hidden="1"/>
    <cellStyle name="Lien hypertexte" xfId="93" builtinId="8" hidden="1"/>
    <cellStyle name="Lien hypertexte" xfId="95" builtinId="8" hidden="1"/>
    <cellStyle name="Lien hypertexte" xfId="97" builtinId="8" hidden="1"/>
    <cellStyle name="Lien hypertexte" xfId="99" builtinId="8" hidden="1"/>
    <cellStyle name="Lien hypertexte" xfId="101" builtinId="8" hidden="1"/>
    <cellStyle name="Lien hypertexte" xfId="103" builtinId="8" hidden="1"/>
    <cellStyle name="Lien hypertexte" xfId="105" builtinId="8" hidden="1"/>
    <cellStyle name="Lien hypertexte" xfId="107" builtinId="8" hidden="1"/>
    <cellStyle name="Lien hypertexte" xfId="109" builtinId="8" hidden="1"/>
    <cellStyle name="Lien hypertexte" xfId="111" builtinId="8" hidden="1"/>
    <cellStyle name="Lien hypertexte" xfId="113" builtinId="8" hidden="1"/>
    <cellStyle name="Lien hypertexte" xfId="115" builtinId="8" hidden="1"/>
    <cellStyle name="Lien hypertexte" xfId="117" builtinId="8" hidden="1"/>
    <cellStyle name="Lien hypertexte" xfId="119" builtinId="8" hidden="1"/>
    <cellStyle name="Lien hypertexte" xfId="121" builtinId="8" hidden="1"/>
    <cellStyle name="Lien hypertexte" xfId="123" builtinId="8" hidden="1"/>
    <cellStyle name="Lien hypertexte" xfId="125" builtinId="8" hidden="1"/>
    <cellStyle name="Lien hypertexte" xfId="127" builtinId="8" hidden="1"/>
    <cellStyle name="Lien hypertexte" xfId="129" builtinId="8" hidden="1"/>
    <cellStyle name="Lien hypertexte" xfId="131" builtinId="8" hidden="1"/>
    <cellStyle name="Lien hypertexte" xfId="133" builtinId="8" hidden="1"/>
    <cellStyle name="Lien hypertexte" xfId="135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Lien hypertexte visité" xfId="52" builtinId="9" hidden="1"/>
    <cellStyle name="Lien hypertexte visité" xfId="54" builtinId="9" hidden="1"/>
    <cellStyle name="Lien hypertexte visité" xfId="56" builtinId="9" hidden="1"/>
    <cellStyle name="Lien hypertexte visité" xfId="58" builtinId="9" hidden="1"/>
    <cellStyle name="Lien hypertexte visité" xfId="60" builtinId="9" hidden="1"/>
    <cellStyle name="Lien hypertexte visité" xfId="62" builtinId="9" hidden="1"/>
    <cellStyle name="Lien hypertexte visité" xfId="64" builtinId="9" hidden="1"/>
    <cellStyle name="Lien hypertexte visité" xfId="66" builtinId="9" hidden="1"/>
    <cellStyle name="Lien hypertexte visité" xfId="68" builtinId="9" hidden="1"/>
    <cellStyle name="Lien hypertexte visité" xfId="70" builtinId="9" hidden="1"/>
    <cellStyle name="Lien hypertexte visité" xfId="72" builtinId="9" hidden="1"/>
    <cellStyle name="Lien hypertexte visité" xfId="74" builtinId="9" hidden="1"/>
    <cellStyle name="Lien hypertexte visité" xfId="76" builtinId="9" hidden="1"/>
    <cellStyle name="Lien hypertexte visité" xfId="78" builtinId="9" hidden="1"/>
    <cellStyle name="Lien hypertexte visité" xfId="80" builtinId="9" hidden="1"/>
    <cellStyle name="Lien hypertexte visité" xfId="82" builtinId="9" hidden="1"/>
    <cellStyle name="Lien hypertexte visité" xfId="84" builtinId="9" hidden="1"/>
    <cellStyle name="Lien hypertexte visité" xfId="86" builtinId="9" hidden="1"/>
    <cellStyle name="Lien hypertexte visité" xfId="88" builtinId="9" hidden="1"/>
    <cellStyle name="Lien hypertexte visité" xfId="90" builtinId="9" hidden="1"/>
    <cellStyle name="Lien hypertexte visité" xfId="92" builtinId="9" hidden="1"/>
    <cellStyle name="Lien hypertexte visité" xfId="94" builtinId="9" hidden="1"/>
    <cellStyle name="Lien hypertexte visité" xfId="96" builtinId="9" hidden="1"/>
    <cellStyle name="Lien hypertexte visité" xfId="98" builtinId="9" hidden="1"/>
    <cellStyle name="Lien hypertexte visité" xfId="100" builtinId="9" hidden="1"/>
    <cellStyle name="Lien hypertexte visité" xfId="102" builtinId="9" hidden="1"/>
    <cellStyle name="Lien hypertexte visité" xfId="104" builtinId="9" hidden="1"/>
    <cellStyle name="Lien hypertexte visité" xfId="106" builtinId="9" hidden="1"/>
    <cellStyle name="Lien hypertexte visité" xfId="108" builtinId="9" hidden="1"/>
    <cellStyle name="Lien hypertexte visité" xfId="110" builtinId="9" hidden="1"/>
    <cellStyle name="Lien hypertexte visité" xfId="112" builtinId="9" hidden="1"/>
    <cellStyle name="Lien hypertexte visité" xfId="114" builtinId="9" hidden="1"/>
    <cellStyle name="Lien hypertexte visité" xfId="116" builtinId="9" hidden="1"/>
    <cellStyle name="Lien hypertexte visité" xfId="118" builtinId="9" hidden="1"/>
    <cellStyle name="Lien hypertexte visité" xfId="120" builtinId="9" hidden="1"/>
    <cellStyle name="Lien hypertexte visité" xfId="122" builtinId="9" hidden="1"/>
    <cellStyle name="Lien hypertexte visité" xfId="124" builtinId="9" hidden="1"/>
    <cellStyle name="Lien hypertexte visité" xfId="126" builtinId="9" hidden="1"/>
    <cellStyle name="Lien hypertexte visité" xfId="128" builtinId="9" hidden="1"/>
    <cellStyle name="Lien hypertexte visité" xfId="130" builtinId="9" hidden="1"/>
    <cellStyle name="Lien hypertexte visité" xfId="132" builtinId="9" hidden="1"/>
    <cellStyle name="Lien hypertexte visité" xfId="134" builtinId="9" hidden="1"/>
    <cellStyle name="Lien hypertexte visité" xfId="136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"/>
  <sheetViews>
    <sheetView zoomScale="150" zoomScaleNormal="150" zoomScalePageLayoutView="150" workbookViewId="0">
      <selection activeCell="B11" sqref="B11:W11"/>
    </sheetView>
  </sheetViews>
  <sheetFormatPr baseColWidth="10" defaultRowHeight="15" x14ac:dyDescent="0"/>
  <cols>
    <col min="1" max="1" width="6.83203125" bestFit="1" customWidth="1"/>
    <col min="2" max="3" width="5.5" bestFit="1" customWidth="1"/>
    <col min="4" max="9" width="6.33203125" bestFit="1" customWidth="1"/>
    <col min="10" max="23" width="7.33203125" bestFit="1" customWidth="1"/>
    <col min="24" max="24" width="25" bestFit="1" customWidth="1"/>
  </cols>
  <sheetData>
    <row r="1" spans="1:24" ht="15" customHeight="1">
      <c r="A1" s="10" t="s">
        <v>7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>
        <v>10</v>
      </c>
    </row>
    <row r="2" spans="1:24" ht="15" customHeight="1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</row>
    <row r="3" spans="1:24" ht="60" customHeight="1">
      <c r="A3" s="11" t="s">
        <v>6</v>
      </c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" t="str">
        <f>"&lt;building id='"&amp;X1&amp;"'&gt;&lt;/building&gt;"</f>
        <v>&lt;building id='10'&gt;&lt;/building&gt;</v>
      </c>
    </row>
    <row r="4" spans="1:24" s="5" customFormat="1">
      <c r="A4" s="7" t="s">
        <v>5</v>
      </c>
      <c r="B4" s="6">
        <v>1</v>
      </c>
      <c r="C4" s="6">
        <v>2</v>
      </c>
      <c r="D4" s="6">
        <v>3</v>
      </c>
      <c r="E4" s="6">
        <v>4</v>
      </c>
      <c r="F4" s="6">
        <v>5</v>
      </c>
      <c r="G4" s="6">
        <v>6</v>
      </c>
      <c r="H4" s="6">
        <v>7</v>
      </c>
      <c r="I4" s="6">
        <v>8</v>
      </c>
      <c r="J4" s="6">
        <v>9</v>
      </c>
      <c r="K4" s="6">
        <v>10</v>
      </c>
      <c r="L4" s="6">
        <v>11</v>
      </c>
      <c r="M4" s="6">
        <v>12</v>
      </c>
      <c r="N4" s="6">
        <v>13</v>
      </c>
      <c r="O4" s="6">
        <v>14</v>
      </c>
      <c r="P4" s="6">
        <v>15</v>
      </c>
      <c r="Q4" s="6">
        <v>16</v>
      </c>
      <c r="R4" s="6">
        <v>17</v>
      </c>
      <c r="S4" s="6">
        <v>18</v>
      </c>
      <c r="T4" s="6">
        <v>19</v>
      </c>
      <c r="U4" s="6">
        <v>20</v>
      </c>
      <c r="V4" s="6">
        <v>21</v>
      </c>
      <c r="W4" s="6">
        <v>22</v>
      </c>
    </row>
    <row r="5" spans="1:24">
      <c r="A5" s="2" t="s">
        <v>4</v>
      </c>
      <c r="B5" s="3">
        <f t="shared" ref="B5:W5" si="0">TRUNC((B4*1000)*(1+B4)^1.1,-2)</f>
        <v>2100</v>
      </c>
      <c r="C5" s="3">
        <f t="shared" si="0"/>
        <v>6600</v>
      </c>
      <c r="D5" s="4">
        <f t="shared" si="0"/>
        <v>13700</v>
      </c>
      <c r="E5" s="3">
        <f t="shared" si="0"/>
        <v>23400</v>
      </c>
      <c r="F5" s="3">
        <f t="shared" si="0"/>
        <v>35800</v>
      </c>
      <c r="G5" s="3">
        <f t="shared" si="0"/>
        <v>51000</v>
      </c>
      <c r="H5" s="3">
        <f t="shared" si="0"/>
        <v>68900</v>
      </c>
      <c r="I5" s="3">
        <f t="shared" si="0"/>
        <v>89600</v>
      </c>
      <c r="J5" s="3">
        <f t="shared" si="0"/>
        <v>113300</v>
      </c>
      <c r="K5" s="3">
        <f t="shared" si="0"/>
        <v>139800</v>
      </c>
      <c r="L5" s="3">
        <f t="shared" si="0"/>
        <v>169200</v>
      </c>
      <c r="M5" s="3">
        <f t="shared" si="0"/>
        <v>201600</v>
      </c>
      <c r="N5" s="3">
        <f t="shared" si="0"/>
        <v>236900</v>
      </c>
      <c r="O5" s="3">
        <f t="shared" si="0"/>
        <v>275300</v>
      </c>
      <c r="P5" s="3">
        <f t="shared" si="0"/>
        <v>316600</v>
      </c>
      <c r="Q5" s="3">
        <f t="shared" si="0"/>
        <v>361000</v>
      </c>
      <c r="R5" s="3">
        <f t="shared" si="0"/>
        <v>408500</v>
      </c>
      <c r="S5" s="3">
        <f t="shared" si="0"/>
        <v>459000</v>
      </c>
      <c r="T5" s="3">
        <f t="shared" si="0"/>
        <v>512700</v>
      </c>
      <c r="U5" s="3">
        <f t="shared" si="0"/>
        <v>569400</v>
      </c>
      <c r="V5" s="3">
        <f t="shared" si="0"/>
        <v>629300</v>
      </c>
      <c r="W5" s="3">
        <f t="shared" si="0"/>
        <v>692300</v>
      </c>
    </row>
    <row r="6" spans="1:24">
      <c r="A6" s="2" t="s">
        <v>3</v>
      </c>
      <c r="B6" s="3">
        <f t="shared" ref="B6:W6" si="1">(B4*1000)*1.1+B5</f>
        <v>3200</v>
      </c>
      <c r="C6" s="3">
        <f t="shared" si="1"/>
        <v>8800</v>
      </c>
      <c r="D6" s="4">
        <f t="shared" si="1"/>
        <v>17000</v>
      </c>
      <c r="E6" s="3">
        <f t="shared" si="1"/>
        <v>27800</v>
      </c>
      <c r="F6" s="3">
        <f t="shared" si="1"/>
        <v>41300</v>
      </c>
      <c r="G6" s="3">
        <f t="shared" si="1"/>
        <v>57600</v>
      </c>
      <c r="H6" s="3">
        <f t="shared" si="1"/>
        <v>76600</v>
      </c>
      <c r="I6" s="3">
        <f t="shared" si="1"/>
        <v>98400</v>
      </c>
      <c r="J6" s="3">
        <f t="shared" si="1"/>
        <v>123200</v>
      </c>
      <c r="K6" s="3">
        <f t="shared" si="1"/>
        <v>150800</v>
      </c>
      <c r="L6" s="3">
        <f t="shared" si="1"/>
        <v>181300</v>
      </c>
      <c r="M6" s="3">
        <f t="shared" si="1"/>
        <v>214800</v>
      </c>
      <c r="N6" s="3">
        <f t="shared" si="1"/>
        <v>251200</v>
      </c>
      <c r="O6" s="3">
        <f t="shared" si="1"/>
        <v>290700</v>
      </c>
      <c r="P6" s="3">
        <f t="shared" si="1"/>
        <v>333100</v>
      </c>
      <c r="Q6" s="3">
        <f t="shared" si="1"/>
        <v>378600</v>
      </c>
      <c r="R6" s="3">
        <f t="shared" si="1"/>
        <v>427200</v>
      </c>
      <c r="S6" s="3">
        <f t="shared" si="1"/>
        <v>478800</v>
      </c>
      <c r="T6" s="3">
        <f t="shared" si="1"/>
        <v>533600</v>
      </c>
      <c r="U6" s="3">
        <f t="shared" si="1"/>
        <v>591400</v>
      </c>
      <c r="V6" s="3">
        <f t="shared" si="1"/>
        <v>652400</v>
      </c>
      <c r="W6" s="3">
        <f t="shared" si="1"/>
        <v>716500</v>
      </c>
    </row>
    <row r="7" spans="1:24">
      <c r="A7" s="2" t="s">
        <v>2</v>
      </c>
      <c r="B7">
        <f t="shared" ref="B7:W7" si="2">TRUNC((B4*10)^2)*10</f>
        <v>1000</v>
      </c>
      <c r="C7">
        <f t="shared" si="2"/>
        <v>4000</v>
      </c>
      <c r="D7" s="1">
        <f t="shared" si="2"/>
        <v>9000</v>
      </c>
      <c r="E7">
        <f t="shared" si="2"/>
        <v>16000</v>
      </c>
      <c r="F7">
        <f t="shared" si="2"/>
        <v>25000</v>
      </c>
      <c r="G7">
        <f t="shared" si="2"/>
        <v>36000</v>
      </c>
      <c r="H7">
        <f t="shared" si="2"/>
        <v>49000</v>
      </c>
      <c r="I7">
        <f t="shared" si="2"/>
        <v>64000</v>
      </c>
      <c r="J7">
        <f t="shared" si="2"/>
        <v>81000</v>
      </c>
      <c r="K7">
        <f t="shared" si="2"/>
        <v>100000</v>
      </c>
      <c r="L7">
        <f t="shared" si="2"/>
        <v>121000</v>
      </c>
      <c r="M7">
        <f t="shared" si="2"/>
        <v>144000</v>
      </c>
      <c r="N7">
        <f t="shared" si="2"/>
        <v>169000</v>
      </c>
      <c r="O7">
        <f t="shared" si="2"/>
        <v>196000</v>
      </c>
      <c r="P7">
        <f t="shared" si="2"/>
        <v>225000</v>
      </c>
      <c r="Q7">
        <f t="shared" si="2"/>
        <v>256000</v>
      </c>
      <c r="R7">
        <f t="shared" si="2"/>
        <v>289000</v>
      </c>
      <c r="S7">
        <f t="shared" si="2"/>
        <v>324000</v>
      </c>
      <c r="T7">
        <f t="shared" si="2"/>
        <v>361000</v>
      </c>
      <c r="U7">
        <f t="shared" si="2"/>
        <v>400000</v>
      </c>
      <c r="V7">
        <f t="shared" si="2"/>
        <v>441000</v>
      </c>
      <c r="W7">
        <f t="shared" si="2"/>
        <v>484000</v>
      </c>
    </row>
    <row r="8" spans="1:24">
      <c r="A8" s="2" t="s">
        <v>1</v>
      </c>
      <c r="B8">
        <f t="shared" ref="B8:W8" si="3">B4^2*60</f>
        <v>60</v>
      </c>
      <c r="C8">
        <f t="shared" si="3"/>
        <v>240</v>
      </c>
      <c r="D8" s="1">
        <f t="shared" si="3"/>
        <v>540</v>
      </c>
      <c r="E8">
        <f t="shared" si="3"/>
        <v>960</v>
      </c>
      <c r="F8">
        <f t="shared" si="3"/>
        <v>1500</v>
      </c>
      <c r="G8">
        <f t="shared" si="3"/>
        <v>2160</v>
      </c>
      <c r="H8">
        <f t="shared" si="3"/>
        <v>2940</v>
      </c>
      <c r="I8">
        <f t="shared" si="3"/>
        <v>3840</v>
      </c>
      <c r="J8">
        <f t="shared" si="3"/>
        <v>4860</v>
      </c>
      <c r="K8">
        <f t="shared" si="3"/>
        <v>6000</v>
      </c>
      <c r="L8">
        <f t="shared" si="3"/>
        <v>7260</v>
      </c>
      <c r="M8">
        <f t="shared" si="3"/>
        <v>8640</v>
      </c>
      <c r="N8">
        <f t="shared" si="3"/>
        <v>10140</v>
      </c>
      <c r="O8">
        <f t="shared" si="3"/>
        <v>11760</v>
      </c>
      <c r="P8">
        <f t="shared" si="3"/>
        <v>13500</v>
      </c>
      <c r="Q8">
        <f t="shared" si="3"/>
        <v>15360</v>
      </c>
      <c r="R8">
        <f t="shared" si="3"/>
        <v>17340</v>
      </c>
      <c r="S8">
        <f t="shared" si="3"/>
        <v>19440</v>
      </c>
      <c r="T8">
        <f t="shared" si="3"/>
        <v>21660</v>
      </c>
      <c r="U8">
        <f t="shared" si="3"/>
        <v>24000</v>
      </c>
      <c r="V8">
        <f t="shared" si="3"/>
        <v>26460</v>
      </c>
      <c r="W8">
        <f t="shared" si="3"/>
        <v>29040</v>
      </c>
    </row>
    <row r="9" spans="1:24">
      <c r="A9" s="2" t="s">
        <v>0</v>
      </c>
      <c r="B9">
        <f t="shared" ref="B9:W9" si="4">B4</f>
        <v>1</v>
      </c>
      <c r="C9">
        <f t="shared" si="4"/>
        <v>2</v>
      </c>
      <c r="D9" s="1">
        <f t="shared" si="4"/>
        <v>3</v>
      </c>
      <c r="E9">
        <f t="shared" si="4"/>
        <v>4</v>
      </c>
      <c r="F9">
        <f t="shared" si="4"/>
        <v>5</v>
      </c>
      <c r="G9">
        <f t="shared" si="4"/>
        <v>6</v>
      </c>
      <c r="H9">
        <f t="shared" si="4"/>
        <v>7</v>
      </c>
      <c r="I9">
        <f t="shared" si="4"/>
        <v>8</v>
      </c>
      <c r="J9">
        <f t="shared" si="4"/>
        <v>9</v>
      </c>
      <c r="K9">
        <f t="shared" si="4"/>
        <v>10</v>
      </c>
      <c r="L9">
        <f t="shared" si="4"/>
        <v>11</v>
      </c>
      <c r="M9">
        <f t="shared" si="4"/>
        <v>12</v>
      </c>
      <c r="N9">
        <f t="shared" si="4"/>
        <v>13</v>
      </c>
      <c r="O9">
        <f t="shared" si="4"/>
        <v>14</v>
      </c>
      <c r="P9">
        <f t="shared" si="4"/>
        <v>15</v>
      </c>
      <c r="Q9">
        <f t="shared" si="4"/>
        <v>16</v>
      </c>
      <c r="R9">
        <f t="shared" si="4"/>
        <v>17</v>
      </c>
      <c r="S9">
        <f t="shared" si="4"/>
        <v>18</v>
      </c>
      <c r="T9">
        <f t="shared" si="4"/>
        <v>19</v>
      </c>
      <c r="U9">
        <f t="shared" si="4"/>
        <v>20</v>
      </c>
      <c r="V9">
        <f t="shared" si="4"/>
        <v>21</v>
      </c>
      <c r="W9">
        <f t="shared" si="4"/>
        <v>22</v>
      </c>
    </row>
    <row r="11" spans="1:24" ht="409">
      <c r="B11" s="9" t="str">
        <f t="shared" ref="B11:W11" si="5">"&lt;cout niveau='"&amp;B4&amp;"'&gt;&lt;pierre&gt;"&amp;B5&amp;"&lt;/pierre&gt;&lt;metal&gt;"&amp;B6&amp;"&lt;/metal&gt;&lt;oxygene&gt;0&lt;/oxygene&gt;&lt;carburant&gt;0&lt;/carburant&gt;&lt;argent&gt;"&amp;B7&amp;"&lt;/argent&gt;&lt;time&gt;"&amp;B8&amp;"&lt;/time&gt;&lt;/cout&gt;"</f>
        <v>&lt;cout niveau='1'&gt;&lt;pierre&gt;2100&lt;/pierre&gt;&lt;metal&gt;3200&lt;/metal&gt;&lt;oxygene&gt;0&lt;/oxygene&gt;&lt;carburant&gt;0&lt;/carburant&gt;&lt;argent&gt;1000&lt;/argent&gt;&lt;time&gt;60&lt;/time&gt;&lt;/cout&gt;</v>
      </c>
      <c r="C11" s="9" t="str">
        <f t="shared" si="5"/>
        <v>&lt;cout niveau='2'&gt;&lt;pierre&gt;6600&lt;/pierre&gt;&lt;metal&gt;8800&lt;/metal&gt;&lt;oxygene&gt;0&lt;/oxygene&gt;&lt;carburant&gt;0&lt;/carburant&gt;&lt;argent&gt;4000&lt;/argent&gt;&lt;time&gt;240&lt;/time&gt;&lt;/cout&gt;</v>
      </c>
      <c r="D11" s="9" t="str">
        <f t="shared" si="5"/>
        <v>&lt;cout niveau='3'&gt;&lt;pierre&gt;13700&lt;/pierre&gt;&lt;metal&gt;17000&lt;/metal&gt;&lt;oxygene&gt;0&lt;/oxygene&gt;&lt;carburant&gt;0&lt;/carburant&gt;&lt;argent&gt;9000&lt;/argent&gt;&lt;time&gt;540&lt;/time&gt;&lt;/cout&gt;</v>
      </c>
      <c r="E11" s="9" t="str">
        <f t="shared" si="5"/>
        <v>&lt;cout niveau='4'&gt;&lt;pierre&gt;23400&lt;/pierre&gt;&lt;metal&gt;27800&lt;/metal&gt;&lt;oxygene&gt;0&lt;/oxygene&gt;&lt;carburant&gt;0&lt;/carburant&gt;&lt;argent&gt;16000&lt;/argent&gt;&lt;time&gt;960&lt;/time&gt;&lt;/cout&gt;</v>
      </c>
      <c r="F11" s="9" t="str">
        <f t="shared" si="5"/>
        <v>&lt;cout niveau='5'&gt;&lt;pierre&gt;35800&lt;/pierre&gt;&lt;metal&gt;41300&lt;/metal&gt;&lt;oxygene&gt;0&lt;/oxygene&gt;&lt;carburant&gt;0&lt;/carburant&gt;&lt;argent&gt;25000&lt;/argent&gt;&lt;time&gt;1500&lt;/time&gt;&lt;/cout&gt;</v>
      </c>
      <c r="G11" s="9" t="str">
        <f t="shared" si="5"/>
        <v>&lt;cout niveau='6'&gt;&lt;pierre&gt;51000&lt;/pierre&gt;&lt;metal&gt;57600&lt;/metal&gt;&lt;oxygene&gt;0&lt;/oxygene&gt;&lt;carburant&gt;0&lt;/carburant&gt;&lt;argent&gt;36000&lt;/argent&gt;&lt;time&gt;2160&lt;/time&gt;&lt;/cout&gt;</v>
      </c>
      <c r="H11" s="9" t="str">
        <f t="shared" si="5"/>
        <v>&lt;cout niveau='7'&gt;&lt;pierre&gt;68900&lt;/pierre&gt;&lt;metal&gt;76600&lt;/metal&gt;&lt;oxygene&gt;0&lt;/oxygene&gt;&lt;carburant&gt;0&lt;/carburant&gt;&lt;argent&gt;49000&lt;/argent&gt;&lt;time&gt;2940&lt;/time&gt;&lt;/cout&gt;</v>
      </c>
      <c r="I11" s="9" t="str">
        <f t="shared" si="5"/>
        <v>&lt;cout niveau='8'&gt;&lt;pierre&gt;89600&lt;/pierre&gt;&lt;metal&gt;98400&lt;/metal&gt;&lt;oxygene&gt;0&lt;/oxygene&gt;&lt;carburant&gt;0&lt;/carburant&gt;&lt;argent&gt;64000&lt;/argent&gt;&lt;time&gt;3840&lt;/time&gt;&lt;/cout&gt;</v>
      </c>
      <c r="J11" s="9" t="str">
        <f t="shared" si="5"/>
        <v>&lt;cout niveau='9'&gt;&lt;pierre&gt;113300&lt;/pierre&gt;&lt;metal&gt;123200&lt;/metal&gt;&lt;oxygene&gt;0&lt;/oxygene&gt;&lt;carburant&gt;0&lt;/carburant&gt;&lt;argent&gt;81000&lt;/argent&gt;&lt;time&gt;4860&lt;/time&gt;&lt;/cout&gt;</v>
      </c>
      <c r="K11" s="9" t="str">
        <f t="shared" si="5"/>
        <v>&lt;cout niveau='10'&gt;&lt;pierre&gt;139800&lt;/pierre&gt;&lt;metal&gt;150800&lt;/metal&gt;&lt;oxygene&gt;0&lt;/oxygene&gt;&lt;carburant&gt;0&lt;/carburant&gt;&lt;argent&gt;100000&lt;/argent&gt;&lt;time&gt;6000&lt;/time&gt;&lt;/cout&gt;</v>
      </c>
      <c r="L11" s="9" t="str">
        <f t="shared" si="5"/>
        <v>&lt;cout niveau='11'&gt;&lt;pierre&gt;169200&lt;/pierre&gt;&lt;metal&gt;181300&lt;/metal&gt;&lt;oxygene&gt;0&lt;/oxygene&gt;&lt;carburant&gt;0&lt;/carburant&gt;&lt;argent&gt;121000&lt;/argent&gt;&lt;time&gt;7260&lt;/time&gt;&lt;/cout&gt;</v>
      </c>
      <c r="M11" s="9" t="str">
        <f t="shared" si="5"/>
        <v>&lt;cout niveau='12'&gt;&lt;pierre&gt;201600&lt;/pierre&gt;&lt;metal&gt;214800&lt;/metal&gt;&lt;oxygene&gt;0&lt;/oxygene&gt;&lt;carburant&gt;0&lt;/carburant&gt;&lt;argent&gt;144000&lt;/argent&gt;&lt;time&gt;8640&lt;/time&gt;&lt;/cout&gt;</v>
      </c>
      <c r="N11" s="9" t="str">
        <f t="shared" si="5"/>
        <v>&lt;cout niveau='13'&gt;&lt;pierre&gt;236900&lt;/pierre&gt;&lt;metal&gt;251200&lt;/metal&gt;&lt;oxygene&gt;0&lt;/oxygene&gt;&lt;carburant&gt;0&lt;/carburant&gt;&lt;argent&gt;169000&lt;/argent&gt;&lt;time&gt;10140&lt;/time&gt;&lt;/cout&gt;</v>
      </c>
      <c r="O11" s="9" t="str">
        <f t="shared" si="5"/>
        <v>&lt;cout niveau='14'&gt;&lt;pierre&gt;275300&lt;/pierre&gt;&lt;metal&gt;290700&lt;/metal&gt;&lt;oxygene&gt;0&lt;/oxygene&gt;&lt;carburant&gt;0&lt;/carburant&gt;&lt;argent&gt;196000&lt;/argent&gt;&lt;time&gt;11760&lt;/time&gt;&lt;/cout&gt;</v>
      </c>
      <c r="P11" s="9" t="str">
        <f t="shared" si="5"/>
        <v>&lt;cout niveau='15'&gt;&lt;pierre&gt;316600&lt;/pierre&gt;&lt;metal&gt;333100&lt;/metal&gt;&lt;oxygene&gt;0&lt;/oxygene&gt;&lt;carburant&gt;0&lt;/carburant&gt;&lt;argent&gt;225000&lt;/argent&gt;&lt;time&gt;13500&lt;/time&gt;&lt;/cout&gt;</v>
      </c>
      <c r="Q11" s="9" t="str">
        <f t="shared" si="5"/>
        <v>&lt;cout niveau='16'&gt;&lt;pierre&gt;361000&lt;/pierre&gt;&lt;metal&gt;378600&lt;/metal&gt;&lt;oxygene&gt;0&lt;/oxygene&gt;&lt;carburant&gt;0&lt;/carburant&gt;&lt;argent&gt;256000&lt;/argent&gt;&lt;time&gt;15360&lt;/time&gt;&lt;/cout&gt;</v>
      </c>
      <c r="R11" s="9" t="str">
        <f t="shared" si="5"/>
        <v>&lt;cout niveau='17'&gt;&lt;pierre&gt;408500&lt;/pierre&gt;&lt;metal&gt;427200&lt;/metal&gt;&lt;oxygene&gt;0&lt;/oxygene&gt;&lt;carburant&gt;0&lt;/carburant&gt;&lt;argent&gt;289000&lt;/argent&gt;&lt;time&gt;17340&lt;/time&gt;&lt;/cout&gt;</v>
      </c>
      <c r="S11" s="9" t="str">
        <f t="shared" si="5"/>
        <v>&lt;cout niveau='18'&gt;&lt;pierre&gt;459000&lt;/pierre&gt;&lt;metal&gt;478800&lt;/metal&gt;&lt;oxygene&gt;0&lt;/oxygene&gt;&lt;carburant&gt;0&lt;/carburant&gt;&lt;argent&gt;324000&lt;/argent&gt;&lt;time&gt;19440&lt;/time&gt;&lt;/cout&gt;</v>
      </c>
      <c r="T11" s="9" t="str">
        <f t="shared" si="5"/>
        <v>&lt;cout niveau='19'&gt;&lt;pierre&gt;512700&lt;/pierre&gt;&lt;metal&gt;533600&lt;/metal&gt;&lt;oxygene&gt;0&lt;/oxygene&gt;&lt;carburant&gt;0&lt;/carburant&gt;&lt;argent&gt;361000&lt;/argent&gt;&lt;time&gt;21660&lt;/time&gt;&lt;/cout&gt;</v>
      </c>
      <c r="U11" s="9" t="str">
        <f t="shared" si="5"/>
        <v>&lt;cout niveau='20'&gt;&lt;pierre&gt;569400&lt;/pierre&gt;&lt;metal&gt;591400&lt;/metal&gt;&lt;oxygene&gt;0&lt;/oxygene&gt;&lt;carburant&gt;0&lt;/carburant&gt;&lt;argent&gt;400000&lt;/argent&gt;&lt;time&gt;24000&lt;/time&gt;&lt;/cout&gt;</v>
      </c>
      <c r="V11" s="9" t="str">
        <f t="shared" si="5"/>
        <v>&lt;cout niveau='21'&gt;&lt;pierre&gt;629300&lt;/pierre&gt;&lt;metal&gt;652400&lt;/metal&gt;&lt;oxygene&gt;0&lt;/oxygene&gt;&lt;carburant&gt;0&lt;/carburant&gt;&lt;argent&gt;441000&lt;/argent&gt;&lt;time&gt;26460&lt;/time&gt;&lt;/cout&gt;</v>
      </c>
      <c r="W11" s="9" t="str">
        <f t="shared" si="5"/>
        <v>&lt;cout niveau='22'&gt;&lt;pierre&gt;692300&lt;/pierre&gt;&lt;metal&gt;716500&lt;/metal&gt;&lt;oxygene&gt;0&lt;/oxygene&gt;&lt;carburant&gt;0&lt;/carburant&gt;&lt;argent&gt;484000&lt;/argent&gt;&lt;time&gt;29040&lt;/time&gt;&lt;/cout&gt;</v>
      </c>
    </row>
  </sheetData>
  <mergeCells count="2">
    <mergeCell ref="A1:W2"/>
    <mergeCell ref="A3:W3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7"/>
  <sheetViews>
    <sheetView topLeftCell="A12" zoomScale="175" zoomScaleNormal="175" zoomScalePageLayoutView="175" workbookViewId="0">
      <selection activeCell="B12" sqref="B12:F12"/>
    </sheetView>
  </sheetViews>
  <sheetFormatPr baseColWidth="10" defaultRowHeight="15" x14ac:dyDescent="0"/>
  <cols>
    <col min="1" max="1" width="20.5" bestFit="1" customWidth="1"/>
    <col min="2" max="2" width="6.1640625" bestFit="1" customWidth="1"/>
    <col min="3" max="6" width="6.33203125" bestFit="1" customWidth="1"/>
    <col min="7" max="8" width="6.5" bestFit="1" customWidth="1"/>
    <col min="9" max="9" width="7.33203125" bestFit="1" customWidth="1"/>
    <col min="10" max="23" width="7.5" bestFit="1" customWidth="1"/>
    <col min="24" max="24" width="25" bestFit="1" customWidth="1"/>
  </cols>
  <sheetData>
    <row r="1" spans="1:24" ht="15" customHeight="1">
      <c r="A1" s="10" t="s">
        <v>31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>
        <v>14</v>
      </c>
    </row>
    <row r="2" spans="1:24" ht="15" customHeight="1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</row>
    <row r="3" spans="1:24" ht="60" customHeight="1">
      <c r="A3" s="11" t="s">
        <v>32</v>
      </c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t="str">
        <f>"&lt;building id='"&amp;X1&amp;"'&gt;&lt;/building&gt;"</f>
        <v>&lt;building id='14'&gt;&lt;/building&gt;</v>
      </c>
    </row>
    <row r="4" spans="1:24" s="5" customFormat="1">
      <c r="A4" s="7" t="s">
        <v>5</v>
      </c>
      <c r="B4" s="6">
        <v>1</v>
      </c>
      <c r="C4" s="6">
        <v>2</v>
      </c>
      <c r="D4" s="6">
        <v>3</v>
      </c>
      <c r="E4" s="6">
        <v>4</v>
      </c>
      <c r="F4" s="6">
        <v>5</v>
      </c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</row>
    <row r="5" spans="1:24">
      <c r="A5" s="2" t="s">
        <v>4</v>
      </c>
      <c r="B5" s="3">
        <f>TRUNC((B4*5000),-2)</f>
        <v>5000</v>
      </c>
      <c r="C5" s="3">
        <f>TRUNC((C4*5000),-2)</f>
        <v>10000</v>
      </c>
      <c r="D5" s="4">
        <f>TRUNC((D4*5000),-2)</f>
        <v>15000</v>
      </c>
      <c r="E5" s="3">
        <f>TRUNC((E4*5000),-2)</f>
        <v>20000</v>
      </c>
      <c r="F5" s="3">
        <f>TRUNC((F4*5000),-2)</f>
        <v>25000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4">
      <c r="A6" s="2" t="s">
        <v>3</v>
      </c>
      <c r="B6" s="3">
        <f>TRUNC((B4*5000),-2)</f>
        <v>5000</v>
      </c>
      <c r="C6" s="3">
        <f>TRUNC((C4*5000),-2)</f>
        <v>10000</v>
      </c>
      <c r="D6" s="4">
        <f>TRUNC((D4*5000),-2)</f>
        <v>15000</v>
      </c>
      <c r="E6" s="3">
        <f>TRUNC((E4*5000),-2)</f>
        <v>20000</v>
      </c>
      <c r="F6" s="3">
        <f>TRUNC((F4*5000),-2)</f>
        <v>25000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 spans="1:24">
      <c r="A7" s="2" t="s">
        <v>2</v>
      </c>
      <c r="B7">
        <f>TRUNC((B4*10000),-2)</f>
        <v>10000</v>
      </c>
      <c r="C7">
        <f>TRUNC((C4*10000),-2)</f>
        <v>20000</v>
      </c>
      <c r="D7" s="1">
        <f>TRUNC((D4*10000),-2)</f>
        <v>30000</v>
      </c>
      <c r="E7">
        <f>TRUNC((E4*10000),-2)</f>
        <v>40000</v>
      </c>
      <c r="F7">
        <f>TRUNC((F4*10000),-2)</f>
        <v>50000</v>
      </c>
    </row>
    <row r="8" spans="1:24">
      <c r="A8" s="2" t="s">
        <v>1</v>
      </c>
      <c r="B8">
        <f>B4^2*300</f>
        <v>300</v>
      </c>
      <c r="C8">
        <f>C4^2*300</f>
        <v>1200</v>
      </c>
      <c r="D8" s="1">
        <f>D4^2*300</f>
        <v>2700</v>
      </c>
      <c r="E8">
        <f>E4^2*300</f>
        <v>4800</v>
      </c>
      <c r="F8">
        <f>F4^2*300</f>
        <v>7500</v>
      </c>
    </row>
    <row r="9" spans="1:24">
      <c r="A9" s="2"/>
      <c r="D9" s="1"/>
    </row>
    <row r="10" spans="1:24">
      <c r="A10" s="2" t="s">
        <v>33</v>
      </c>
      <c r="B10">
        <v>0</v>
      </c>
      <c r="C10">
        <v>5</v>
      </c>
      <c r="D10">
        <v>10</v>
      </c>
      <c r="E10">
        <v>15</v>
      </c>
      <c r="F10">
        <v>20</v>
      </c>
    </row>
    <row r="12" spans="1:24" ht="409">
      <c r="A12" s="2"/>
      <c r="B12" s="9" t="str">
        <f>"&lt;cout niveau='"&amp;B4&amp;"'&gt;&lt;pierre&gt;"&amp;B5&amp;"&lt;/pierre&gt;&lt;metal&gt;"&amp;B6&amp;"&lt;/metal&gt;&lt;oxygene&gt;0&lt;/oxygene&gt;&lt;carburant&gt;0&lt;/carburant&gt;&lt;argent&gt;"&amp;B7&amp;"&lt;/argent&gt;&lt;time&gt;"&amp;B8&amp;"&lt;/time&gt;&lt;/cout&gt;"</f>
        <v>&lt;cout niveau='1'&gt;&lt;pierre&gt;5000&lt;/pierre&gt;&lt;metal&gt;5000&lt;/metal&gt;&lt;oxygene&gt;0&lt;/oxygene&gt;&lt;carburant&gt;0&lt;/carburant&gt;&lt;argent&gt;10000&lt;/argent&gt;&lt;time&gt;300&lt;/time&gt;&lt;/cout&gt;</v>
      </c>
      <c r="C12" s="9" t="str">
        <f>"&lt;cout niveau='"&amp;C4&amp;"'&gt;&lt;pierre&gt;"&amp;C5&amp;"&lt;/pierre&gt;&lt;metal&gt;"&amp;C6&amp;"&lt;/metal&gt;&lt;oxygene&gt;0&lt;/oxygene&gt;&lt;carburant&gt;0&lt;/carburant&gt;&lt;argent&gt;"&amp;C7&amp;"&lt;/argent&gt;&lt;time&gt;"&amp;C8&amp;"&lt;/time&gt;&lt;/cout&gt;"</f>
        <v>&lt;cout niveau='2'&gt;&lt;pierre&gt;10000&lt;/pierre&gt;&lt;metal&gt;10000&lt;/metal&gt;&lt;oxygene&gt;0&lt;/oxygene&gt;&lt;carburant&gt;0&lt;/carburant&gt;&lt;argent&gt;20000&lt;/argent&gt;&lt;time&gt;1200&lt;/time&gt;&lt;/cout&gt;</v>
      </c>
      <c r="D12" s="9" t="str">
        <f>"&lt;cout niveau='"&amp;D4&amp;"'&gt;&lt;pierre&gt;"&amp;D5&amp;"&lt;/pierre&gt;&lt;metal&gt;"&amp;D6&amp;"&lt;/metal&gt;&lt;oxygene&gt;0&lt;/oxygene&gt;&lt;carburant&gt;0&lt;/carburant&gt;&lt;argent&gt;"&amp;D7&amp;"&lt;/argent&gt;&lt;time&gt;"&amp;D8&amp;"&lt;/time&gt;&lt;/cout&gt;"</f>
        <v>&lt;cout niveau='3'&gt;&lt;pierre&gt;15000&lt;/pierre&gt;&lt;metal&gt;15000&lt;/metal&gt;&lt;oxygene&gt;0&lt;/oxygene&gt;&lt;carburant&gt;0&lt;/carburant&gt;&lt;argent&gt;30000&lt;/argent&gt;&lt;time&gt;2700&lt;/time&gt;&lt;/cout&gt;</v>
      </c>
      <c r="E12" s="9" t="str">
        <f>"&lt;cout niveau='"&amp;E4&amp;"'&gt;&lt;pierre&gt;"&amp;E5&amp;"&lt;/pierre&gt;&lt;metal&gt;"&amp;E6&amp;"&lt;/metal&gt;&lt;oxygene&gt;0&lt;/oxygene&gt;&lt;carburant&gt;0&lt;/carburant&gt;&lt;argent&gt;"&amp;E7&amp;"&lt;/argent&gt;&lt;time&gt;"&amp;E8&amp;"&lt;/time&gt;&lt;/cout&gt;"</f>
        <v>&lt;cout niveau='4'&gt;&lt;pierre&gt;20000&lt;/pierre&gt;&lt;metal&gt;20000&lt;/metal&gt;&lt;oxygene&gt;0&lt;/oxygene&gt;&lt;carburant&gt;0&lt;/carburant&gt;&lt;argent&gt;40000&lt;/argent&gt;&lt;time&gt;4800&lt;/time&gt;&lt;/cout&gt;</v>
      </c>
      <c r="F12" s="9" t="str">
        <f>"&lt;cout niveau='"&amp;F4&amp;"'&gt;&lt;pierre&gt;"&amp;F5&amp;"&lt;/pierre&gt;&lt;metal&gt;"&amp;F6&amp;"&lt;/metal&gt;&lt;oxygene&gt;0&lt;/oxygene&gt;&lt;carburant&gt;0&lt;/carburant&gt;&lt;argent&gt;"&amp;F7&amp;"&lt;/argent&gt;&lt;time&gt;"&amp;F8&amp;"&lt;/time&gt;&lt;/cout&gt;"</f>
        <v>&lt;cout niveau='5'&gt;&lt;pierre&gt;25000&lt;/pierre&gt;&lt;metal&gt;25000&lt;/metal&gt;&lt;oxygene&gt;0&lt;/oxygene&gt;&lt;carburant&gt;0&lt;/carburant&gt;&lt;argent&gt;50000&lt;/argent&gt;&lt;time&gt;7500&lt;/time&gt;&lt;/cout&gt;</v>
      </c>
    </row>
    <row r="13" spans="1:24">
      <c r="A13" s="2"/>
    </row>
    <row r="14" spans="1:24">
      <c r="A14" s="2"/>
    </row>
    <row r="15" spans="1:24">
      <c r="A15" s="2"/>
    </row>
    <row r="17" spans="1:23">
      <c r="A17" s="2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</row>
  </sheetData>
  <mergeCells count="2">
    <mergeCell ref="A1:W2"/>
    <mergeCell ref="A3:W3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4"/>
  <sheetViews>
    <sheetView tabSelected="1" topLeftCell="J12" zoomScale="150" zoomScaleNormal="150" zoomScalePageLayoutView="150" workbookViewId="0">
      <selection activeCell="Y12" sqref="Y12"/>
    </sheetView>
  </sheetViews>
  <sheetFormatPr baseColWidth="10" defaultRowHeight="15" x14ac:dyDescent="0"/>
  <cols>
    <col min="1" max="1" width="12.33203125" bestFit="1" customWidth="1"/>
    <col min="2" max="8" width="7.1640625" bestFit="1" customWidth="1"/>
    <col min="9" max="9" width="7.5" bestFit="1" customWidth="1"/>
    <col min="10" max="23" width="7.6640625" bestFit="1" customWidth="1"/>
  </cols>
  <sheetData>
    <row r="1" spans="1:24" ht="15" customHeight="1">
      <c r="A1" s="10" t="s">
        <v>35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>
        <v>16</v>
      </c>
    </row>
    <row r="2" spans="1:24" ht="15" customHeight="1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</row>
    <row r="3" spans="1:24" ht="60" customHeight="1">
      <c r="A3" s="11" t="s">
        <v>35</v>
      </c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t="str">
        <f>"&lt;building id='"&amp;X1&amp;"'&gt;&lt;/building&gt;"</f>
        <v>&lt;building id='16'&gt;&lt;/building&gt;</v>
      </c>
    </row>
    <row r="4" spans="1:24" s="5" customFormat="1">
      <c r="A4" s="7" t="s">
        <v>5</v>
      </c>
      <c r="B4" s="6">
        <v>1</v>
      </c>
      <c r="C4" s="6">
        <v>2</v>
      </c>
      <c r="D4" s="6">
        <v>3</v>
      </c>
      <c r="E4" s="6">
        <v>4</v>
      </c>
      <c r="F4" s="6">
        <v>5</v>
      </c>
      <c r="G4" s="6">
        <v>6</v>
      </c>
      <c r="H4" s="6">
        <v>7</v>
      </c>
      <c r="I4" s="6">
        <v>8</v>
      </c>
      <c r="J4" s="6">
        <v>9</v>
      </c>
      <c r="K4" s="6">
        <v>10</v>
      </c>
      <c r="L4" s="6">
        <v>11</v>
      </c>
      <c r="M4" s="6">
        <v>12</v>
      </c>
      <c r="N4" s="6">
        <v>13</v>
      </c>
      <c r="O4" s="6">
        <v>14</v>
      </c>
      <c r="P4" s="6">
        <v>15</v>
      </c>
      <c r="Q4" s="6">
        <v>16</v>
      </c>
      <c r="R4" s="6">
        <v>17</v>
      </c>
      <c r="S4" s="6">
        <v>18</v>
      </c>
      <c r="T4" s="6">
        <v>19</v>
      </c>
      <c r="U4" s="6">
        <v>20</v>
      </c>
      <c r="V4" s="6">
        <v>21</v>
      </c>
      <c r="W4" s="6">
        <v>22</v>
      </c>
    </row>
    <row r="5" spans="1:24" s="5" customFormat="1">
      <c r="A5" s="7" t="s">
        <v>15</v>
      </c>
      <c r="B5" s="6">
        <v>4</v>
      </c>
      <c r="C5" s="6">
        <v>4</v>
      </c>
      <c r="D5" s="6">
        <v>4</v>
      </c>
      <c r="E5" s="6">
        <v>4</v>
      </c>
      <c r="F5" s="6">
        <v>4</v>
      </c>
      <c r="G5" s="6">
        <v>3</v>
      </c>
      <c r="H5" s="6">
        <v>3</v>
      </c>
      <c r="I5" s="6">
        <v>3</v>
      </c>
      <c r="J5" s="6">
        <v>3</v>
      </c>
      <c r="K5" s="6">
        <v>3</v>
      </c>
      <c r="L5" s="6">
        <v>2</v>
      </c>
      <c r="M5" s="6">
        <v>2</v>
      </c>
      <c r="N5" s="6">
        <v>2</v>
      </c>
      <c r="O5" s="6">
        <v>2</v>
      </c>
      <c r="P5" s="6">
        <v>2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</row>
    <row r="6" spans="1:24">
      <c r="A6" s="2" t="s">
        <v>4</v>
      </c>
      <c r="B6" s="3">
        <f t="shared" ref="B6:W6" si="0">TRUNC((B4*1000)*(1+B4)^1.1,-2)</f>
        <v>2100</v>
      </c>
      <c r="C6" s="3">
        <f t="shared" si="0"/>
        <v>6600</v>
      </c>
      <c r="D6" s="4">
        <f t="shared" si="0"/>
        <v>13700</v>
      </c>
      <c r="E6" s="3">
        <f t="shared" si="0"/>
        <v>23400</v>
      </c>
      <c r="F6" s="3">
        <f t="shared" si="0"/>
        <v>35800</v>
      </c>
      <c r="G6" s="3">
        <f t="shared" si="0"/>
        <v>51000</v>
      </c>
      <c r="H6" s="3">
        <f t="shared" si="0"/>
        <v>68900</v>
      </c>
      <c r="I6" s="3">
        <f t="shared" si="0"/>
        <v>89600</v>
      </c>
      <c r="J6" s="3">
        <f t="shared" si="0"/>
        <v>113300</v>
      </c>
      <c r="K6" s="3">
        <f t="shared" si="0"/>
        <v>139800</v>
      </c>
      <c r="L6" s="3">
        <f t="shared" si="0"/>
        <v>169200</v>
      </c>
      <c r="M6" s="3">
        <f t="shared" si="0"/>
        <v>201600</v>
      </c>
      <c r="N6" s="3">
        <f t="shared" si="0"/>
        <v>236900</v>
      </c>
      <c r="O6" s="3">
        <f t="shared" si="0"/>
        <v>275300</v>
      </c>
      <c r="P6" s="3">
        <f t="shared" si="0"/>
        <v>316600</v>
      </c>
      <c r="Q6" s="3">
        <f t="shared" si="0"/>
        <v>361000</v>
      </c>
      <c r="R6" s="3">
        <f t="shared" si="0"/>
        <v>408500</v>
      </c>
      <c r="S6" s="3">
        <f t="shared" si="0"/>
        <v>459000</v>
      </c>
      <c r="T6" s="3">
        <f t="shared" si="0"/>
        <v>512700</v>
      </c>
      <c r="U6" s="3">
        <f t="shared" si="0"/>
        <v>569400</v>
      </c>
      <c r="V6" s="3">
        <f t="shared" si="0"/>
        <v>629300</v>
      </c>
      <c r="W6" s="3">
        <f t="shared" si="0"/>
        <v>692300</v>
      </c>
    </row>
    <row r="7" spans="1:24">
      <c r="A7" s="2" t="s">
        <v>3</v>
      </c>
      <c r="B7" s="3">
        <f t="shared" ref="B7:W7" si="1">TRUNC((B4*900)*1.1+B6,-2)</f>
        <v>3000</v>
      </c>
      <c r="C7" s="3">
        <f t="shared" si="1"/>
        <v>8500</v>
      </c>
      <c r="D7" s="4">
        <f t="shared" si="1"/>
        <v>16600</v>
      </c>
      <c r="E7" s="3">
        <f t="shared" si="1"/>
        <v>27300</v>
      </c>
      <c r="F7" s="3">
        <f t="shared" si="1"/>
        <v>40700</v>
      </c>
      <c r="G7" s="3">
        <f t="shared" si="1"/>
        <v>56900</v>
      </c>
      <c r="H7" s="3">
        <f t="shared" si="1"/>
        <v>75800</v>
      </c>
      <c r="I7" s="3">
        <f t="shared" si="1"/>
        <v>97500</v>
      </c>
      <c r="J7" s="3">
        <f t="shared" si="1"/>
        <v>122200</v>
      </c>
      <c r="K7" s="3">
        <f t="shared" si="1"/>
        <v>149700</v>
      </c>
      <c r="L7" s="3">
        <f t="shared" si="1"/>
        <v>180000</v>
      </c>
      <c r="M7" s="3">
        <f t="shared" si="1"/>
        <v>213400</v>
      </c>
      <c r="N7" s="3">
        <f t="shared" si="1"/>
        <v>249700</v>
      </c>
      <c r="O7" s="3">
        <f t="shared" si="1"/>
        <v>289100</v>
      </c>
      <c r="P7" s="3">
        <f t="shared" si="1"/>
        <v>331400</v>
      </c>
      <c r="Q7" s="3">
        <f t="shared" si="1"/>
        <v>376800</v>
      </c>
      <c r="R7" s="3">
        <f t="shared" si="1"/>
        <v>425300</v>
      </c>
      <c r="S7" s="3">
        <f t="shared" si="1"/>
        <v>476800</v>
      </c>
      <c r="T7" s="3">
        <f t="shared" si="1"/>
        <v>531500</v>
      </c>
      <c r="U7" s="3">
        <f t="shared" si="1"/>
        <v>589200</v>
      </c>
      <c r="V7" s="3">
        <f t="shared" si="1"/>
        <v>650000</v>
      </c>
      <c r="W7" s="3">
        <f t="shared" si="1"/>
        <v>714000</v>
      </c>
    </row>
    <row r="8" spans="1:24">
      <c r="A8" s="2" t="s">
        <v>2</v>
      </c>
      <c r="B8">
        <f t="shared" ref="B8:W8" si="2">TRUNC((B4*10)^2)*10</f>
        <v>1000</v>
      </c>
      <c r="C8">
        <f t="shared" si="2"/>
        <v>4000</v>
      </c>
      <c r="D8" s="1">
        <f t="shared" si="2"/>
        <v>9000</v>
      </c>
      <c r="E8">
        <f t="shared" si="2"/>
        <v>16000</v>
      </c>
      <c r="F8">
        <f t="shared" si="2"/>
        <v>25000</v>
      </c>
      <c r="G8">
        <f t="shared" si="2"/>
        <v>36000</v>
      </c>
      <c r="H8">
        <f t="shared" si="2"/>
        <v>49000</v>
      </c>
      <c r="I8">
        <f t="shared" si="2"/>
        <v>64000</v>
      </c>
      <c r="J8">
        <f t="shared" si="2"/>
        <v>81000</v>
      </c>
      <c r="K8">
        <f t="shared" si="2"/>
        <v>100000</v>
      </c>
      <c r="L8">
        <f t="shared" si="2"/>
        <v>121000</v>
      </c>
      <c r="M8">
        <f t="shared" si="2"/>
        <v>144000</v>
      </c>
      <c r="N8">
        <f t="shared" si="2"/>
        <v>169000</v>
      </c>
      <c r="O8">
        <f t="shared" si="2"/>
        <v>196000</v>
      </c>
      <c r="P8">
        <f t="shared" si="2"/>
        <v>225000</v>
      </c>
      <c r="Q8">
        <f t="shared" si="2"/>
        <v>256000</v>
      </c>
      <c r="R8">
        <f t="shared" si="2"/>
        <v>289000</v>
      </c>
      <c r="S8">
        <f t="shared" si="2"/>
        <v>324000</v>
      </c>
      <c r="T8">
        <f t="shared" si="2"/>
        <v>361000</v>
      </c>
      <c r="U8">
        <f t="shared" si="2"/>
        <v>400000</v>
      </c>
      <c r="V8">
        <f t="shared" si="2"/>
        <v>441000</v>
      </c>
      <c r="W8">
        <f t="shared" si="2"/>
        <v>484000</v>
      </c>
    </row>
    <row r="9" spans="1:24">
      <c r="A9" s="2" t="s">
        <v>1</v>
      </c>
      <c r="B9">
        <f t="shared" ref="B9:W9" si="3">B4^2*90</f>
        <v>90</v>
      </c>
      <c r="C9">
        <f t="shared" si="3"/>
        <v>360</v>
      </c>
      <c r="D9" s="1">
        <f t="shared" si="3"/>
        <v>810</v>
      </c>
      <c r="E9">
        <f t="shared" si="3"/>
        <v>1440</v>
      </c>
      <c r="F9">
        <f t="shared" si="3"/>
        <v>2250</v>
      </c>
      <c r="G9">
        <f t="shared" si="3"/>
        <v>3240</v>
      </c>
      <c r="H9">
        <f t="shared" si="3"/>
        <v>4410</v>
      </c>
      <c r="I9">
        <f t="shared" si="3"/>
        <v>5760</v>
      </c>
      <c r="J9">
        <f t="shared" si="3"/>
        <v>7290</v>
      </c>
      <c r="K9">
        <f t="shared" si="3"/>
        <v>9000</v>
      </c>
      <c r="L9">
        <f t="shared" si="3"/>
        <v>10890</v>
      </c>
      <c r="M9">
        <f t="shared" si="3"/>
        <v>12960</v>
      </c>
      <c r="N9">
        <f t="shared" si="3"/>
        <v>15210</v>
      </c>
      <c r="O9">
        <f t="shared" si="3"/>
        <v>17640</v>
      </c>
      <c r="P9">
        <f t="shared" si="3"/>
        <v>20250</v>
      </c>
      <c r="Q9">
        <f t="shared" si="3"/>
        <v>23040</v>
      </c>
      <c r="R9">
        <f t="shared" si="3"/>
        <v>26010</v>
      </c>
      <c r="S9">
        <f t="shared" si="3"/>
        <v>29160</v>
      </c>
      <c r="T9">
        <f t="shared" si="3"/>
        <v>32490</v>
      </c>
      <c r="U9">
        <f t="shared" si="3"/>
        <v>36000</v>
      </c>
      <c r="V9">
        <f t="shared" si="3"/>
        <v>39690</v>
      </c>
      <c r="W9">
        <f t="shared" si="3"/>
        <v>43560</v>
      </c>
    </row>
    <row r="10" spans="1:24">
      <c r="A10" s="2" t="s">
        <v>14</v>
      </c>
      <c r="B10">
        <f t="shared" ref="B10:W10" si="4">(B4*2500)+((B5+6)*1000)*5</f>
        <v>52500</v>
      </c>
      <c r="C10">
        <f t="shared" si="4"/>
        <v>55000</v>
      </c>
      <c r="D10" s="1">
        <f t="shared" si="4"/>
        <v>57500</v>
      </c>
      <c r="E10">
        <f t="shared" si="4"/>
        <v>60000</v>
      </c>
      <c r="F10">
        <f t="shared" si="4"/>
        <v>62500</v>
      </c>
      <c r="G10">
        <f t="shared" si="4"/>
        <v>60000</v>
      </c>
      <c r="H10">
        <f t="shared" si="4"/>
        <v>62500</v>
      </c>
      <c r="I10">
        <f t="shared" si="4"/>
        <v>65000</v>
      </c>
      <c r="J10">
        <f t="shared" si="4"/>
        <v>67500</v>
      </c>
      <c r="K10">
        <f t="shared" si="4"/>
        <v>70000</v>
      </c>
      <c r="L10">
        <f t="shared" si="4"/>
        <v>67500</v>
      </c>
      <c r="M10">
        <f t="shared" si="4"/>
        <v>70000</v>
      </c>
      <c r="N10">
        <f t="shared" si="4"/>
        <v>72500</v>
      </c>
      <c r="O10">
        <f t="shared" si="4"/>
        <v>75000</v>
      </c>
      <c r="P10">
        <f t="shared" si="4"/>
        <v>77500</v>
      </c>
      <c r="Q10">
        <f t="shared" si="4"/>
        <v>75000</v>
      </c>
      <c r="R10">
        <f t="shared" si="4"/>
        <v>77500</v>
      </c>
      <c r="S10">
        <f t="shared" si="4"/>
        <v>80000</v>
      </c>
      <c r="T10">
        <f t="shared" si="4"/>
        <v>82500</v>
      </c>
      <c r="U10">
        <f t="shared" si="4"/>
        <v>85000</v>
      </c>
      <c r="V10">
        <f t="shared" si="4"/>
        <v>87500</v>
      </c>
      <c r="W10">
        <f t="shared" si="4"/>
        <v>90000</v>
      </c>
    </row>
    <row r="12" spans="1:24" ht="375">
      <c r="B12" s="9" t="str">
        <f>"&lt;cout niveau='"&amp;B4&amp;"'&gt;&lt;pierre&gt;"&amp;B6&amp;"&lt;/pierre&gt;&lt;metal&gt;"&amp;B7&amp;"&lt;/metal&gt;&lt;oxygene&gt;0&lt;/oxygene&gt;&lt;carburant&gt;0&lt;/carburant&gt;&lt;argent&gt;"&amp;B8&amp;"&lt;/argent&gt;&lt;time&gt;"&amp;B9&amp;"&lt;/time&gt;&lt;/cout&gt;"</f>
        <v>&lt;cout niveau='1'&gt;&lt;pierre&gt;2100&lt;/pierre&gt;&lt;metal&gt;3000&lt;/metal&gt;&lt;oxygene&gt;0&lt;/oxygene&gt;&lt;carburant&gt;0&lt;/carburant&gt;&lt;argent&gt;1000&lt;/argent&gt;&lt;time&gt;90&lt;/time&gt;&lt;/cout&gt;</v>
      </c>
      <c r="C12" s="9" t="str">
        <f t="shared" ref="C12:W12" si="5">"&lt;cout niveau='"&amp;C4&amp;"'&gt;&lt;pierre&gt;"&amp;C6&amp;"&lt;/pierre&gt;&lt;metal&gt;"&amp;C7&amp;"&lt;/metal&gt;&lt;oxygene&gt;0&lt;/oxygene&gt;&lt;carburant&gt;0&lt;/carburant&gt;&lt;argent&gt;"&amp;C8&amp;"&lt;/argent&gt;&lt;time&gt;"&amp;C9&amp;"&lt;/time&gt;&lt;/cout&gt;"</f>
        <v>&lt;cout niveau='2'&gt;&lt;pierre&gt;6600&lt;/pierre&gt;&lt;metal&gt;8500&lt;/metal&gt;&lt;oxygene&gt;0&lt;/oxygene&gt;&lt;carburant&gt;0&lt;/carburant&gt;&lt;argent&gt;4000&lt;/argent&gt;&lt;time&gt;360&lt;/time&gt;&lt;/cout&gt;</v>
      </c>
      <c r="D12" s="9" t="str">
        <f t="shared" si="5"/>
        <v>&lt;cout niveau='3'&gt;&lt;pierre&gt;13700&lt;/pierre&gt;&lt;metal&gt;16600&lt;/metal&gt;&lt;oxygene&gt;0&lt;/oxygene&gt;&lt;carburant&gt;0&lt;/carburant&gt;&lt;argent&gt;9000&lt;/argent&gt;&lt;time&gt;810&lt;/time&gt;&lt;/cout&gt;</v>
      </c>
      <c r="E12" s="9" t="str">
        <f t="shared" si="5"/>
        <v>&lt;cout niveau='4'&gt;&lt;pierre&gt;23400&lt;/pierre&gt;&lt;metal&gt;27300&lt;/metal&gt;&lt;oxygene&gt;0&lt;/oxygene&gt;&lt;carburant&gt;0&lt;/carburant&gt;&lt;argent&gt;16000&lt;/argent&gt;&lt;time&gt;1440&lt;/time&gt;&lt;/cout&gt;</v>
      </c>
      <c r="F12" s="9" t="str">
        <f t="shared" si="5"/>
        <v>&lt;cout niveau='5'&gt;&lt;pierre&gt;35800&lt;/pierre&gt;&lt;metal&gt;40700&lt;/metal&gt;&lt;oxygene&gt;0&lt;/oxygene&gt;&lt;carburant&gt;0&lt;/carburant&gt;&lt;argent&gt;25000&lt;/argent&gt;&lt;time&gt;2250&lt;/time&gt;&lt;/cout&gt;</v>
      </c>
      <c r="G12" s="9" t="str">
        <f t="shared" si="5"/>
        <v>&lt;cout niveau='6'&gt;&lt;pierre&gt;51000&lt;/pierre&gt;&lt;metal&gt;56900&lt;/metal&gt;&lt;oxygene&gt;0&lt;/oxygene&gt;&lt;carburant&gt;0&lt;/carburant&gt;&lt;argent&gt;36000&lt;/argent&gt;&lt;time&gt;3240&lt;/time&gt;&lt;/cout&gt;</v>
      </c>
      <c r="H12" s="9" t="str">
        <f t="shared" si="5"/>
        <v>&lt;cout niveau='7'&gt;&lt;pierre&gt;68900&lt;/pierre&gt;&lt;metal&gt;75800&lt;/metal&gt;&lt;oxygene&gt;0&lt;/oxygene&gt;&lt;carburant&gt;0&lt;/carburant&gt;&lt;argent&gt;49000&lt;/argent&gt;&lt;time&gt;4410&lt;/time&gt;&lt;/cout&gt;</v>
      </c>
      <c r="I12" s="9" t="str">
        <f t="shared" si="5"/>
        <v>&lt;cout niveau='8'&gt;&lt;pierre&gt;89600&lt;/pierre&gt;&lt;metal&gt;97500&lt;/metal&gt;&lt;oxygene&gt;0&lt;/oxygene&gt;&lt;carburant&gt;0&lt;/carburant&gt;&lt;argent&gt;64000&lt;/argent&gt;&lt;time&gt;5760&lt;/time&gt;&lt;/cout&gt;</v>
      </c>
      <c r="J12" s="9" t="str">
        <f t="shared" si="5"/>
        <v>&lt;cout niveau='9'&gt;&lt;pierre&gt;113300&lt;/pierre&gt;&lt;metal&gt;122200&lt;/metal&gt;&lt;oxygene&gt;0&lt;/oxygene&gt;&lt;carburant&gt;0&lt;/carburant&gt;&lt;argent&gt;81000&lt;/argent&gt;&lt;time&gt;7290&lt;/time&gt;&lt;/cout&gt;</v>
      </c>
      <c r="K12" s="9" t="str">
        <f t="shared" si="5"/>
        <v>&lt;cout niveau='10'&gt;&lt;pierre&gt;139800&lt;/pierre&gt;&lt;metal&gt;149700&lt;/metal&gt;&lt;oxygene&gt;0&lt;/oxygene&gt;&lt;carburant&gt;0&lt;/carburant&gt;&lt;argent&gt;100000&lt;/argent&gt;&lt;time&gt;9000&lt;/time&gt;&lt;/cout&gt;</v>
      </c>
      <c r="L12" s="9" t="str">
        <f t="shared" si="5"/>
        <v>&lt;cout niveau='11'&gt;&lt;pierre&gt;169200&lt;/pierre&gt;&lt;metal&gt;180000&lt;/metal&gt;&lt;oxygene&gt;0&lt;/oxygene&gt;&lt;carburant&gt;0&lt;/carburant&gt;&lt;argent&gt;121000&lt;/argent&gt;&lt;time&gt;10890&lt;/time&gt;&lt;/cout&gt;</v>
      </c>
      <c r="M12" s="9" t="str">
        <f t="shared" si="5"/>
        <v>&lt;cout niveau='12'&gt;&lt;pierre&gt;201600&lt;/pierre&gt;&lt;metal&gt;213400&lt;/metal&gt;&lt;oxygene&gt;0&lt;/oxygene&gt;&lt;carburant&gt;0&lt;/carburant&gt;&lt;argent&gt;144000&lt;/argent&gt;&lt;time&gt;12960&lt;/time&gt;&lt;/cout&gt;</v>
      </c>
      <c r="N12" s="9" t="str">
        <f t="shared" si="5"/>
        <v>&lt;cout niveau='13'&gt;&lt;pierre&gt;236900&lt;/pierre&gt;&lt;metal&gt;249700&lt;/metal&gt;&lt;oxygene&gt;0&lt;/oxygene&gt;&lt;carburant&gt;0&lt;/carburant&gt;&lt;argent&gt;169000&lt;/argent&gt;&lt;time&gt;15210&lt;/time&gt;&lt;/cout&gt;</v>
      </c>
      <c r="O12" s="9" t="str">
        <f t="shared" si="5"/>
        <v>&lt;cout niveau='14'&gt;&lt;pierre&gt;275300&lt;/pierre&gt;&lt;metal&gt;289100&lt;/metal&gt;&lt;oxygene&gt;0&lt;/oxygene&gt;&lt;carburant&gt;0&lt;/carburant&gt;&lt;argent&gt;196000&lt;/argent&gt;&lt;time&gt;17640&lt;/time&gt;&lt;/cout&gt;</v>
      </c>
      <c r="P12" s="9" t="str">
        <f t="shared" si="5"/>
        <v>&lt;cout niveau='15'&gt;&lt;pierre&gt;316600&lt;/pierre&gt;&lt;metal&gt;331400&lt;/metal&gt;&lt;oxygene&gt;0&lt;/oxygene&gt;&lt;carburant&gt;0&lt;/carburant&gt;&lt;argent&gt;225000&lt;/argent&gt;&lt;time&gt;20250&lt;/time&gt;&lt;/cout&gt;</v>
      </c>
      <c r="Q12" s="9" t="str">
        <f t="shared" si="5"/>
        <v>&lt;cout niveau='16'&gt;&lt;pierre&gt;361000&lt;/pierre&gt;&lt;metal&gt;376800&lt;/metal&gt;&lt;oxygene&gt;0&lt;/oxygene&gt;&lt;carburant&gt;0&lt;/carburant&gt;&lt;argent&gt;256000&lt;/argent&gt;&lt;time&gt;23040&lt;/time&gt;&lt;/cout&gt;</v>
      </c>
      <c r="R12" s="9" t="str">
        <f t="shared" si="5"/>
        <v>&lt;cout niveau='17'&gt;&lt;pierre&gt;408500&lt;/pierre&gt;&lt;metal&gt;425300&lt;/metal&gt;&lt;oxygene&gt;0&lt;/oxygene&gt;&lt;carburant&gt;0&lt;/carburant&gt;&lt;argent&gt;289000&lt;/argent&gt;&lt;time&gt;26010&lt;/time&gt;&lt;/cout&gt;</v>
      </c>
      <c r="S12" s="9" t="str">
        <f t="shared" si="5"/>
        <v>&lt;cout niveau='18'&gt;&lt;pierre&gt;459000&lt;/pierre&gt;&lt;metal&gt;476800&lt;/metal&gt;&lt;oxygene&gt;0&lt;/oxygene&gt;&lt;carburant&gt;0&lt;/carburant&gt;&lt;argent&gt;324000&lt;/argent&gt;&lt;time&gt;29160&lt;/time&gt;&lt;/cout&gt;</v>
      </c>
      <c r="T12" s="9" t="str">
        <f t="shared" si="5"/>
        <v>&lt;cout niveau='19'&gt;&lt;pierre&gt;512700&lt;/pierre&gt;&lt;metal&gt;531500&lt;/metal&gt;&lt;oxygene&gt;0&lt;/oxygene&gt;&lt;carburant&gt;0&lt;/carburant&gt;&lt;argent&gt;361000&lt;/argent&gt;&lt;time&gt;32490&lt;/time&gt;&lt;/cout&gt;</v>
      </c>
      <c r="U12" s="9" t="str">
        <f t="shared" si="5"/>
        <v>&lt;cout niveau='20'&gt;&lt;pierre&gt;569400&lt;/pierre&gt;&lt;metal&gt;589200&lt;/metal&gt;&lt;oxygene&gt;0&lt;/oxygene&gt;&lt;carburant&gt;0&lt;/carburant&gt;&lt;argent&gt;400000&lt;/argent&gt;&lt;time&gt;36000&lt;/time&gt;&lt;/cout&gt;</v>
      </c>
      <c r="V12" s="9" t="str">
        <f t="shared" si="5"/>
        <v>&lt;cout niveau='21'&gt;&lt;pierre&gt;629300&lt;/pierre&gt;&lt;metal&gt;650000&lt;/metal&gt;&lt;oxygene&gt;0&lt;/oxygene&gt;&lt;carburant&gt;0&lt;/carburant&gt;&lt;argent&gt;441000&lt;/argent&gt;&lt;time&gt;39690&lt;/time&gt;&lt;/cout&gt;</v>
      </c>
      <c r="W12" s="9" t="str">
        <f t="shared" si="5"/>
        <v>&lt;cout niveau='22'&gt;&lt;pierre&gt;692300&lt;/pierre&gt;&lt;metal&gt;714000&lt;/metal&gt;&lt;oxygene&gt;0&lt;/oxygene&gt;&lt;carburant&gt;0&lt;/carburant&gt;&lt;argent&gt;484000&lt;/argent&gt;&lt;time&gt;43560&lt;/time&gt;&lt;/cout&gt;</v>
      </c>
    </row>
    <row r="14" spans="1:24">
      <c r="B14" t="str">
        <f>"&lt;get niveau='"&amp;B4&amp;"'&gt;&lt;value&gt;"&amp;B10&amp;"&lt;/value&gt;&lt;/get&gt;"</f>
        <v>&lt;get niveau='1'&gt;&lt;value&gt;52500&lt;/value&gt;&lt;/get&gt;</v>
      </c>
      <c r="C14" t="str">
        <f t="shared" ref="C14:W14" si="6">"&lt;get niveau='"&amp;C4&amp;"'&gt;&lt;value&gt;"&amp;C10&amp;"&lt;/value&gt;&lt;/get&gt;"</f>
        <v>&lt;get niveau='2'&gt;&lt;value&gt;55000&lt;/value&gt;&lt;/get&gt;</v>
      </c>
      <c r="D14" t="str">
        <f t="shared" si="6"/>
        <v>&lt;get niveau='3'&gt;&lt;value&gt;57500&lt;/value&gt;&lt;/get&gt;</v>
      </c>
      <c r="E14" t="str">
        <f t="shared" si="6"/>
        <v>&lt;get niveau='4'&gt;&lt;value&gt;60000&lt;/value&gt;&lt;/get&gt;</v>
      </c>
      <c r="F14" t="str">
        <f t="shared" si="6"/>
        <v>&lt;get niveau='5'&gt;&lt;value&gt;62500&lt;/value&gt;&lt;/get&gt;</v>
      </c>
      <c r="G14" t="str">
        <f t="shared" si="6"/>
        <v>&lt;get niveau='6'&gt;&lt;value&gt;60000&lt;/value&gt;&lt;/get&gt;</v>
      </c>
      <c r="H14" t="str">
        <f t="shared" si="6"/>
        <v>&lt;get niveau='7'&gt;&lt;value&gt;62500&lt;/value&gt;&lt;/get&gt;</v>
      </c>
      <c r="I14" t="str">
        <f t="shared" si="6"/>
        <v>&lt;get niveau='8'&gt;&lt;value&gt;65000&lt;/value&gt;&lt;/get&gt;</v>
      </c>
      <c r="J14" t="str">
        <f t="shared" si="6"/>
        <v>&lt;get niveau='9'&gt;&lt;value&gt;67500&lt;/value&gt;&lt;/get&gt;</v>
      </c>
      <c r="K14" t="str">
        <f t="shared" si="6"/>
        <v>&lt;get niveau='10'&gt;&lt;value&gt;70000&lt;/value&gt;&lt;/get&gt;</v>
      </c>
      <c r="L14" t="str">
        <f t="shared" si="6"/>
        <v>&lt;get niveau='11'&gt;&lt;value&gt;67500&lt;/value&gt;&lt;/get&gt;</v>
      </c>
      <c r="M14" t="str">
        <f t="shared" si="6"/>
        <v>&lt;get niveau='12'&gt;&lt;value&gt;70000&lt;/value&gt;&lt;/get&gt;</v>
      </c>
      <c r="N14" t="str">
        <f t="shared" si="6"/>
        <v>&lt;get niveau='13'&gt;&lt;value&gt;72500&lt;/value&gt;&lt;/get&gt;</v>
      </c>
      <c r="O14" t="str">
        <f t="shared" si="6"/>
        <v>&lt;get niveau='14'&gt;&lt;value&gt;75000&lt;/value&gt;&lt;/get&gt;</v>
      </c>
      <c r="P14" t="str">
        <f t="shared" si="6"/>
        <v>&lt;get niveau='15'&gt;&lt;value&gt;77500&lt;/value&gt;&lt;/get&gt;</v>
      </c>
      <c r="Q14" t="str">
        <f t="shared" si="6"/>
        <v>&lt;get niveau='16'&gt;&lt;value&gt;75000&lt;/value&gt;&lt;/get&gt;</v>
      </c>
      <c r="R14" t="str">
        <f t="shared" si="6"/>
        <v>&lt;get niveau='17'&gt;&lt;value&gt;77500&lt;/value&gt;&lt;/get&gt;</v>
      </c>
      <c r="S14" t="str">
        <f t="shared" si="6"/>
        <v>&lt;get niveau='18'&gt;&lt;value&gt;80000&lt;/value&gt;&lt;/get&gt;</v>
      </c>
      <c r="T14" t="str">
        <f t="shared" si="6"/>
        <v>&lt;get niveau='19'&gt;&lt;value&gt;82500&lt;/value&gt;&lt;/get&gt;</v>
      </c>
      <c r="U14" t="str">
        <f t="shared" si="6"/>
        <v>&lt;get niveau='20'&gt;&lt;value&gt;85000&lt;/value&gt;&lt;/get&gt;</v>
      </c>
      <c r="V14" t="str">
        <f t="shared" si="6"/>
        <v>&lt;get niveau='21'&gt;&lt;value&gt;87500&lt;/value&gt;&lt;/get&gt;</v>
      </c>
      <c r="W14" t="str">
        <f t="shared" si="6"/>
        <v>&lt;get niveau='22'&gt;&lt;value&gt;90000&lt;/value&gt;&lt;/get&gt;</v>
      </c>
    </row>
  </sheetData>
  <mergeCells count="2">
    <mergeCell ref="A1:W2"/>
    <mergeCell ref="A3:W3"/>
  </mergeCells>
  <phoneticPr fontId="6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2"/>
  <sheetViews>
    <sheetView zoomScale="150" zoomScaleNormal="150" zoomScalePageLayoutView="150" workbookViewId="0">
      <selection activeCell="L10" sqref="L10"/>
    </sheetView>
  </sheetViews>
  <sheetFormatPr baseColWidth="10" defaultRowHeight="15" x14ac:dyDescent="0"/>
  <cols>
    <col min="1" max="1" width="17" bestFit="1" customWidth="1"/>
    <col min="2" max="8" width="7.33203125" bestFit="1" customWidth="1"/>
    <col min="9" max="9" width="7.6640625" bestFit="1" customWidth="1"/>
    <col min="10" max="10" width="7.83203125" bestFit="1" customWidth="1"/>
    <col min="11" max="11" width="8.33203125" bestFit="1" customWidth="1"/>
    <col min="12" max="23" width="7.6640625" bestFit="1" customWidth="1"/>
  </cols>
  <sheetData>
    <row r="1" spans="1:24" ht="15" customHeight="1">
      <c r="A1" s="10" t="s">
        <v>36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>
        <v>17</v>
      </c>
    </row>
    <row r="2" spans="1:24" ht="15" customHeight="1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</row>
    <row r="3" spans="1:24" ht="60" customHeight="1">
      <c r="A3" s="11" t="s">
        <v>37</v>
      </c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t="str">
        <f>"&lt;building id='"&amp;X1&amp;"'&gt;&lt;/building&gt;"</f>
        <v>&lt;building id='17'&gt;&lt;/building&gt;</v>
      </c>
    </row>
    <row r="4" spans="1:24" s="5" customFormat="1">
      <c r="A4" s="7" t="s">
        <v>5</v>
      </c>
      <c r="B4" s="6">
        <v>1</v>
      </c>
      <c r="C4" s="6">
        <v>2</v>
      </c>
      <c r="D4" s="6">
        <v>3</v>
      </c>
      <c r="E4" s="6">
        <v>4</v>
      </c>
      <c r="F4" s="6">
        <v>5</v>
      </c>
      <c r="G4" s="6">
        <v>6</v>
      </c>
      <c r="H4" s="6">
        <v>7</v>
      </c>
      <c r="I4" s="6">
        <v>8</v>
      </c>
      <c r="J4" s="6">
        <v>9</v>
      </c>
      <c r="K4" s="6">
        <v>10</v>
      </c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</row>
    <row r="5" spans="1:24">
      <c r="A5" s="2" t="s">
        <v>4</v>
      </c>
      <c r="B5" s="3">
        <f t="shared" ref="B5:K5" si="0">TRUNC(10000*B4^2,-2)</f>
        <v>10000</v>
      </c>
      <c r="C5" s="3">
        <f t="shared" si="0"/>
        <v>40000</v>
      </c>
      <c r="D5" s="4">
        <f t="shared" si="0"/>
        <v>90000</v>
      </c>
      <c r="E5" s="3">
        <f t="shared" si="0"/>
        <v>160000</v>
      </c>
      <c r="F5" s="3">
        <f t="shared" si="0"/>
        <v>250000</v>
      </c>
      <c r="G5" s="3">
        <f t="shared" si="0"/>
        <v>360000</v>
      </c>
      <c r="H5" s="3">
        <f t="shared" si="0"/>
        <v>490000</v>
      </c>
      <c r="I5" s="3">
        <f t="shared" si="0"/>
        <v>640000</v>
      </c>
      <c r="J5" s="3">
        <f t="shared" si="0"/>
        <v>810000</v>
      </c>
      <c r="K5" s="3">
        <f t="shared" si="0"/>
        <v>1000000</v>
      </c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4">
      <c r="A6" s="2" t="s">
        <v>3</v>
      </c>
      <c r="B6" s="3">
        <f t="shared" ref="B6:K6" si="1">TRUNC(B5/2,-2)</f>
        <v>5000</v>
      </c>
      <c r="C6" s="3">
        <f t="shared" si="1"/>
        <v>20000</v>
      </c>
      <c r="D6" s="4">
        <f t="shared" si="1"/>
        <v>45000</v>
      </c>
      <c r="E6" s="3">
        <f t="shared" si="1"/>
        <v>80000</v>
      </c>
      <c r="F6" s="3">
        <f t="shared" si="1"/>
        <v>125000</v>
      </c>
      <c r="G6" s="3">
        <f t="shared" si="1"/>
        <v>180000</v>
      </c>
      <c r="H6" s="3">
        <f t="shared" si="1"/>
        <v>245000</v>
      </c>
      <c r="I6" s="3">
        <f t="shared" si="1"/>
        <v>320000</v>
      </c>
      <c r="J6" s="3">
        <f t="shared" si="1"/>
        <v>405000</v>
      </c>
      <c r="K6" s="3">
        <f t="shared" si="1"/>
        <v>500000</v>
      </c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 spans="1:24">
      <c r="A7" s="2" t="s">
        <v>2</v>
      </c>
      <c r="B7" s="3">
        <f t="shared" ref="B7:K7" si="2">B5</f>
        <v>10000</v>
      </c>
      <c r="C7" s="3">
        <f t="shared" si="2"/>
        <v>40000</v>
      </c>
      <c r="D7" s="4">
        <f t="shared" si="2"/>
        <v>90000</v>
      </c>
      <c r="E7" s="3">
        <f t="shared" si="2"/>
        <v>160000</v>
      </c>
      <c r="F7" s="3">
        <f t="shared" si="2"/>
        <v>250000</v>
      </c>
      <c r="G7" s="3">
        <f t="shared" si="2"/>
        <v>360000</v>
      </c>
      <c r="H7" s="3">
        <f t="shared" si="2"/>
        <v>490000</v>
      </c>
      <c r="I7" s="3">
        <f t="shared" si="2"/>
        <v>640000</v>
      </c>
      <c r="J7" s="3">
        <f t="shared" si="2"/>
        <v>810000</v>
      </c>
      <c r="K7" s="3">
        <f t="shared" si="2"/>
        <v>1000000</v>
      </c>
    </row>
    <row r="8" spans="1:24">
      <c r="A8" s="2" t="s">
        <v>1</v>
      </c>
      <c r="B8">
        <f t="shared" ref="B8:K8" si="3">B4^2*900</f>
        <v>900</v>
      </c>
      <c r="C8">
        <f t="shared" si="3"/>
        <v>3600</v>
      </c>
      <c r="D8" s="1">
        <f t="shared" si="3"/>
        <v>8100</v>
      </c>
      <c r="E8">
        <f t="shared" si="3"/>
        <v>14400</v>
      </c>
      <c r="F8">
        <f t="shared" si="3"/>
        <v>22500</v>
      </c>
      <c r="G8">
        <f t="shared" si="3"/>
        <v>32400</v>
      </c>
      <c r="H8">
        <f t="shared" si="3"/>
        <v>44100</v>
      </c>
      <c r="I8">
        <f t="shared" si="3"/>
        <v>57600</v>
      </c>
      <c r="J8">
        <f t="shared" si="3"/>
        <v>72900</v>
      </c>
      <c r="K8">
        <f t="shared" si="3"/>
        <v>90000</v>
      </c>
    </row>
    <row r="9" spans="1:24">
      <c r="A9" s="2"/>
      <c r="D9" s="1"/>
    </row>
    <row r="10" spans="1:24" ht="45">
      <c r="A10" s="8" t="s">
        <v>38</v>
      </c>
      <c r="B10">
        <f t="shared" ref="B10:K10" si="4">5*B4</f>
        <v>5</v>
      </c>
      <c r="C10">
        <f t="shared" si="4"/>
        <v>10</v>
      </c>
      <c r="D10">
        <f t="shared" si="4"/>
        <v>15</v>
      </c>
      <c r="E10">
        <f t="shared" si="4"/>
        <v>20</v>
      </c>
      <c r="F10">
        <f t="shared" si="4"/>
        <v>25</v>
      </c>
      <c r="G10">
        <f t="shared" si="4"/>
        <v>30</v>
      </c>
      <c r="H10">
        <f t="shared" si="4"/>
        <v>35</v>
      </c>
      <c r="I10">
        <f t="shared" si="4"/>
        <v>40</v>
      </c>
      <c r="J10">
        <f t="shared" si="4"/>
        <v>45</v>
      </c>
      <c r="K10">
        <f t="shared" si="4"/>
        <v>50</v>
      </c>
    </row>
    <row r="12" spans="1:24" ht="390">
      <c r="B12" s="9" t="str">
        <f t="shared" ref="B12:K12" si="5">"&lt;cout niveau='"&amp;B4&amp;"'&gt;&lt;pierre&gt;"&amp;B5&amp;"&lt;/pierre&gt;&lt;metal&gt;"&amp;B6&amp;"&lt;/metal&gt;&lt;oxygene&gt;0&lt;/oxygene&gt;&lt;carburant&gt;0&lt;/carburant&gt;&lt;argent&gt;"&amp;B7&amp;"&lt;/argent&gt;&lt;time&gt;"&amp;B8&amp;"&lt;/time&gt;&lt;/cout&gt;"</f>
        <v>&lt;cout niveau='1'&gt;&lt;pierre&gt;10000&lt;/pierre&gt;&lt;metal&gt;5000&lt;/metal&gt;&lt;oxygene&gt;0&lt;/oxygene&gt;&lt;carburant&gt;0&lt;/carburant&gt;&lt;argent&gt;10000&lt;/argent&gt;&lt;time&gt;900&lt;/time&gt;&lt;/cout&gt;</v>
      </c>
      <c r="C12" s="9" t="str">
        <f t="shared" si="5"/>
        <v>&lt;cout niveau='2'&gt;&lt;pierre&gt;40000&lt;/pierre&gt;&lt;metal&gt;20000&lt;/metal&gt;&lt;oxygene&gt;0&lt;/oxygene&gt;&lt;carburant&gt;0&lt;/carburant&gt;&lt;argent&gt;40000&lt;/argent&gt;&lt;time&gt;3600&lt;/time&gt;&lt;/cout&gt;</v>
      </c>
      <c r="D12" s="9" t="str">
        <f t="shared" si="5"/>
        <v>&lt;cout niveau='3'&gt;&lt;pierre&gt;90000&lt;/pierre&gt;&lt;metal&gt;45000&lt;/metal&gt;&lt;oxygene&gt;0&lt;/oxygene&gt;&lt;carburant&gt;0&lt;/carburant&gt;&lt;argent&gt;90000&lt;/argent&gt;&lt;time&gt;8100&lt;/time&gt;&lt;/cout&gt;</v>
      </c>
      <c r="E12" s="9" t="str">
        <f t="shared" si="5"/>
        <v>&lt;cout niveau='4'&gt;&lt;pierre&gt;160000&lt;/pierre&gt;&lt;metal&gt;80000&lt;/metal&gt;&lt;oxygene&gt;0&lt;/oxygene&gt;&lt;carburant&gt;0&lt;/carburant&gt;&lt;argent&gt;160000&lt;/argent&gt;&lt;time&gt;14400&lt;/time&gt;&lt;/cout&gt;</v>
      </c>
      <c r="F12" s="9" t="str">
        <f t="shared" si="5"/>
        <v>&lt;cout niveau='5'&gt;&lt;pierre&gt;250000&lt;/pierre&gt;&lt;metal&gt;125000&lt;/metal&gt;&lt;oxygene&gt;0&lt;/oxygene&gt;&lt;carburant&gt;0&lt;/carburant&gt;&lt;argent&gt;250000&lt;/argent&gt;&lt;time&gt;22500&lt;/time&gt;&lt;/cout&gt;</v>
      </c>
      <c r="G12" s="9" t="str">
        <f t="shared" si="5"/>
        <v>&lt;cout niveau='6'&gt;&lt;pierre&gt;360000&lt;/pierre&gt;&lt;metal&gt;180000&lt;/metal&gt;&lt;oxygene&gt;0&lt;/oxygene&gt;&lt;carburant&gt;0&lt;/carburant&gt;&lt;argent&gt;360000&lt;/argent&gt;&lt;time&gt;32400&lt;/time&gt;&lt;/cout&gt;</v>
      </c>
      <c r="H12" s="9" t="str">
        <f t="shared" si="5"/>
        <v>&lt;cout niveau='7'&gt;&lt;pierre&gt;490000&lt;/pierre&gt;&lt;metal&gt;245000&lt;/metal&gt;&lt;oxygene&gt;0&lt;/oxygene&gt;&lt;carburant&gt;0&lt;/carburant&gt;&lt;argent&gt;490000&lt;/argent&gt;&lt;time&gt;44100&lt;/time&gt;&lt;/cout&gt;</v>
      </c>
      <c r="I12" s="9" t="str">
        <f t="shared" si="5"/>
        <v>&lt;cout niveau='8'&gt;&lt;pierre&gt;640000&lt;/pierre&gt;&lt;metal&gt;320000&lt;/metal&gt;&lt;oxygene&gt;0&lt;/oxygene&gt;&lt;carburant&gt;0&lt;/carburant&gt;&lt;argent&gt;640000&lt;/argent&gt;&lt;time&gt;57600&lt;/time&gt;&lt;/cout&gt;</v>
      </c>
      <c r="J12" s="9" t="str">
        <f t="shared" si="5"/>
        <v>&lt;cout niveau='9'&gt;&lt;pierre&gt;810000&lt;/pierre&gt;&lt;metal&gt;405000&lt;/metal&gt;&lt;oxygene&gt;0&lt;/oxygene&gt;&lt;carburant&gt;0&lt;/carburant&gt;&lt;argent&gt;810000&lt;/argent&gt;&lt;time&gt;72900&lt;/time&gt;&lt;/cout&gt;</v>
      </c>
      <c r="K12" s="9" t="str">
        <f t="shared" si="5"/>
        <v>&lt;cout niveau='10'&gt;&lt;pierre&gt;1000000&lt;/pierre&gt;&lt;metal&gt;500000&lt;/metal&gt;&lt;oxygene&gt;0&lt;/oxygene&gt;&lt;carburant&gt;0&lt;/carburant&gt;&lt;argent&gt;1000000&lt;/argent&gt;&lt;time&gt;90000&lt;/time&gt;&lt;/cout&gt;</v>
      </c>
    </row>
  </sheetData>
  <mergeCells count="2">
    <mergeCell ref="A1:W2"/>
    <mergeCell ref="A3:W3"/>
  </mergeCells>
  <phoneticPr fontId="6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"/>
  <sheetViews>
    <sheetView zoomScale="150" zoomScaleNormal="150" zoomScalePageLayoutView="150" workbookViewId="0">
      <selection activeCell="B11" sqref="B11:W11"/>
    </sheetView>
  </sheetViews>
  <sheetFormatPr baseColWidth="10" defaultRowHeight="15" x14ac:dyDescent="0"/>
  <cols>
    <col min="1" max="1" width="6.83203125" bestFit="1" customWidth="1"/>
    <col min="2" max="3" width="5.5" bestFit="1" customWidth="1"/>
    <col min="4" max="8" width="6.5" bestFit="1" customWidth="1"/>
    <col min="9" max="9" width="7.33203125" bestFit="1" customWidth="1"/>
    <col min="10" max="23" width="7.5" bestFit="1" customWidth="1"/>
    <col min="24" max="24" width="25" bestFit="1" customWidth="1"/>
  </cols>
  <sheetData>
    <row r="1" spans="1:24" ht="15" customHeight="1">
      <c r="A1" s="10" t="s">
        <v>9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>
        <v>11</v>
      </c>
    </row>
    <row r="2" spans="1:24" ht="15" customHeight="1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</row>
    <row r="3" spans="1:24" ht="60" customHeight="1">
      <c r="A3" s="11" t="s">
        <v>8</v>
      </c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t="str">
        <f>"&lt;building id='"&amp;X1&amp;"'&gt;&lt;/building&gt;"</f>
        <v>&lt;building id='11'&gt;&lt;/building&gt;</v>
      </c>
    </row>
    <row r="4" spans="1:24" s="5" customFormat="1">
      <c r="A4" s="7" t="s">
        <v>5</v>
      </c>
      <c r="B4" s="6">
        <v>1</v>
      </c>
      <c r="C4" s="6">
        <v>2</v>
      </c>
      <c r="D4" s="6">
        <v>3</v>
      </c>
      <c r="E4" s="6">
        <v>4</v>
      </c>
      <c r="F4" s="6">
        <v>5</v>
      </c>
      <c r="G4" s="6">
        <v>6</v>
      </c>
      <c r="H4" s="6">
        <v>7</v>
      </c>
      <c r="I4" s="6">
        <v>8</v>
      </c>
      <c r="J4" s="6">
        <v>9</v>
      </c>
      <c r="K4" s="6">
        <v>10</v>
      </c>
      <c r="L4" s="6">
        <v>11</v>
      </c>
      <c r="M4" s="6">
        <v>12</v>
      </c>
      <c r="N4" s="6">
        <v>13</v>
      </c>
      <c r="O4" s="6">
        <v>14</v>
      </c>
      <c r="P4" s="6">
        <v>15</v>
      </c>
      <c r="Q4" s="6">
        <v>16</v>
      </c>
      <c r="R4" s="6">
        <v>17</v>
      </c>
      <c r="S4" s="6">
        <v>18</v>
      </c>
      <c r="T4" s="6">
        <v>19</v>
      </c>
      <c r="U4" s="6">
        <v>20</v>
      </c>
      <c r="V4" s="6">
        <v>21</v>
      </c>
      <c r="W4" s="6">
        <v>22</v>
      </c>
    </row>
    <row r="5" spans="1:24">
      <c r="A5" s="2" t="s">
        <v>4</v>
      </c>
      <c r="B5" s="3">
        <f t="shared" ref="B5:W5" si="0">TRUNC((B4*1000)*(1+B4)^1.1,-2)</f>
        <v>2100</v>
      </c>
      <c r="C5" s="3">
        <f t="shared" si="0"/>
        <v>6600</v>
      </c>
      <c r="D5" s="4">
        <f t="shared" si="0"/>
        <v>13700</v>
      </c>
      <c r="E5" s="3">
        <f t="shared" si="0"/>
        <v>23400</v>
      </c>
      <c r="F5" s="3">
        <f t="shared" si="0"/>
        <v>35800</v>
      </c>
      <c r="G5" s="3">
        <f t="shared" si="0"/>
        <v>51000</v>
      </c>
      <c r="H5" s="3">
        <f t="shared" si="0"/>
        <v>68900</v>
      </c>
      <c r="I5" s="3">
        <f t="shared" si="0"/>
        <v>89600</v>
      </c>
      <c r="J5" s="3">
        <f t="shared" si="0"/>
        <v>113300</v>
      </c>
      <c r="K5" s="3">
        <f t="shared" si="0"/>
        <v>139800</v>
      </c>
      <c r="L5" s="3">
        <f t="shared" si="0"/>
        <v>169200</v>
      </c>
      <c r="M5" s="3">
        <f t="shared" si="0"/>
        <v>201600</v>
      </c>
      <c r="N5" s="3">
        <f t="shared" si="0"/>
        <v>236900</v>
      </c>
      <c r="O5" s="3">
        <f t="shared" si="0"/>
        <v>275300</v>
      </c>
      <c r="P5" s="3">
        <f t="shared" si="0"/>
        <v>316600</v>
      </c>
      <c r="Q5" s="3">
        <f t="shared" si="0"/>
        <v>361000</v>
      </c>
      <c r="R5" s="3">
        <f t="shared" si="0"/>
        <v>408500</v>
      </c>
      <c r="S5" s="3">
        <f t="shared" si="0"/>
        <v>459000</v>
      </c>
      <c r="T5" s="3">
        <f t="shared" si="0"/>
        <v>512700</v>
      </c>
      <c r="U5" s="3">
        <f t="shared" si="0"/>
        <v>569400</v>
      </c>
      <c r="V5" s="3">
        <f t="shared" si="0"/>
        <v>629300</v>
      </c>
      <c r="W5" s="3">
        <f t="shared" si="0"/>
        <v>692300</v>
      </c>
    </row>
    <row r="6" spans="1:24">
      <c r="A6" s="2" t="s">
        <v>3</v>
      </c>
      <c r="B6" s="3">
        <f t="shared" ref="B6:W6" si="1">TRUNC((B4*1200)*1.1+B5,-2)</f>
        <v>3400</v>
      </c>
      <c r="C6" s="3">
        <f t="shared" si="1"/>
        <v>9200</v>
      </c>
      <c r="D6" s="4">
        <f t="shared" si="1"/>
        <v>17600</v>
      </c>
      <c r="E6" s="3">
        <f t="shared" si="1"/>
        <v>28600</v>
      </c>
      <c r="F6" s="3">
        <f t="shared" si="1"/>
        <v>42400</v>
      </c>
      <c r="G6" s="3">
        <f t="shared" si="1"/>
        <v>58900</v>
      </c>
      <c r="H6" s="3">
        <f t="shared" si="1"/>
        <v>78100</v>
      </c>
      <c r="I6" s="3">
        <f t="shared" si="1"/>
        <v>100100</v>
      </c>
      <c r="J6" s="3">
        <f t="shared" si="1"/>
        <v>125100</v>
      </c>
      <c r="K6" s="3">
        <f t="shared" si="1"/>
        <v>153000</v>
      </c>
      <c r="L6" s="3">
        <f t="shared" si="1"/>
        <v>183700</v>
      </c>
      <c r="M6" s="3">
        <f t="shared" si="1"/>
        <v>217400</v>
      </c>
      <c r="N6" s="3">
        <f t="shared" si="1"/>
        <v>254000</v>
      </c>
      <c r="O6" s="3">
        <f t="shared" si="1"/>
        <v>293700</v>
      </c>
      <c r="P6" s="3">
        <f t="shared" si="1"/>
        <v>336400</v>
      </c>
      <c r="Q6" s="3">
        <f t="shared" si="1"/>
        <v>382100</v>
      </c>
      <c r="R6" s="3">
        <f t="shared" si="1"/>
        <v>430900</v>
      </c>
      <c r="S6" s="3">
        <f t="shared" si="1"/>
        <v>482700</v>
      </c>
      <c r="T6" s="3">
        <f t="shared" si="1"/>
        <v>537700</v>
      </c>
      <c r="U6" s="3">
        <f t="shared" si="1"/>
        <v>595800</v>
      </c>
      <c r="V6" s="3">
        <f t="shared" si="1"/>
        <v>657000</v>
      </c>
      <c r="W6" s="3">
        <f t="shared" si="1"/>
        <v>721300</v>
      </c>
    </row>
    <row r="7" spans="1:24">
      <c r="A7" s="2" t="s">
        <v>2</v>
      </c>
      <c r="B7">
        <f t="shared" ref="B7:W7" si="2">TRUNC((B4*10)^2)*9</f>
        <v>900</v>
      </c>
      <c r="C7">
        <f t="shared" si="2"/>
        <v>3600</v>
      </c>
      <c r="D7" s="1">
        <f t="shared" si="2"/>
        <v>8100</v>
      </c>
      <c r="E7">
        <f t="shared" si="2"/>
        <v>14400</v>
      </c>
      <c r="F7">
        <f t="shared" si="2"/>
        <v>22500</v>
      </c>
      <c r="G7">
        <f t="shared" si="2"/>
        <v>32400</v>
      </c>
      <c r="H7">
        <f t="shared" si="2"/>
        <v>44100</v>
      </c>
      <c r="I7">
        <f t="shared" si="2"/>
        <v>57600</v>
      </c>
      <c r="J7">
        <f t="shared" si="2"/>
        <v>72900</v>
      </c>
      <c r="K7">
        <f t="shared" si="2"/>
        <v>90000</v>
      </c>
      <c r="L7">
        <f t="shared" si="2"/>
        <v>108900</v>
      </c>
      <c r="M7">
        <f t="shared" si="2"/>
        <v>129600</v>
      </c>
      <c r="N7">
        <f t="shared" si="2"/>
        <v>152100</v>
      </c>
      <c r="O7">
        <f t="shared" si="2"/>
        <v>176400</v>
      </c>
      <c r="P7">
        <f t="shared" si="2"/>
        <v>202500</v>
      </c>
      <c r="Q7">
        <f t="shared" si="2"/>
        <v>230400</v>
      </c>
      <c r="R7">
        <f t="shared" si="2"/>
        <v>260100</v>
      </c>
      <c r="S7">
        <f t="shared" si="2"/>
        <v>291600</v>
      </c>
      <c r="T7">
        <f t="shared" si="2"/>
        <v>324900</v>
      </c>
      <c r="U7">
        <f t="shared" si="2"/>
        <v>360000</v>
      </c>
      <c r="V7">
        <f t="shared" si="2"/>
        <v>396900</v>
      </c>
      <c r="W7">
        <f t="shared" si="2"/>
        <v>435600</v>
      </c>
    </row>
    <row r="8" spans="1:24">
      <c r="A8" s="2" t="s">
        <v>1</v>
      </c>
      <c r="B8">
        <f t="shared" ref="B8:W8" si="3">B4^2*90</f>
        <v>90</v>
      </c>
      <c r="C8">
        <f t="shared" si="3"/>
        <v>360</v>
      </c>
      <c r="D8" s="1">
        <f t="shared" si="3"/>
        <v>810</v>
      </c>
      <c r="E8">
        <f t="shared" si="3"/>
        <v>1440</v>
      </c>
      <c r="F8">
        <f t="shared" si="3"/>
        <v>2250</v>
      </c>
      <c r="G8">
        <f t="shared" si="3"/>
        <v>3240</v>
      </c>
      <c r="H8">
        <f t="shared" si="3"/>
        <v>4410</v>
      </c>
      <c r="I8">
        <f t="shared" si="3"/>
        <v>5760</v>
      </c>
      <c r="J8">
        <f t="shared" si="3"/>
        <v>7290</v>
      </c>
      <c r="K8">
        <f t="shared" si="3"/>
        <v>9000</v>
      </c>
      <c r="L8">
        <f t="shared" si="3"/>
        <v>10890</v>
      </c>
      <c r="M8">
        <f t="shared" si="3"/>
        <v>12960</v>
      </c>
      <c r="N8">
        <f t="shared" si="3"/>
        <v>15210</v>
      </c>
      <c r="O8">
        <f t="shared" si="3"/>
        <v>17640</v>
      </c>
      <c r="P8">
        <f t="shared" si="3"/>
        <v>20250</v>
      </c>
      <c r="Q8">
        <f t="shared" si="3"/>
        <v>23040</v>
      </c>
      <c r="R8">
        <f t="shared" si="3"/>
        <v>26010</v>
      </c>
      <c r="S8">
        <f t="shared" si="3"/>
        <v>29160</v>
      </c>
      <c r="T8">
        <f t="shared" si="3"/>
        <v>32490</v>
      </c>
      <c r="U8">
        <f t="shared" si="3"/>
        <v>36000</v>
      </c>
      <c r="V8">
        <f t="shared" si="3"/>
        <v>39690</v>
      </c>
      <c r="W8">
        <f t="shared" si="3"/>
        <v>43560</v>
      </c>
    </row>
    <row r="9" spans="1:24">
      <c r="A9" s="2" t="s">
        <v>0</v>
      </c>
      <c r="B9">
        <f t="shared" ref="B9:W9" si="4">B4*2</f>
        <v>2</v>
      </c>
      <c r="C9">
        <f t="shared" si="4"/>
        <v>4</v>
      </c>
      <c r="D9" s="1">
        <f t="shared" si="4"/>
        <v>6</v>
      </c>
      <c r="E9">
        <f t="shared" si="4"/>
        <v>8</v>
      </c>
      <c r="F9">
        <f t="shared" si="4"/>
        <v>10</v>
      </c>
      <c r="G9">
        <f t="shared" si="4"/>
        <v>12</v>
      </c>
      <c r="H9">
        <f t="shared" si="4"/>
        <v>14</v>
      </c>
      <c r="I9">
        <f t="shared" si="4"/>
        <v>16</v>
      </c>
      <c r="J9">
        <f t="shared" si="4"/>
        <v>18</v>
      </c>
      <c r="K9">
        <f t="shared" si="4"/>
        <v>20</v>
      </c>
      <c r="L9">
        <f t="shared" si="4"/>
        <v>22</v>
      </c>
      <c r="M9">
        <f t="shared" si="4"/>
        <v>24</v>
      </c>
      <c r="N9">
        <f t="shared" si="4"/>
        <v>26</v>
      </c>
      <c r="O9">
        <f t="shared" si="4"/>
        <v>28</v>
      </c>
      <c r="P9">
        <f t="shared" si="4"/>
        <v>30</v>
      </c>
      <c r="Q9">
        <f t="shared" si="4"/>
        <v>32</v>
      </c>
      <c r="R9">
        <f t="shared" si="4"/>
        <v>34</v>
      </c>
      <c r="S9">
        <f t="shared" si="4"/>
        <v>36</v>
      </c>
      <c r="T9">
        <f t="shared" si="4"/>
        <v>38</v>
      </c>
      <c r="U9">
        <f t="shared" si="4"/>
        <v>40</v>
      </c>
      <c r="V9">
        <f t="shared" si="4"/>
        <v>42</v>
      </c>
      <c r="W9">
        <f t="shared" si="4"/>
        <v>44</v>
      </c>
    </row>
    <row r="11" spans="1:24" ht="409">
      <c r="B11" s="9" t="str">
        <f t="shared" ref="B11:W11" si="5">"&lt;cout niveau='"&amp;B4&amp;"'&gt;&lt;pierre&gt;"&amp;B5&amp;"&lt;/pierre&gt;&lt;metal&gt;"&amp;B6&amp;"&lt;/metal&gt;&lt;oxygene&gt;0&lt;/oxygene&gt;&lt;carburant&gt;0&lt;/carburant&gt;&lt;argent&gt;"&amp;B7&amp;"&lt;/argent&gt;&lt;time&gt;"&amp;B8&amp;"&lt;/time&gt;&lt;/cout&gt;"</f>
        <v>&lt;cout niveau='1'&gt;&lt;pierre&gt;2100&lt;/pierre&gt;&lt;metal&gt;3400&lt;/metal&gt;&lt;oxygene&gt;0&lt;/oxygene&gt;&lt;carburant&gt;0&lt;/carburant&gt;&lt;argent&gt;900&lt;/argent&gt;&lt;time&gt;90&lt;/time&gt;&lt;/cout&gt;</v>
      </c>
      <c r="C11" s="9" t="str">
        <f t="shared" si="5"/>
        <v>&lt;cout niveau='2'&gt;&lt;pierre&gt;6600&lt;/pierre&gt;&lt;metal&gt;9200&lt;/metal&gt;&lt;oxygene&gt;0&lt;/oxygene&gt;&lt;carburant&gt;0&lt;/carburant&gt;&lt;argent&gt;3600&lt;/argent&gt;&lt;time&gt;360&lt;/time&gt;&lt;/cout&gt;</v>
      </c>
      <c r="D11" s="9" t="str">
        <f t="shared" si="5"/>
        <v>&lt;cout niveau='3'&gt;&lt;pierre&gt;13700&lt;/pierre&gt;&lt;metal&gt;17600&lt;/metal&gt;&lt;oxygene&gt;0&lt;/oxygene&gt;&lt;carburant&gt;0&lt;/carburant&gt;&lt;argent&gt;8100&lt;/argent&gt;&lt;time&gt;810&lt;/time&gt;&lt;/cout&gt;</v>
      </c>
      <c r="E11" s="9" t="str">
        <f t="shared" si="5"/>
        <v>&lt;cout niveau='4'&gt;&lt;pierre&gt;23400&lt;/pierre&gt;&lt;metal&gt;28600&lt;/metal&gt;&lt;oxygene&gt;0&lt;/oxygene&gt;&lt;carburant&gt;0&lt;/carburant&gt;&lt;argent&gt;14400&lt;/argent&gt;&lt;time&gt;1440&lt;/time&gt;&lt;/cout&gt;</v>
      </c>
      <c r="F11" s="9" t="str">
        <f t="shared" si="5"/>
        <v>&lt;cout niveau='5'&gt;&lt;pierre&gt;35800&lt;/pierre&gt;&lt;metal&gt;42400&lt;/metal&gt;&lt;oxygene&gt;0&lt;/oxygene&gt;&lt;carburant&gt;0&lt;/carburant&gt;&lt;argent&gt;22500&lt;/argent&gt;&lt;time&gt;2250&lt;/time&gt;&lt;/cout&gt;</v>
      </c>
      <c r="G11" s="9" t="str">
        <f t="shared" si="5"/>
        <v>&lt;cout niveau='6'&gt;&lt;pierre&gt;51000&lt;/pierre&gt;&lt;metal&gt;58900&lt;/metal&gt;&lt;oxygene&gt;0&lt;/oxygene&gt;&lt;carburant&gt;0&lt;/carburant&gt;&lt;argent&gt;32400&lt;/argent&gt;&lt;time&gt;3240&lt;/time&gt;&lt;/cout&gt;</v>
      </c>
      <c r="H11" s="9" t="str">
        <f t="shared" si="5"/>
        <v>&lt;cout niveau='7'&gt;&lt;pierre&gt;68900&lt;/pierre&gt;&lt;metal&gt;78100&lt;/metal&gt;&lt;oxygene&gt;0&lt;/oxygene&gt;&lt;carburant&gt;0&lt;/carburant&gt;&lt;argent&gt;44100&lt;/argent&gt;&lt;time&gt;4410&lt;/time&gt;&lt;/cout&gt;</v>
      </c>
      <c r="I11" s="9" t="str">
        <f t="shared" si="5"/>
        <v>&lt;cout niveau='8'&gt;&lt;pierre&gt;89600&lt;/pierre&gt;&lt;metal&gt;100100&lt;/metal&gt;&lt;oxygene&gt;0&lt;/oxygene&gt;&lt;carburant&gt;0&lt;/carburant&gt;&lt;argent&gt;57600&lt;/argent&gt;&lt;time&gt;5760&lt;/time&gt;&lt;/cout&gt;</v>
      </c>
      <c r="J11" s="9" t="str">
        <f t="shared" si="5"/>
        <v>&lt;cout niveau='9'&gt;&lt;pierre&gt;113300&lt;/pierre&gt;&lt;metal&gt;125100&lt;/metal&gt;&lt;oxygene&gt;0&lt;/oxygene&gt;&lt;carburant&gt;0&lt;/carburant&gt;&lt;argent&gt;72900&lt;/argent&gt;&lt;time&gt;7290&lt;/time&gt;&lt;/cout&gt;</v>
      </c>
      <c r="K11" s="9" t="str">
        <f t="shared" si="5"/>
        <v>&lt;cout niveau='10'&gt;&lt;pierre&gt;139800&lt;/pierre&gt;&lt;metal&gt;153000&lt;/metal&gt;&lt;oxygene&gt;0&lt;/oxygene&gt;&lt;carburant&gt;0&lt;/carburant&gt;&lt;argent&gt;90000&lt;/argent&gt;&lt;time&gt;9000&lt;/time&gt;&lt;/cout&gt;</v>
      </c>
      <c r="L11" s="9" t="str">
        <f t="shared" si="5"/>
        <v>&lt;cout niveau='11'&gt;&lt;pierre&gt;169200&lt;/pierre&gt;&lt;metal&gt;183700&lt;/metal&gt;&lt;oxygene&gt;0&lt;/oxygene&gt;&lt;carburant&gt;0&lt;/carburant&gt;&lt;argent&gt;108900&lt;/argent&gt;&lt;time&gt;10890&lt;/time&gt;&lt;/cout&gt;</v>
      </c>
      <c r="M11" s="9" t="str">
        <f t="shared" si="5"/>
        <v>&lt;cout niveau='12'&gt;&lt;pierre&gt;201600&lt;/pierre&gt;&lt;metal&gt;217400&lt;/metal&gt;&lt;oxygene&gt;0&lt;/oxygene&gt;&lt;carburant&gt;0&lt;/carburant&gt;&lt;argent&gt;129600&lt;/argent&gt;&lt;time&gt;12960&lt;/time&gt;&lt;/cout&gt;</v>
      </c>
      <c r="N11" s="9" t="str">
        <f t="shared" si="5"/>
        <v>&lt;cout niveau='13'&gt;&lt;pierre&gt;236900&lt;/pierre&gt;&lt;metal&gt;254000&lt;/metal&gt;&lt;oxygene&gt;0&lt;/oxygene&gt;&lt;carburant&gt;0&lt;/carburant&gt;&lt;argent&gt;152100&lt;/argent&gt;&lt;time&gt;15210&lt;/time&gt;&lt;/cout&gt;</v>
      </c>
      <c r="O11" s="9" t="str">
        <f t="shared" si="5"/>
        <v>&lt;cout niveau='14'&gt;&lt;pierre&gt;275300&lt;/pierre&gt;&lt;metal&gt;293700&lt;/metal&gt;&lt;oxygene&gt;0&lt;/oxygene&gt;&lt;carburant&gt;0&lt;/carburant&gt;&lt;argent&gt;176400&lt;/argent&gt;&lt;time&gt;17640&lt;/time&gt;&lt;/cout&gt;</v>
      </c>
      <c r="P11" s="9" t="str">
        <f t="shared" si="5"/>
        <v>&lt;cout niveau='15'&gt;&lt;pierre&gt;316600&lt;/pierre&gt;&lt;metal&gt;336400&lt;/metal&gt;&lt;oxygene&gt;0&lt;/oxygene&gt;&lt;carburant&gt;0&lt;/carburant&gt;&lt;argent&gt;202500&lt;/argent&gt;&lt;time&gt;20250&lt;/time&gt;&lt;/cout&gt;</v>
      </c>
      <c r="Q11" s="9" t="str">
        <f t="shared" si="5"/>
        <v>&lt;cout niveau='16'&gt;&lt;pierre&gt;361000&lt;/pierre&gt;&lt;metal&gt;382100&lt;/metal&gt;&lt;oxygene&gt;0&lt;/oxygene&gt;&lt;carburant&gt;0&lt;/carburant&gt;&lt;argent&gt;230400&lt;/argent&gt;&lt;time&gt;23040&lt;/time&gt;&lt;/cout&gt;</v>
      </c>
      <c r="R11" s="9" t="str">
        <f t="shared" si="5"/>
        <v>&lt;cout niveau='17'&gt;&lt;pierre&gt;408500&lt;/pierre&gt;&lt;metal&gt;430900&lt;/metal&gt;&lt;oxygene&gt;0&lt;/oxygene&gt;&lt;carburant&gt;0&lt;/carburant&gt;&lt;argent&gt;260100&lt;/argent&gt;&lt;time&gt;26010&lt;/time&gt;&lt;/cout&gt;</v>
      </c>
      <c r="S11" s="9" t="str">
        <f t="shared" si="5"/>
        <v>&lt;cout niveau='18'&gt;&lt;pierre&gt;459000&lt;/pierre&gt;&lt;metal&gt;482700&lt;/metal&gt;&lt;oxygene&gt;0&lt;/oxygene&gt;&lt;carburant&gt;0&lt;/carburant&gt;&lt;argent&gt;291600&lt;/argent&gt;&lt;time&gt;29160&lt;/time&gt;&lt;/cout&gt;</v>
      </c>
      <c r="T11" s="9" t="str">
        <f t="shared" si="5"/>
        <v>&lt;cout niveau='19'&gt;&lt;pierre&gt;512700&lt;/pierre&gt;&lt;metal&gt;537700&lt;/metal&gt;&lt;oxygene&gt;0&lt;/oxygene&gt;&lt;carburant&gt;0&lt;/carburant&gt;&lt;argent&gt;324900&lt;/argent&gt;&lt;time&gt;32490&lt;/time&gt;&lt;/cout&gt;</v>
      </c>
      <c r="U11" s="9" t="str">
        <f t="shared" si="5"/>
        <v>&lt;cout niveau='20'&gt;&lt;pierre&gt;569400&lt;/pierre&gt;&lt;metal&gt;595800&lt;/metal&gt;&lt;oxygene&gt;0&lt;/oxygene&gt;&lt;carburant&gt;0&lt;/carburant&gt;&lt;argent&gt;360000&lt;/argent&gt;&lt;time&gt;36000&lt;/time&gt;&lt;/cout&gt;</v>
      </c>
      <c r="V11" s="9" t="str">
        <f t="shared" si="5"/>
        <v>&lt;cout niveau='21'&gt;&lt;pierre&gt;629300&lt;/pierre&gt;&lt;metal&gt;657000&lt;/metal&gt;&lt;oxygene&gt;0&lt;/oxygene&gt;&lt;carburant&gt;0&lt;/carburant&gt;&lt;argent&gt;396900&lt;/argent&gt;&lt;time&gt;39690&lt;/time&gt;&lt;/cout&gt;</v>
      </c>
      <c r="W11" s="9" t="str">
        <f t="shared" si="5"/>
        <v>&lt;cout niveau='22'&gt;&lt;pierre&gt;692300&lt;/pierre&gt;&lt;metal&gt;721300&lt;/metal&gt;&lt;oxygene&gt;0&lt;/oxygene&gt;&lt;carburant&gt;0&lt;/carburant&gt;&lt;argent&gt;435600&lt;/argent&gt;&lt;time&gt;43560&lt;/time&gt;&lt;/cout&gt;</v>
      </c>
    </row>
  </sheetData>
  <mergeCells count="2">
    <mergeCell ref="A1:W2"/>
    <mergeCell ref="A3:W3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"/>
  <sheetViews>
    <sheetView topLeftCell="A6" zoomScale="150" zoomScaleNormal="150" zoomScalePageLayoutView="150" workbookViewId="0">
      <selection activeCell="B11" sqref="B11:W11"/>
    </sheetView>
  </sheetViews>
  <sheetFormatPr baseColWidth="10" defaultRowHeight="15" x14ac:dyDescent="0"/>
  <cols>
    <col min="1" max="1" width="6.83203125" bestFit="1" customWidth="1"/>
    <col min="2" max="3" width="5.5" bestFit="1" customWidth="1"/>
    <col min="4" max="8" width="6.5" bestFit="1" customWidth="1"/>
    <col min="9" max="9" width="7.33203125" bestFit="1" customWidth="1"/>
    <col min="10" max="23" width="7.5" bestFit="1" customWidth="1"/>
    <col min="24" max="24" width="25" bestFit="1" customWidth="1"/>
  </cols>
  <sheetData>
    <row r="1" spans="1:24" ht="15" customHeight="1">
      <c r="A1" s="10" t="s">
        <v>11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>
        <v>12</v>
      </c>
    </row>
    <row r="2" spans="1:24" ht="15" customHeight="1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</row>
    <row r="3" spans="1:24" ht="60" customHeight="1">
      <c r="A3" s="11" t="s">
        <v>10</v>
      </c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t="str">
        <f>"&lt;building id='"&amp;X1&amp;"'&gt;&lt;/building&gt;"</f>
        <v>&lt;building id='12'&gt;&lt;/building&gt;</v>
      </c>
    </row>
    <row r="4" spans="1:24" s="5" customFormat="1">
      <c r="A4" s="7" t="s">
        <v>5</v>
      </c>
      <c r="B4" s="6">
        <v>1</v>
      </c>
      <c r="C4" s="6">
        <v>2</v>
      </c>
      <c r="D4" s="6">
        <v>3</v>
      </c>
      <c r="E4" s="6">
        <v>4</v>
      </c>
      <c r="F4" s="6">
        <v>5</v>
      </c>
      <c r="G4" s="6">
        <v>6</v>
      </c>
      <c r="H4" s="6">
        <v>7</v>
      </c>
      <c r="I4" s="6">
        <v>8</v>
      </c>
      <c r="J4" s="6">
        <v>9</v>
      </c>
      <c r="K4" s="6">
        <v>10</v>
      </c>
      <c r="L4" s="6">
        <v>11</v>
      </c>
      <c r="M4" s="6">
        <v>12</v>
      </c>
      <c r="N4" s="6">
        <v>13</v>
      </c>
      <c r="O4" s="6">
        <v>14</v>
      </c>
      <c r="P4" s="6">
        <v>15</v>
      </c>
      <c r="Q4" s="6">
        <v>16</v>
      </c>
      <c r="R4" s="6">
        <v>17</v>
      </c>
      <c r="S4" s="6">
        <v>18</v>
      </c>
      <c r="T4" s="6">
        <v>19</v>
      </c>
      <c r="U4" s="6">
        <v>20</v>
      </c>
      <c r="V4" s="6">
        <v>21</v>
      </c>
      <c r="W4" s="6">
        <v>22</v>
      </c>
    </row>
    <row r="5" spans="1:24">
      <c r="A5" s="2" t="s">
        <v>4</v>
      </c>
      <c r="B5" s="3">
        <f t="shared" ref="B5:W5" si="0">TRUNC((B4*1000)*(1+B4)^1.1,-2)</f>
        <v>2100</v>
      </c>
      <c r="C5" s="3">
        <f t="shared" si="0"/>
        <v>6600</v>
      </c>
      <c r="D5" s="4">
        <f t="shared" si="0"/>
        <v>13700</v>
      </c>
      <c r="E5" s="3">
        <f t="shared" si="0"/>
        <v>23400</v>
      </c>
      <c r="F5" s="3">
        <f t="shared" si="0"/>
        <v>35800</v>
      </c>
      <c r="G5" s="3">
        <f t="shared" si="0"/>
        <v>51000</v>
      </c>
      <c r="H5" s="3">
        <f t="shared" si="0"/>
        <v>68900</v>
      </c>
      <c r="I5" s="3">
        <f t="shared" si="0"/>
        <v>89600</v>
      </c>
      <c r="J5" s="3">
        <f t="shared" si="0"/>
        <v>113300</v>
      </c>
      <c r="K5" s="3">
        <f t="shared" si="0"/>
        <v>139800</v>
      </c>
      <c r="L5" s="3">
        <f t="shared" si="0"/>
        <v>169200</v>
      </c>
      <c r="M5" s="3">
        <f t="shared" si="0"/>
        <v>201600</v>
      </c>
      <c r="N5" s="3">
        <f t="shared" si="0"/>
        <v>236900</v>
      </c>
      <c r="O5" s="3">
        <f t="shared" si="0"/>
        <v>275300</v>
      </c>
      <c r="P5" s="3">
        <f t="shared" si="0"/>
        <v>316600</v>
      </c>
      <c r="Q5" s="3">
        <f t="shared" si="0"/>
        <v>361000</v>
      </c>
      <c r="R5" s="3">
        <f t="shared" si="0"/>
        <v>408500</v>
      </c>
      <c r="S5" s="3">
        <f t="shared" si="0"/>
        <v>459000</v>
      </c>
      <c r="T5" s="3">
        <f t="shared" si="0"/>
        <v>512700</v>
      </c>
      <c r="U5" s="3">
        <f t="shared" si="0"/>
        <v>569400</v>
      </c>
      <c r="V5" s="3">
        <f t="shared" si="0"/>
        <v>629300</v>
      </c>
      <c r="W5" s="3">
        <f t="shared" si="0"/>
        <v>692300</v>
      </c>
    </row>
    <row r="6" spans="1:24">
      <c r="A6" s="2" t="s">
        <v>3</v>
      </c>
      <c r="B6" s="3">
        <f t="shared" ref="B6:W6" si="1">TRUNC((B4*800)*1.1+B5,-2)</f>
        <v>2900</v>
      </c>
      <c r="C6" s="3">
        <f t="shared" si="1"/>
        <v>8300</v>
      </c>
      <c r="D6" s="4">
        <f t="shared" si="1"/>
        <v>16300</v>
      </c>
      <c r="E6" s="3">
        <f t="shared" si="1"/>
        <v>26900</v>
      </c>
      <c r="F6" s="3">
        <f t="shared" si="1"/>
        <v>40200</v>
      </c>
      <c r="G6" s="3">
        <f t="shared" si="1"/>
        <v>56200</v>
      </c>
      <c r="H6" s="3">
        <f t="shared" si="1"/>
        <v>75000</v>
      </c>
      <c r="I6" s="3">
        <f t="shared" si="1"/>
        <v>96600</v>
      </c>
      <c r="J6" s="3">
        <f t="shared" si="1"/>
        <v>121200</v>
      </c>
      <c r="K6" s="3">
        <f t="shared" si="1"/>
        <v>148600</v>
      </c>
      <c r="L6" s="3">
        <f t="shared" si="1"/>
        <v>178800</v>
      </c>
      <c r="M6" s="3">
        <f t="shared" si="1"/>
        <v>212100</v>
      </c>
      <c r="N6" s="3">
        <f t="shared" si="1"/>
        <v>248300</v>
      </c>
      <c r="O6" s="3">
        <f t="shared" si="1"/>
        <v>287600</v>
      </c>
      <c r="P6" s="3">
        <f t="shared" si="1"/>
        <v>329800</v>
      </c>
      <c r="Q6" s="3">
        <f t="shared" si="1"/>
        <v>375000</v>
      </c>
      <c r="R6" s="3">
        <f t="shared" si="1"/>
        <v>423400</v>
      </c>
      <c r="S6" s="3">
        <f t="shared" si="1"/>
        <v>474800</v>
      </c>
      <c r="T6" s="3">
        <f t="shared" si="1"/>
        <v>529400</v>
      </c>
      <c r="U6" s="3">
        <f t="shared" si="1"/>
        <v>587000</v>
      </c>
      <c r="V6" s="3">
        <f t="shared" si="1"/>
        <v>647700</v>
      </c>
      <c r="W6" s="3">
        <f t="shared" si="1"/>
        <v>711600</v>
      </c>
    </row>
    <row r="7" spans="1:24">
      <c r="A7" s="2" t="s">
        <v>2</v>
      </c>
      <c r="B7">
        <f t="shared" ref="B7:W7" si="2">TRUNC((B4*10)^2)*12</f>
        <v>1200</v>
      </c>
      <c r="C7">
        <f t="shared" si="2"/>
        <v>4800</v>
      </c>
      <c r="D7" s="1">
        <f t="shared" si="2"/>
        <v>10800</v>
      </c>
      <c r="E7">
        <f t="shared" si="2"/>
        <v>19200</v>
      </c>
      <c r="F7">
        <f t="shared" si="2"/>
        <v>30000</v>
      </c>
      <c r="G7">
        <f t="shared" si="2"/>
        <v>43200</v>
      </c>
      <c r="H7">
        <f t="shared" si="2"/>
        <v>58800</v>
      </c>
      <c r="I7">
        <f t="shared" si="2"/>
        <v>76800</v>
      </c>
      <c r="J7">
        <f t="shared" si="2"/>
        <v>97200</v>
      </c>
      <c r="K7">
        <f t="shared" si="2"/>
        <v>120000</v>
      </c>
      <c r="L7">
        <f t="shared" si="2"/>
        <v>145200</v>
      </c>
      <c r="M7">
        <f t="shared" si="2"/>
        <v>172800</v>
      </c>
      <c r="N7">
        <f t="shared" si="2"/>
        <v>202800</v>
      </c>
      <c r="O7">
        <f t="shared" si="2"/>
        <v>235200</v>
      </c>
      <c r="P7">
        <f t="shared" si="2"/>
        <v>270000</v>
      </c>
      <c r="Q7">
        <f t="shared" si="2"/>
        <v>307200</v>
      </c>
      <c r="R7">
        <f t="shared" si="2"/>
        <v>346800</v>
      </c>
      <c r="S7">
        <f t="shared" si="2"/>
        <v>388800</v>
      </c>
      <c r="T7">
        <f t="shared" si="2"/>
        <v>433200</v>
      </c>
      <c r="U7">
        <f t="shared" si="2"/>
        <v>480000</v>
      </c>
      <c r="V7">
        <f t="shared" si="2"/>
        <v>529200</v>
      </c>
      <c r="W7">
        <f t="shared" si="2"/>
        <v>580800</v>
      </c>
    </row>
    <row r="8" spans="1:24">
      <c r="A8" s="2" t="s">
        <v>1</v>
      </c>
      <c r="B8">
        <f t="shared" ref="B8:W8" si="3">B4^2*90</f>
        <v>90</v>
      </c>
      <c r="C8">
        <f t="shared" si="3"/>
        <v>360</v>
      </c>
      <c r="D8" s="1">
        <f t="shared" si="3"/>
        <v>810</v>
      </c>
      <c r="E8">
        <f t="shared" si="3"/>
        <v>1440</v>
      </c>
      <c r="F8">
        <f t="shared" si="3"/>
        <v>2250</v>
      </c>
      <c r="G8">
        <f t="shared" si="3"/>
        <v>3240</v>
      </c>
      <c r="H8">
        <f t="shared" si="3"/>
        <v>4410</v>
      </c>
      <c r="I8">
        <f t="shared" si="3"/>
        <v>5760</v>
      </c>
      <c r="J8">
        <f t="shared" si="3"/>
        <v>7290</v>
      </c>
      <c r="K8">
        <f t="shared" si="3"/>
        <v>9000</v>
      </c>
      <c r="L8">
        <f t="shared" si="3"/>
        <v>10890</v>
      </c>
      <c r="M8">
        <f t="shared" si="3"/>
        <v>12960</v>
      </c>
      <c r="N8">
        <f t="shared" si="3"/>
        <v>15210</v>
      </c>
      <c r="O8">
        <f t="shared" si="3"/>
        <v>17640</v>
      </c>
      <c r="P8">
        <f t="shared" si="3"/>
        <v>20250</v>
      </c>
      <c r="Q8">
        <f t="shared" si="3"/>
        <v>23040</v>
      </c>
      <c r="R8">
        <f t="shared" si="3"/>
        <v>26010</v>
      </c>
      <c r="S8">
        <f t="shared" si="3"/>
        <v>29160</v>
      </c>
      <c r="T8">
        <f t="shared" si="3"/>
        <v>32490</v>
      </c>
      <c r="U8">
        <f t="shared" si="3"/>
        <v>36000</v>
      </c>
      <c r="V8">
        <f t="shared" si="3"/>
        <v>39690</v>
      </c>
      <c r="W8">
        <f t="shared" si="3"/>
        <v>43560</v>
      </c>
    </row>
    <row r="9" spans="1:24">
      <c r="A9" s="2" t="s">
        <v>0</v>
      </c>
      <c r="B9">
        <f t="shared" ref="B9:W9" si="4">B4*2</f>
        <v>2</v>
      </c>
      <c r="C9">
        <f t="shared" si="4"/>
        <v>4</v>
      </c>
      <c r="D9" s="1">
        <f t="shared" si="4"/>
        <v>6</v>
      </c>
      <c r="E9">
        <f t="shared" si="4"/>
        <v>8</v>
      </c>
      <c r="F9">
        <f t="shared" si="4"/>
        <v>10</v>
      </c>
      <c r="G9">
        <f t="shared" si="4"/>
        <v>12</v>
      </c>
      <c r="H9">
        <f t="shared" si="4"/>
        <v>14</v>
      </c>
      <c r="I9">
        <f t="shared" si="4"/>
        <v>16</v>
      </c>
      <c r="J9">
        <f t="shared" si="4"/>
        <v>18</v>
      </c>
      <c r="K9">
        <f t="shared" si="4"/>
        <v>20</v>
      </c>
      <c r="L9">
        <f t="shared" si="4"/>
        <v>22</v>
      </c>
      <c r="M9">
        <f t="shared" si="4"/>
        <v>24</v>
      </c>
      <c r="N9">
        <f t="shared" si="4"/>
        <v>26</v>
      </c>
      <c r="O9">
        <f t="shared" si="4"/>
        <v>28</v>
      </c>
      <c r="P9">
        <f t="shared" si="4"/>
        <v>30</v>
      </c>
      <c r="Q9">
        <f t="shared" si="4"/>
        <v>32</v>
      </c>
      <c r="R9">
        <f t="shared" si="4"/>
        <v>34</v>
      </c>
      <c r="S9">
        <f t="shared" si="4"/>
        <v>36</v>
      </c>
      <c r="T9">
        <f t="shared" si="4"/>
        <v>38</v>
      </c>
      <c r="U9">
        <f t="shared" si="4"/>
        <v>40</v>
      </c>
      <c r="V9">
        <f t="shared" si="4"/>
        <v>42</v>
      </c>
      <c r="W9">
        <f t="shared" si="4"/>
        <v>44</v>
      </c>
    </row>
    <row r="11" spans="1:24" ht="409">
      <c r="B11" s="9" t="str">
        <f t="shared" ref="B11:W11" si="5">"&lt;cout niveau='"&amp;B4&amp;"'&gt;&lt;pierre&gt;"&amp;B5&amp;"&lt;/pierre&gt;&lt;metal&gt;"&amp;B6&amp;"&lt;/metal&gt;&lt;oxygene&gt;0&lt;/oxygene&gt;&lt;carburant&gt;0&lt;/carburant&gt;&lt;argent&gt;"&amp;B7&amp;"&lt;/argent&gt;&lt;time&gt;"&amp;B8&amp;"&lt;/time&gt;&lt;/cout&gt;"</f>
        <v>&lt;cout niveau='1'&gt;&lt;pierre&gt;2100&lt;/pierre&gt;&lt;metal&gt;2900&lt;/metal&gt;&lt;oxygene&gt;0&lt;/oxygene&gt;&lt;carburant&gt;0&lt;/carburant&gt;&lt;argent&gt;1200&lt;/argent&gt;&lt;time&gt;90&lt;/time&gt;&lt;/cout&gt;</v>
      </c>
      <c r="C11" s="9" t="str">
        <f t="shared" si="5"/>
        <v>&lt;cout niveau='2'&gt;&lt;pierre&gt;6600&lt;/pierre&gt;&lt;metal&gt;8300&lt;/metal&gt;&lt;oxygene&gt;0&lt;/oxygene&gt;&lt;carburant&gt;0&lt;/carburant&gt;&lt;argent&gt;4800&lt;/argent&gt;&lt;time&gt;360&lt;/time&gt;&lt;/cout&gt;</v>
      </c>
      <c r="D11" s="9" t="str">
        <f t="shared" si="5"/>
        <v>&lt;cout niveau='3'&gt;&lt;pierre&gt;13700&lt;/pierre&gt;&lt;metal&gt;16300&lt;/metal&gt;&lt;oxygene&gt;0&lt;/oxygene&gt;&lt;carburant&gt;0&lt;/carburant&gt;&lt;argent&gt;10800&lt;/argent&gt;&lt;time&gt;810&lt;/time&gt;&lt;/cout&gt;</v>
      </c>
      <c r="E11" s="9" t="str">
        <f t="shared" si="5"/>
        <v>&lt;cout niveau='4'&gt;&lt;pierre&gt;23400&lt;/pierre&gt;&lt;metal&gt;26900&lt;/metal&gt;&lt;oxygene&gt;0&lt;/oxygene&gt;&lt;carburant&gt;0&lt;/carburant&gt;&lt;argent&gt;19200&lt;/argent&gt;&lt;time&gt;1440&lt;/time&gt;&lt;/cout&gt;</v>
      </c>
      <c r="F11" s="9" t="str">
        <f t="shared" si="5"/>
        <v>&lt;cout niveau='5'&gt;&lt;pierre&gt;35800&lt;/pierre&gt;&lt;metal&gt;40200&lt;/metal&gt;&lt;oxygene&gt;0&lt;/oxygene&gt;&lt;carburant&gt;0&lt;/carburant&gt;&lt;argent&gt;30000&lt;/argent&gt;&lt;time&gt;2250&lt;/time&gt;&lt;/cout&gt;</v>
      </c>
      <c r="G11" s="9" t="str">
        <f t="shared" si="5"/>
        <v>&lt;cout niveau='6'&gt;&lt;pierre&gt;51000&lt;/pierre&gt;&lt;metal&gt;56200&lt;/metal&gt;&lt;oxygene&gt;0&lt;/oxygene&gt;&lt;carburant&gt;0&lt;/carburant&gt;&lt;argent&gt;43200&lt;/argent&gt;&lt;time&gt;3240&lt;/time&gt;&lt;/cout&gt;</v>
      </c>
      <c r="H11" s="9" t="str">
        <f t="shared" si="5"/>
        <v>&lt;cout niveau='7'&gt;&lt;pierre&gt;68900&lt;/pierre&gt;&lt;metal&gt;75000&lt;/metal&gt;&lt;oxygene&gt;0&lt;/oxygene&gt;&lt;carburant&gt;0&lt;/carburant&gt;&lt;argent&gt;58800&lt;/argent&gt;&lt;time&gt;4410&lt;/time&gt;&lt;/cout&gt;</v>
      </c>
      <c r="I11" s="9" t="str">
        <f t="shared" si="5"/>
        <v>&lt;cout niveau='8'&gt;&lt;pierre&gt;89600&lt;/pierre&gt;&lt;metal&gt;96600&lt;/metal&gt;&lt;oxygene&gt;0&lt;/oxygene&gt;&lt;carburant&gt;0&lt;/carburant&gt;&lt;argent&gt;76800&lt;/argent&gt;&lt;time&gt;5760&lt;/time&gt;&lt;/cout&gt;</v>
      </c>
      <c r="J11" s="9" t="str">
        <f t="shared" si="5"/>
        <v>&lt;cout niveau='9'&gt;&lt;pierre&gt;113300&lt;/pierre&gt;&lt;metal&gt;121200&lt;/metal&gt;&lt;oxygene&gt;0&lt;/oxygene&gt;&lt;carburant&gt;0&lt;/carburant&gt;&lt;argent&gt;97200&lt;/argent&gt;&lt;time&gt;7290&lt;/time&gt;&lt;/cout&gt;</v>
      </c>
      <c r="K11" s="9" t="str">
        <f t="shared" si="5"/>
        <v>&lt;cout niveau='10'&gt;&lt;pierre&gt;139800&lt;/pierre&gt;&lt;metal&gt;148600&lt;/metal&gt;&lt;oxygene&gt;0&lt;/oxygene&gt;&lt;carburant&gt;0&lt;/carburant&gt;&lt;argent&gt;120000&lt;/argent&gt;&lt;time&gt;9000&lt;/time&gt;&lt;/cout&gt;</v>
      </c>
      <c r="L11" s="9" t="str">
        <f t="shared" si="5"/>
        <v>&lt;cout niveau='11'&gt;&lt;pierre&gt;169200&lt;/pierre&gt;&lt;metal&gt;178800&lt;/metal&gt;&lt;oxygene&gt;0&lt;/oxygene&gt;&lt;carburant&gt;0&lt;/carburant&gt;&lt;argent&gt;145200&lt;/argent&gt;&lt;time&gt;10890&lt;/time&gt;&lt;/cout&gt;</v>
      </c>
      <c r="M11" s="9" t="str">
        <f t="shared" si="5"/>
        <v>&lt;cout niveau='12'&gt;&lt;pierre&gt;201600&lt;/pierre&gt;&lt;metal&gt;212100&lt;/metal&gt;&lt;oxygene&gt;0&lt;/oxygene&gt;&lt;carburant&gt;0&lt;/carburant&gt;&lt;argent&gt;172800&lt;/argent&gt;&lt;time&gt;12960&lt;/time&gt;&lt;/cout&gt;</v>
      </c>
      <c r="N11" s="9" t="str">
        <f t="shared" si="5"/>
        <v>&lt;cout niveau='13'&gt;&lt;pierre&gt;236900&lt;/pierre&gt;&lt;metal&gt;248300&lt;/metal&gt;&lt;oxygene&gt;0&lt;/oxygene&gt;&lt;carburant&gt;0&lt;/carburant&gt;&lt;argent&gt;202800&lt;/argent&gt;&lt;time&gt;15210&lt;/time&gt;&lt;/cout&gt;</v>
      </c>
      <c r="O11" s="9" t="str">
        <f t="shared" si="5"/>
        <v>&lt;cout niveau='14'&gt;&lt;pierre&gt;275300&lt;/pierre&gt;&lt;metal&gt;287600&lt;/metal&gt;&lt;oxygene&gt;0&lt;/oxygene&gt;&lt;carburant&gt;0&lt;/carburant&gt;&lt;argent&gt;235200&lt;/argent&gt;&lt;time&gt;17640&lt;/time&gt;&lt;/cout&gt;</v>
      </c>
      <c r="P11" s="9" t="str">
        <f t="shared" si="5"/>
        <v>&lt;cout niveau='15'&gt;&lt;pierre&gt;316600&lt;/pierre&gt;&lt;metal&gt;329800&lt;/metal&gt;&lt;oxygene&gt;0&lt;/oxygene&gt;&lt;carburant&gt;0&lt;/carburant&gt;&lt;argent&gt;270000&lt;/argent&gt;&lt;time&gt;20250&lt;/time&gt;&lt;/cout&gt;</v>
      </c>
      <c r="Q11" s="9" t="str">
        <f t="shared" si="5"/>
        <v>&lt;cout niveau='16'&gt;&lt;pierre&gt;361000&lt;/pierre&gt;&lt;metal&gt;375000&lt;/metal&gt;&lt;oxygene&gt;0&lt;/oxygene&gt;&lt;carburant&gt;0&lt;/carburant&gt;&lt;argent&gt;307200&lt;/argent&gt;&lt;time&gt;23040&lt;/time&gt;&lt;/cout&gt;</v>
      </c>
      <c r="R11" s="9" t="str">
        <f t="shared" si="5"/>
        <v>&lt;cout niveau='17'&gt;&lt;pierre&gt;408500&lt;/pierre&gt;&lt;metal&gt;423400&lt;/metal&gt;&lt;oxygene&gt;0&lt;/oxygene&gt;&lt;carburant&gt;0&lt;/carburant&gt;&lt;argent&gt;346800&lt;/argent&gt;&lt;time&gt;26010&lt;/time&gt;&lt;/cout&gt;</v>
      </c>
      <c r="S11" s="9" t="str">
        <f t="shared" si="5"/>
        <v>&lt;cout niveau='18'&gt;&lt;pierre&gt;459000&lt;/pierre&gt;&lt;metal&gt;474800&lt;/metal&gt;&lt;oxygene&gt;0&lt;/oxygene&gt;&lt;carburant&gt;0&lt;/carburant&gt;&lt;argent&gt;388800&lt;/argent&gt;&lt;time&gt;29160&lt;/time&gt;&lt;/cout&gt;</v>
      </c>
      <c r="T11" s="9" t="str">
        <f t="shared" si="5"/>
        <v>&lt;cout niveau='19'&gt;&lt;pierre&gt;512700&lt;/pierre&gt;&lt;metal&gt;529400&lt;/metal&gt;&lt;oxygene&gt;0&lt;/oxygene&gt;&lt;carburant&gt;0&lt;/carburant&gt;&lt;argent&gt;433200&lt;/argent&gt;&lt;time&gt;32490&lt;/time&gt;&lt;/cout&gt;</v>
      </c>
      <c r="U11" s="9" t="str">
        <f t="shared" si="5"/>
        <v>&lt;cout niveau='20'&gt;&lt;pierre&gt;569400&lt;/pierre&gt;&lt;metal&gt;587000&lt;/metal&gt;&lt;oxygene&gt;0&lt;/oxygene&gt;&lt;carburant&gt;0&lt;/carburant&gt;&lt;argent&gt;480000&lt;/argent&gt;&lt;time&gt;36000&lt;/time&gt;&lt;/cout&gt;</v>
      </c>
      <c r="V11" s="9" t="str">
        <f t="shared" si="5"/>
        <v>&lt;cout niveau='21'&gt;&lt;pierre&gt;629300&lt;/pierre&gt;&lt;metal&gt;647700&lt;/metal&gt;&lt;oxygene&gt;0&lt;/oxygene&gt;&lt;carburant&gt;0&lt;/carburant&gt;&lt;argent&gt;529200&lt;/argent&gt;&lt;time&gt;39690&lt;/time&gt;&lt;/cout&gt;</v>
      </c>
      <c r="W11" s="9" t="str">
        <f t="shared" si="5"/>
        <v>&lt;cout niveau='22'&gt;&lt;pierre&gt;692300&lt;/pierre&gt;&lt;metal&gt;711600&lt;/metal&gt;&lt;oxygene&gt;0&lt;/oxygene&gt;&lt;carburant&gt;0&lt;/carburant&gt;&lt;argent&gt;580800&lt;/argent&gt;&lt;time&gt;43560&lt;/time&gt;&lt;/cout&gt;</v>
      </c>
    </row>
  </sheetData>
  <mergeCells count="2">
    <mergeCell ref="A1:W2"/>
    <mergeCell ref="A3:W3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"/>
  <sheetViews>
    <sheetView zoomScale="150" zoomScaleNormal="150" zoomScalePageLayoutView="150" workbookViewId="0">
      <selection activeCell="B11" sqref="B11:W11"/>
    </sheetView>
  </sheetViews>
  <sheetFormatPr baseColWidth="10" defaultRowHeight="15" x14ac:dyDescent="0"/>
  <cols>
    <col min="1" max="1" width="6.83203125" bestFit="1" customWidth="1"/>
    <col min="2" max="3" width="5.5" bestFit="1" customWidth="1"/>
    <col min="4" max="8" width="6.5" bestFit="1" customWidth="1"/>
    <col min="9" max="9" width="7.33203125" bestFit="1" customWidth="1"/>
    <col min="10" max="23" width="7.5" bestFit="1" customWidth="1"/>
    <col min="24" max="24" width="25" bestFit="1" customWidth="1"/>
  </cols>
  <sheetData>
    <row r="1" spans="1:24" ht="15" customHeight="1">
      <c r="A1" s="10" t="s">
        <v>13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>
        <v>13</v>
      </c>
    </row>
    <row r="2" spans="1:24" ht="15" customHeight="1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</row>
    <row r="3" spans="1:24" ht="60" customHeight="1">
      <c r="A3" s="11" t="s">
        <v>12</v>
      </c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t="str">
        <f>"&lt;building id='"&amp;X1&amp;"'&gt;&lt;/building&gt;"</f>
        <v>&lt;building id='13'&gt;&lt;/building&gt;</v>
      </c>
    </row>
    <row r="4" spans="1:24" s="5" customFormat="1">
      <c r="A4" s="7" t="s">
        <v>5</v>
      </c>
      <c r="B4" s="6">
        <v>1</v>
      </c>
      <c r="C4" s="6">
        <v>2</v>
      </c>
      <c r="D4" s="6">
        <v>3</v>
      </c>
      <c r="E4" s="6">
        <v>4</v>
      </c>
      <c r="F4" s="6">
        <v>5</v>
      </c>
      <c r="G4" s="6">
        <v>6</v>
      </c>
      <c r="H4" s="6">
        <v>7</v>
      </c>
      <c r="I4" s="6">
        <v>8</v>
      </c>
      <c r="J4" s="6">
        <v>9</v>
      </c>
      <c r="K4" s="6">
        <v>10</v>
      </c>
      <c r="L4" s="6">
        <v>11</v>
      </c>
      <c r="M4" s="6">
        <v>12</v>
      </c>
      <c r="N4" s="6">
        <v>13</v>
      </c>
      <c r="O4" s="6">
        <v>14</v>
      </c>
      <c r="P4" s="6">
        <v>15</v>
      </c>
      <c r="Q4" s="6">
        <v>16</v>
      </c>
      <c r="R4" s="6">
        <v>17</v>
      </c>
      <c r="S4" s="6">
        <v>18</v>
      </c>
      <c r="T4" s="6">
        <v>19</v>
      </c>
      <c r="U4" s="6">
        <v>20</v>
      </c>
      <c r="V4" s="6">
        <v>21</v>
      </c>
      <c r="W4" s="6">
        <v>22</v>
      </c>
    </row>
    <row r="5" spans="1:24">
      <c r="A5" s="2" t="s">
        <v>4</v>
      </c>
      <c r="B5" s="3">
        <f t="shared" ref="B5:W5" si="0">TRUNC((B4*1000)*(1+B4)^1.1,-2)</f>
        <v>2100</v>
      </c>
      <c r="C5" s="3">
        <f t="shared" si="0"/>
        <v>6600</v>
      </c>
      <c r="D5" s="4">
        <f t="shared" si="0"/>
        <v>13700</v>
      </c>
      <c r="E5" s="3">
        <f t="shared" si="0"/>
        <v>23400</v>
      </c>
      <c r="F5" s="3">
        <f t="shared" si="0"/>
        <v>35800</v>
      </c>
      <c r="G5" s="3">
        <f t="shared" si="0"/>
        <v>51000</v>
      </c>
      <c r="H5" s="3">
        <f t="shared" si="0"/>
        <v>68900</v>
      </c>
      <c r="I5" s="3">
        <f t="shared" si="0"/>
        <v>89600</v>
      </c>
      <c r="J5" s="3">
        <f t="shared" si="0"/>
        <v>113300</v>
      </c>
      <c r="K5" s="3">
        <f t="shared" si="0"/>
        <v>139800</v>
      </c>
      <c r="L5" s="3">
        <f t="shared" si="0"/>
        <v>169200</v>
      </c>
      <c r="M5" s="3">
        <f t="shared" si="0"/>
        <v>201600</v>
      </c>
      <c r="N5" s="3">
        <f t="shared" si="0"/>
        <v>236900</v>
      </c>
      <c r="O5" s="3">
        <f t="shared" si="0"/>
        <v>275300</v>
      </c>
      <c r="P5" s="3">
        <f t="shared" si="0"/>
        <v>316600</v>
      </c>
      <c r="Q5" s="3">
        <f t="shared" si="0"/>
        <v>361000</v>
      </c>
      <c r="R5" s="3">
        <f t="shared" si="0"/>
        <v>408500</v>
      </c>
      <c r="S5" s="3">
        <f t="shared" si="0"/>
        <v>459000</v>
      </c>
      <c r="T5" s="3">
        <f t="shared" si="0"/>
        <v>512700</v>
      </c>
      <c r="U5" s="3">
        <f t="shared" si="0"/>
        <v>569400</v>
      </c>
      <c r="V5" s="3">
        <f t="shared" si="0"/>
        <v>629300</v>
      </c>
      <c r="W5" s="3">
        <f t="shared" si="0"/>
        <v>692300</v>
      </c>
    </row>
    <row r="6" spans="1:24">
      <c r="A6" s="2" t="s">
        <v>3</v>
      </c>
      <c r="B6" s="3">
        <f t="shared" ref="B6:W6" si="1">TRUNC((B4*900)*1.1+B5,-2)</f>
        <v>3000</v>
      </c>
      <c r="C6" s="3">
        <f t="shared" si="1"/>
        <v>8500</v>
      </c>
      <c r="D6" s="4">
        <f t="shared" si="1"/>
        <v>16600</v>
      </c>
      <c r="E6" s="3">
        <f t="shared" si="1"/>
        <v>27300</v>
      </c>
      <c r="F6" s="3">
        <f t="shared" si="1"/>
        <v>40700</v>
      </c>
      <c r="G6" s="3">
        <f t="shared" si="1"/>
        <v>56900</v>
      </c>
      <c r="H6" s="3">
        <f t="shared" si="1"/>
        <v>75800</v>
      </c>
      <c r="I6" s="3">
        <f t="shared" si="1"/>
        <v>97500</v>
      </c>
      <c r="J6" s="3">
        <f t="shared" si="1"/>
        <v>122200</v>
      </c>
      <c r="K6" s="3">
        <f t="shared" si="1"/>
        <v>149700</v>
      </c>
      <c r="L6" s="3">
        <f t="shared" si="1"/>
        <v>180000</v>
      </c>
      <c r="M6" s="3">
        <f t="shared" si="1"/>
        <v>213400</v>
      </c>
      <c r="N6" s="3">
        <f t="shared" si="1"/>
        <v>249700</v>
      </c>
      <c r="O6" s="3">
        <f t="shared" si="1"/>
        <v>289100</v>
      </c>
      <c r="P6" s="3">
        <f t="shared" si="1"/>
        <v>331400</v>
      </c>
      <c r="Q6" s="3">
        <f t="shared" si="1"/>
        <v>376800</v>
      </c>
      <c r="R6" s="3">
        <f t="shared" si="1"/>
        <v>425300</v>
      </c>
      <c r="S6" s="3">
        <f t="shared" si="1"/>
        <v>476800</v>
      </c>
      <c r="T6" s="3">
        <f t="shared" si="1"/>
        <v>531500</v>
      </c>
      <c r="U6" s="3">
        <f t="shared" si="1"/>
        <v>589200</v>
      </c>
      <c r="V6" s="3">
        <f t="shared" si="1"/>
        <v>650000</v>
      </c>
      <c r="W6" s="3">
        <f t="shared" si="1"/>
        <v>714000</v>
      </c>
    </row>
    <row r="7" spans="1:24">
      <c r="A7" s="2" t="s">
        <v>2</v>
      </c>
      <c r="B7">
        <f t="shared" ref="B7:W7" si="2">TRUNC((B4*10)^2)*10</f>
        <v>1000</v>
      </c>
      <c r="C7">
        <f t="shared" si="2"/>
        <v>4000</v>
      </c>
      <c r="D7" s="1">
        <f t="shared" si="2"/>
        <v>9000</v>
      </c>
      <c r="E7">
        <f t="shared" si="2"/>
        <v>16000</v>
      </c>
      <c r="F7">
        <f t="shared" si="2"/>
        <v>25000</v>
      </c>
      <c r="G7">
        <f t="shared" si="2"/>
        <v>36000</v>
      </c>
      <c r="H7">
        <f t="shared" si="2"/>
        <v>49000</v>
      </c>
      <c r="I7">
        <f t="shared" si="2"/>
        <v>64000</v>
      </c>
      <c r="J7">
        <f t="shared" si="2"/>
        <v>81000</v>
      </c>
      <c r="K7">
        <f t="shared" si="2"/>
        <v>100000</v>
      </c>
      <c r="L7">
        <f t="shared" si="2"/>
        <v>121000</v>
      </c>
      <c r="M7">
        <f t="shared" si="2"/>
        <v>144000</v>
      </c>
      <c r="N7">
        <f t="shared" si="2"/>
        <v>169000</v>
      </c>
      <c r="O7">
        <f t="shared" si="2"/>
        <v>196000</v>
      </c>
      <c r="P7">
        <f t="shared" si="2"/>
        <v>225000</v>
      </c>
      <c r="Q7">
        <f t="shared" si="2"/>
        <v>256000</v>
      </c>
      <c r="R7">
        <f t="shared" si="2"/>
        <v>289000</v>
      </c>
      <c r="S7">
        <f t="shared" si="2"/>
        <v>324000</v>
      </c>
      <c r="T7">
        <f t="shared" si="2"/>
        <v>361000</v>
      </c>
      <c r="U7">
        <f t="shared" si="2"/>
        <v>400000</v>
      </c>
      <c r="V7">
        <f t="shared" si="2"/>
        <v>441000</v>
      </c>
      <c r="W7">
        <f t="shared" si="2"/>
        <v>484000</v>
      </c>
    </row>
    <row r="8" spans="1:24">
      <c r="A8" s="2" t="s">
        <v>1</v>
      </c>
      <c r="B8">
        <f t="shared" ref="B8:W8" si="3">B4^2*90</f>
        <v>90</v>
      </c>
      <c r="C8">
        <f t="shared" si="3"/>
        <v>360</v>
      </c>
      <c r="D8" s="1">
        <f t="shared" si="3"/>
        <v>810</v>
      </c>
      <c r="E8">
        <f t="shared" si="3"/>
        <v>1440</v>
      </c>
      <c r="F8">
        <f t="shared" si="3"/>
        <v>2250</v>
      </c>
      <c r="G8">
        <f t="shared" si="3"/>
        <v>3240</v>
      </c>
      <c r="H8">
        <f t="shared" si="3"/>
        <v>4410</v>
      </c>
      <c r="I8">
        <f t="shared" si="3"/>
        <v>5760</v>
      </c>
      <c r="J8">
        <f t="shared" si="3"/>
        <v>7290</v>
      </c>
      <c r="K8">
        <f t="shared" si="3"/>
        <v>9000</v>
      </c>
      <c r="L8">
        <f t="shared" si="3"/>
        <v>10890</v>
      </c>
      <c r="M8">
        <f t="shared" si="3"/>
        <v>12960</v>
      </c>
      <c r="N8">
        <f t="shared" si="3"/>
        <v>15210</v>
      </c>
      <c r="O8">
        <f t="shared" si="3"/>
        <v>17640</v>
      </c>
      <c r="P8">
        <f t="shared" si="3"/>
        <v>20250</v>
      </c>
      <c r="Q8">
        <f t="shared" si="3"/>
        <v>23040</v>
      </c>
      <c r="R8">
        <f t="shared" si="3"/>
        <v>26010</v>
      </c>
      <c r="S8">
        <f t="shared" si="3"/>
        <v>29160</v>
      </c>
      <c r="T8">
        <f t="shared" si="3"/>
        <v>32490</v>
      </c>
      <c r="U8">
        <f t="shared" si="3"/>
        <v>36000</v>
      </c>
      <c r="V8">
        <f t="shared" si="3"/>
        <v>39690</v>
      </c>
      <c r="W8">
        <f t="shared" si="3"/>
        <v>43560</v>
      </c>
    </row>
    <row r="9" spans="1:24">
      <c r="A9" s="2" t="s">
        <v>0</v>
      </c>
      <c r="B9">
        <f t="shared" ref="B9:W9" si="4">B4*2</f>
        <v>2</v>
      </c>
      <c r="C9">
        <f t="shared" si="4"/>
        <v>4</v>
      </c>
      <c r="D9" s="1">
        <f t="shared" si="4"/>
        <v>6</v>
      </c>
      <c r="E9">
        <f t="shared" si="4"/>
        <v>8</v>
      </c>
      <c r="F9">
        <f t="shared" si="4"/>
        <v>10</v>
      </c>
      <c r="G9">
        <f t="shared" si="4"/>
        <v>12</v>
      </c>
      <c r="H9">
        <f t="shared" si="4"/>
        <v>14</v>
      </c>
      <c r="I9">
        <f t="shared" si="4"/>
        <v>16</v>
      </c>
      <c r="J9">
        <f t="shared" si="4"/>
        <v>18</v>
      </c>
      <c r="K9">
        <f t="shared" si="4"/>
        <v>20</v>
      </c>
      <c r="L9">
        <f t="shared" si="4"/>
        <v>22</v>
      </c>
      <c r="M9">
        <f t="shared" si="4"/>
        <v>24</v>
      </c>
      <c r="N9">
        <f t="shared" si="4"/>
        <v>26</v>
      </c>
      <c r="O9">
        <f t="shared" si="4"/>
        <v>28</v>
      </c>
      <c r="P9">
        <f t="shared" si="4"/>
        <v>30</v>
      </c>
      <c r="Q9">
        <f t="shared" si="4"/>
        <v>32</v>
      </c>
      <c r="R9">
        <f t="shared" si="4"/>
        <v>34</v>
      </c>
      <c r="S9">
        <f t="shared" si="4"/>
        <v>36</v>
      </c>
      <c r="T9">
        <f t="shared" si="4"/>
        <v>38</v>
      </c>
      <c r="U9">
        <f t="shared" si="4"/>
        <v>40</v>
      </c>
      <c r="V9">
        <f t="shared" si="4"/>
        <v>42</v>
      </c>
      <c r="W9">
        <f t="shared" si="4"/>
        <v>44</v>
      </c>
    </row>
    <row r="11" spans="1:24" ht="409">
      <c r="B11" s="9" t="str">
        <f t="shared" ref="B11:W11" si="5">"&lt;cout niveau='"&amp;B4&amp;"'&gt;&lt;pierre&gt;"&amp;B5&amp;"&lt;/pierre&gt;&lt;metal&gt;"&amp;B6&amp;"&lt;/metal&gt;&lt;oxygene&gt;0&lt;/oxygene&gt;&lt;carburant&gt;0&lt;/carburant&gt;&lt;argent&gt;"&amp;B7&amp;"&lt;/argent&gt;&lt;time&gt;"&amp;B8&amp;"&lt;/time&gt;&lt;/cout&gt;"</f>
        <v>&lt;cout niveau='1'&gt;&lt;pierre&gt;2100&lt;/pierre&gt;&lt;metal&gt;3000&lt;/metal&gt;&lt;oxygene&gt;0&lt;/oxygene&gt;&lt;carburant&gt;0&lt;/carburant&gt;&lt;argent&gt;1000&lt;/argent&gt;&lt;time&gt;90&lt;/time&gt;&lt;/cout&gt;</v>
      </c>
      <c r="C11" s="9" t="str">
        <f t="shared" si="5"/>
        <v>&lt;cout niveau='2'&gt;&lt;pierre&gt;6600&lt;/pierre&gt;&lt;metal&gt;8500&lt;/metal&gt;&lt;oxygene&gt;0&lt;/oxygene&gt;&lt;carburant&gt;0&lt;/carburant&gt;&lt;argent&gt;4000&lt;/argent&gt;&lt;time&gt;360&lt;/time&gt;&lt;/cout&gt;</v>
      </c>
      <c r="D11" s="9" t="str">
        <f t="shared" si="5"/>
        <v>&lt;cout niveau='3'&gt;&lt;pierre&gt;13700&lt;/pierre&gt;&lt;metal&gt;16600&lt;/metal&gt;&lt;oxygene&gt;0&lt;/oxygene&gt;&lt;carburant&gt;0&lt;/carburant&gt;&lt;argent&gt;9000&lt;/argent&gt;&lt;time&gt;810&lt;/time&gt;&lt;/cout&gt;</v>
      </c>
      <c r="E11" s="9" t="str">
        <f t="shared" si="5"/>
        <v>&lt;cout niveau='4'&gt;&lt;pierre&gt;23400&lt;/pierre&gt;&lt;metal&gt;27300&lt;/metal&gt;&lt;oxygene&gt;0&lt;/oxygene&gt;&lt;carburant&gt;0&lt;/carburant&gt;&lt;argent&gt;16000&lt;/argent&gt;&lt;time&gt;1440&lt;/time&gt;&lt;/cout&gt;</v>
      </c>
      <c r="F11" s="9" t="str">
        <f t="shared" si="5"/>
        <v>&lt;cout niveau='5'&gt;&lt;pierre&gt;35800&lt;/pierre&gt;&lt;metal&gt;40700&lt;/metal&gt;&lt;oxygene&gt;0&lt;/oxygene&gt;&lt;carburant&gt;0&lt;/carburant&gt;&lt;argent&gt;25000&lt;/argent&gt;&lt;time&gt;2250&lt;/time&gt;&lt;/cout&gt;</v>
      </c>
      <c r="G11" s="9" t="str">
        <f t="shared" si="5"/>
        <v>&lt;cout niveau='6'&gt;&lt;pierre&gt;51000&lt;/pierre&gt;&lt;metal&gt;56900&lt;/metal&gt;&lt;oxygene&gt;0&lt;/oxygene&gt;&lt;carburant&gt;0&lt;/carburant&gt;&lt;argent&gt;36000&lt;/argent&gt;&lt;time&gt;3240&lt;/time&gt;&lt;/cout&gt;</v>
      </c>
      <c r="H11" s="9" t="str">
        <f t="shared" si="5"/>
        <v>&lt;cout niveau='7'&gt;&lt;pierre&gt;68900&lt;/pierre&gt;&lt;metal&gt;75800&lt;/metal&gt;&lt;oxygene&gt;0&lt;/oxygene&gt;&lt;carburant&gt;0&lt;/carburant&gt;&lt;argent&gt;49000&lt;/argent&gt;&lt;time&gt;4410&lt;/time&gt;&lt;/cout&gt;</v>
      </c>
      <c r="I11" s="9" t="str">
        <f t="shared" si="5"/>
        <v>&lt;cout niveau='8'&gt;&lt;pierre&gt;89600&lt;/pierre&gt;&lt;metal&gt;97500&lt;/metal&gt;&lt;oxygene&gt;0&lt;/oxygene&gt;&lt;carburant&gt;0&lt;/carburant&gt;&lt;argent&gt;64000&lt;/argent&gt;&lt;time&gt;5760&lt;/time&gt;&lt;/cout&gt;</v>
      </c>
      <c r="J11" s="9" t="str">
        <f t="shared" si="5"/>
        <v>&lt;cout niveau='9'&gt;&lt;pierre&gt;113300&lt;/pierre&gt;&lt;metal&gt;122200&lt;/metal&gt;&lt;oxygene&gt;0&lt;/oxygene&gt;&lt;carburant&gt;0&lt;/carburant&gt;&lt;argent&gt;81000&lt;/argent&gt;&lt;time&gt;7290&lt;/time&gt;&lt;/cout&gt;</v>
      </c>
      <c r="K11" s="9" t="str">
        <f t="shared" si="5"/>
        <v>&lt;cout niveau='10'&gt;&lt;pierre&gt;139800&lt;/pierre&gt;&lt;metal&gt;149700&lt;/metal&gt;&lt;oxygene&gt;0&lt;/oxygene&gt;&lt;carburant&gt;0&lt;/carburant&gt;&lt;argent&gt;100000&lt;/argent&gt;&lt;time&gt;9000&lt;/time&gt;&lt;/cout&gt;</v>
      </c>
      <c r="L11" s="9" t="str">
        <f t="shared" si="5"/>
        <v>&lt;cout niveau='11'&gt;&lt;pierre&gt;169200&lt;/pierre&gt;&lt;metal&gt;180000&lt;/metal&gt;&lt;oxygene&gt;0&lt;/oxygene&gt;&lt;carburant&gt;0&lt;/carburant&gt;&lt;argent&gt;121000&lt;/argent&gt;&lt;time&gt;10890&lt;/time&gt;&lt;/cout&gt;</v>
      </c>
      <c r="M11" s="9" t="str">
        <f t="shared" si="5"/>
        <v>&lt;cout niveau='12'&gt;&lt;pierre&gt;201600&lt;/pierre&gt;&lt;metal&gt;213400&lt;/metal&gt;&lt;oxygene&gt;0&lt;/oxygene&gt;&lt;carburant&gt;0&lt;/carburant&gt;&lt;argent&gt;144000&lt;/argent&gt;&lt;time&gt;12960&lt;/time&gt;&lt;/cout&gt;</v>
      </c>
      <c r="N11" s="9" t="str">
        <f t="shared" si="5"/>
        <v>&lt;cout niveau='13'&gt;&lt;pierre&gt;236900&lt;/pierre&gt;&lt;metal&gt;249700&lt;/metal&gt;&lt;oxygene&gt;0&lt;/oxygene&gt;&lt;carburant&gt;0&lt;/carburant&gt;&lt;argent&gt;169000&lt;/argent&gt;&lt;time&gt;15210&lt;/time&gt;&lt;/cout&gt;</v>
      </c>
      <c r="O11" s="9" t="str">
        <f t="shared" si="5"/>
        <v>&lt;cout niveau='14'&gt;&lt;pierre&gt;275300&lt;/pierre&gt;&lt;metal&gt;289100&lt;/metal&gt;&lt;oxygene&gt;0&lt;/oxygene&gt;&lt;carburant&gt;0&lt;/carburant&gt;&lt;argent&gt;196000&lt;/argent&gt;&lt;time&gt;17640&lt;/time&gt;&lt;/cout&gt;</v>
      </c>
      <c r="P11" s="9" t="str">
        <f t="shared" si="5"/>
        <v>&lt;cout niveau='15'&gt;&lt;pierre&gt;316600&lt;/pierre&gt;&lt;metal&gt;331400&lt;/metal&gt;&lt;oxygene&gt;0&lt;/oxygene&gt;&lt;carburant&gt;0&lt;/carburant&gt;&lt;argent&gt;225000&lt;/argent&gt;&lt;time&gt;20250&lt;/time&gt;&lt;/cout&gt;</v>
      </c>
      <c r="Q11" s="9" t="str">
        <f t="shared" si="5"/>
        <v>&lt;cout niveau='16'&gt;&lt;pierre&gt;361000&lt;/pierre&gt;&lt;metal&gt;376800&lt;/metal&gt;&lt;oxygene&gt;0&lt;/oxygene&gt;&lt;carburant&gt;0&lt;/carburant&gt;&lt;argent&gt;256000&lt;/argent&gt;&lt;time&gt;23040&lt;/time&gt;&lt;/cout&gt;</v>
      </c>
      <c r="R11" s="9" t="str">
        <f t="shared" si="5"/>
        <v>&lt;cout niveau='17'&gt;&lt;pierre&gt;408500&lt;/pierre&gt;&lt;metal&gt;425300&lt;/metal&gt;&lt;oxygene&gt;0&lt;/oxygene&gt;&lt;carburant&gt;0&lt;/carburant&gt;&lt;argent&gt;289000&lt;/argent&gt;&lt;time&gt;26010&lt;/time&gt;&lt;/cout&gt;</v>
      </c>
      <c r="S11" s="9" t="str">
        <f t="shared" si="5"/>
        <v>&lt;cout niveau='18'&gt;&lt;pierre&gt;459000&lt;/pierre&gt;&lt;metal&gt;476800&lt;/metal&gt;&lt;oxygene&gt;0&lt;/oxygene&gt;&lt;carburant&gt;0&lt;/carburant&gt;&lt;argent&gt;324000&lt;/argent&gt;&lt;time&gt;29160&lt;/time&gt;&lt;/cout&gt;</v>
      </c>
      <c r="T11" s="9" t="str">
        <f t="shared" si="5"/>
        <v>&lt;cout niveau='19'&gt;&lt;pierre&gt;512700&lt;/pierre&gt;&lt;metal&gt;531500&lt;/metal&gt;&lt;oxygene&gt;0&lt;/oxygene&gt;&lt;carburant&gt;0&lt;/carburant&gt;&lt;argent&gt;361000&lt;/argent&gt;&lt;time&gt;32490&lt;/time&gt;&lt;/cout&gt;</v>
      </c>
      <c r="U11" s="9" t="str">
        <f t="shared" si="5"/>
        <v>&lt;cout niveau='20'&gt;&lt;pierre&gt;569400&lt;/pierre&gt;&lt;metal&gt;589200&lt;/metal&gt;&lt;oxygene&gt;0&lt;/oxygene&gt;&lt;carburant&gt;0&lt;/carburant&gt;&lt;argent&gt;400000&lt;/argent&gt;&lt;time&gt;36000&lt;/time&gt;&lt;/cout&gt;</v>
      </c>
      <c r="V11" s="9" t="str">
        <f t="shared" si="5"/>
        <v>&lt;cout niveau='21'&gt;&lt;pierre&gt;629300&lt;/pierre&gt;&lt;metal&gt;650000&lt;/metal&gt;&lt;oxygene&gt;0&lt;/oxygene&gt;&lt;carburant&gt;0&lt;/carburant&gt;&lt;argent&gt;441000&lt;/argent&gt;&lt;time&gt;39690&lt;/time&gt;&lt;/cout&gt;</v>
      </c>
      <c r="W11" s="9" t="str">
        <f t="shared" si="5"/>
        <v>&lt;cout niveau='22'&gt;&lt;pierre&gt;692300&lt;/pierre&gt;&lt;metal&gt;714000&lt;/metal&gt;&lt;oxygene&gt;0&lt;/oxygene&gt;&lt;carburant&gt;0&lt;/carburant&gt;&lt;argent&gt;484000&lt;/argent&gt;&lt;time&gt;43560&lt;/time&gt;&lt;/cout&gt;</v>
      </c>
    </row>
  </sheetData>
  <mergeCells count="2">
    <mergeCell ref="A1:W2"/>
    <mergeCell ref="A3:W3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4"/>
  <sheetViews>
    <sheetView topLeftCell="A13" zoomScale="150" zoomScaleNormal="150" zoomScalePageLayoutView="150" workbookViewId="0">
      <selection activeCell="B14" sqref="B14:W14"/>
    </sheetView>
  </sheetViews>
  <sheetFormatPr baseColWidth="10" defaultRowHeight="15" x14ac:dyDescent="0"/>
  <cols>
    <col min="1" max="1" width="12.33203125" bestFit="1" customWidth="1"/>
    <col min="2" max="3" width="6.1640625" bestFit="1" customWidth="1"/>
    <col min="4" max="9" width="6.33203125" bestFit="1" customWidth="1"/>
    <col min="10" max="23" width="7.33203125" bestFit="1" customWidth="1"/>
    <col min="24" max="24" width="23.83203125" bestFit="1" customWidth="1"/>
  </cols>
  <sheetData>
    <row r="1" spans="1:24" ht="15" customHeight="1">
      <c r="A1" s="10" t="s">
        <v>17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>
        <v>7</v>
      </c>
    </row>
    <row r="2" spans="1:24" ht="15" customHeight="1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</row>
    <row r="3" spans="1:24" ht="60" customHeight="1">
      <c r="A3" s="11" t="s">
        <v>16</v>
      </c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t="str">
        <f>"&lt;building id='"&amp;X1&amp;"'&gt;&lt;/building&gt;"</f>
        <v>&lt;building id='7'&gt;&lt;/building&gt;</v>
      </c>
    </row>
    <row r="4" spans="1:24" s="5" customFormat="1">
      <c r="A4" s="7" t="s">
        <v>5</v>
      </c>
      <c r="B4" s="6">
        <v>1</v>
      </c>
      <c r="C4" s="6">
        <v>2</v>
      </c>
      <c r="D4" s="6">
        <v>3</v>
      </c>
      <c r="E4" s="6">
        <v>4</v>
      </c>
      <c r="F4" s="6">
        <v>5</v>
      </c>
      <c r="G4" s="6">
        <v>6</v>
      </c>
      <c r="H4" s="6">
        <v>7</v>
      </c>
      <c r="I4" s="6">
        <v>8</v>
      </c>
      <c r="J4" s="6">
        <v>9</v>
      </c>
      <c r="K4" s="6">
        <v>10</v>
      </c>
      <c r="L4" s="6">
        <v>11</v>
      </c>
      <c r="M4" s="6">
        <v>12</v>
      </c>
      <c r="N4" s="6">
        <v>13</v>
      </c>
      <c r="O4" s="6">
        <v>14</v>
      </c>
      <c r="P4" s="6">
        <v>15</v>
      </c>
      <c r="Q4" s="6">
        <v>16</v>
      </c>
      <c r="R4" s="6">
        <v>17</v>
      </c>
      <c r="S4" s="6">
        <v>18</v>
      </c>
      <c r="T4" s="6">
        <v>19</v>
      </c>
      <c r="U4" s="6">
        <v>20</v>
      </c>
      <c r="V4" s="6">
        <v>21</v>
      </c>
      <c r="W4" s="6">
        <v>22</v>
      </c>
    </row>
    <row r="5" spans="1:24" s="5" customFormat="1">
      <c r="A5" s="7" t="s">
        <v>15</v>
      </c>
      <c r="B5" s="6">
        <v>4</v>
      </c>
      <c r="C5" s="6">
        <v>4</v>
      </c>
      <c r="D5" s="6">
        <v>4</v>
      </c>
      <c r="E5" s="6">
        <v>4</v>
      </c>
      <c r="F5" s="6">
        <v>4</v>
      </c>
      <c r="G5" s="6">
        <v>3</v>
      </c>
      <c r="H5" s="6">
        <v>3</v>
      </c>
      <c r="I5" s="6">
        <v>3</v>
      </c>
      <c r="J5" s="6">
        <v>3</v>
      </c>
      <c r="K5" s="6">
        <v>3</v>
      </c>
      <c r="L5" s="6">
        <v>2</v>
      </c>
      <c r="M5" s="6">
        <v>2</v>
      </c>
      <c r="N5" s="6">
        <v>2</v>
      </c>
      <c r="O5" s="6">
        <v>2</v>
      </c>
      <c r="P5" s="6">
        <v>2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</row>
    <row r="6" spans="1:24">
      <c r="A6" s="2" t="s">
        <v>4</v>
      </c>
      <c r="B6" s="3">
        <f t="shared" ref="B6:W6" si="0">TRUNC((B4*1000)*(1+B4)^1.1,-2)</f>
        <v>2100</v>
      </c>
      <c r="C6" s="3">
        <f t="shared" si="0"/>
        <v>6600</v>
      </c>
      <c r="D6" s="4">
        <f t="shared" si="0"/>
        <v>13700</v>
      </c>
      <c r="E6" s="3">
        <f t="shared" si="0"/>
        <v>23400</v>
      </c>
      <c r="F6" s="3">
        <f t="shared" si="0"/>
        <v>35800</v>
      </c>
      <c r="G6" s="3">
        <f t="shared" si="0"/>
        <v>51000</v>
      </c>
      <c r="H6" s="3">
        <f t="shared" si="0"/>
        <v>68900</v>
      </c>
      <c r="I6" s="3">
        <f t="shared" si="0"/>
        <v>89600</v>
      </c>
      <c r="J6" s="3">
        <f t="shared" si="0"/>
        <v>113300</v>
      </c>
      <c r="K6" s="3">
        <f t="shared" si="0"/>
        <v>139800</v>
      </c>
      <c r="L6" s="3">
        <f t="shared" si="0"/>
        <v>169200</v>
      </c>
      <c r="M6" s="3">
        <f t="shared" si="0"/>
        <v>201600</v>
      </c>
      <c r="N6" s="3">
        <f t="shared" si="0"/>
        <v>236900</v>
      </c>
      <c r="O6" s="3">
        <f t="shared" si="0"/>
        <v>275300</v>
      </c>
      <c r="P6" s="3">
        <f t="shared" si="0"/>
        <v>316600</v>
      </c>
      <c r="Q6" s="3">
        <f t="shared" si="0"/>
        <v>361000</v>
      </c>
      <c r="R6" s="3">
        <f t="shared" si="0"/>
        <v>408500</v>
      </c>
      <c r="S6" s="3">
        <f t="shared" si="0"/>
        <v>459000</v>
      </c>
      <c r="T6" s="3">
        <f t="shared" si="0"/>
        <v>512700</v>
      </c>
      <c r="U6" s="3">
        <f t="shared" si="0"/>
        <v>569400</v>
      </c>
      <c r="V6" s="3">
        <f t="shared" si="0"/>
        <v>629300</v>
      </c>
      <c r="W6" s="3">
        <f t="shared" si="0"/>
        <v>692300</v>
      </c>
    </row>
    <row r="7" spans="1:24">
      <c r="A7" s="2" t="s">
        <v>3</v>
      </c>
      <c r="B7" s="3">
        <f t="shared" ref="B7:W7" si="1">TRUNC((B4*900)*1.1+B6,-2)</f>
        <v>3000</v>
      </c>
      <c r="C7" s="3">
        <f t="shared" si="1"/>
        <v>8500</v>
      </c>
      <c r="D7" s="4">
        <f t="shared" si="1"/>
        <v>16600</v>
      </c>
      <c r="E7" s="3">
        <f t="shared" si="1"/>
        <v>27300</v>
      </c>
      <c r="F7" s="3">
        <f t="shared" si="1"/>
        <v>40700</v>
      </c>
      <c r="G7" s="3">
        <f t="shared" si="1"/>
        <v>56900</v>
      </c>
      <c r="H7" s="3">
        <f t="shared" si="1"/>
        <v>75800</v>
      </c>
      <c r="I7" s="3">
        <f t="shared" si="1"/>
        <v>97500</v>
      </c>
      <c r="J7" s="3">
        <f t="shared" si="1"/>
        <v>122200</v>
      </c>
      <c r="K7" s="3">
        <f t="shared" si="1"/>
        <v>149700</v>
      </c>
      <c r="L7" s="3">
        <f t="shared" si="1"/>
        <v>180000</v>
      </c>
      <c r="M7" s="3">
        <f t="shared" si="1"/>
        <v>213400</v>
      </c>
      <c r="N7" s="3">
        <f t="shared" si="1"/>
        <v>249700</v>
      </c>
      <c r="O7" s="3">
        <f t="shared" si="1"/>
        <v>289100</v>
      </c>
      <c r="P7" s="3">
        <f t="shared" si="1"/>
        <v>331400</v>
      </c>
      <c r="Q7" s="3">
        <f t="shared" si="1"/>
        <v>376800</v>
      </c>
      <c r="R7" s="3">
        <f t="shared" si="1"/>
        <v>425300</v>
      </c>
      <c r="S7" s="3">
        <f t="shared" si="1"/>
        <v>476800</v>
      </c>
      <c r="T7" s="3">
        <f t="shared" si="1"/>
        <v>531500</v>
      </c>
      <c r="U7" s="3">
        <f t="shared" si="1"/>
        <v>589200</v>
      </c>
      <c r="V7" s="3">
        <f t="shared" si="1"/>
        <v>650000</v>
      </c>
      <c r="W7" s="3">
        <f t="shared" si="1"/>
        <v>714000</v>
      </c>
    </row>
    <row r="8" spans="1:24">
      <c r="A8" s="2" t="s">
        <v>2</v>
      </c>
      <c r="B8">
        <f t="shared" ref="B8:W8" si="2">TRUNC((B4*10)^2)*10</f>
        <v>1000</v>
      </c>
      <c r="C8">
        <f t="shared" si="2"/>
        <v>4000</v>
      </c>
      <c r="D8" s="1">
        <f t="shared" si="2"/>
        <v>9000</v>
      </c>
      <c r="E8">
        <f t="shared" si="2"/>
        <v>16000</v>
      </c>
      <c r="F8">
        <f t="shared" si="2"/>
        <v>25000</v>
      </c>
      <c r="G8">
        <f t="shared" si="2"/>
        <v>36000</v>
      </c>
      <c r="H8">
        <f t="shared" si="2"/>
        <v>49000</v>
      </c>
      <c r="I8">
        <f t="shared" si="2"/>
        <v>64000</v>
      </c>
      <c r="J8">
        <f t="shared" si="2"/>
        <v>81000</v>
      </c>
      <c r="K8">
        <f t="shared" si="2"/>
        <v>100000</v>
      </c>
      <c r="L8">
        <f t="shared" si="2"/>
        <v>121000</v>
      </c>
      <c r="M8">
        <f t="shared" si="2"/>
        <v>144000</v>
      </c>
      <c r="N8">
        <f t="shared" si="2"/>
        <v>169000</v>
      </c>
      <c r="O8">
        <f t="shared" si="2"/>
        <v>196000</v>
      </c>
      <c r="P8">
        <f t="shared" si="2"/>
        <v>225000</v>
      </c>
      <c r="Q8">
        <f t="shared" si="2"/>
        <v>256000</v>
      </c>
      <c r="R8">
        <f t="shared" si="2"/>
        <v>289000</v>
      </c>
      <c r="S8">
        <f t="shared" si="2"/>
        <v>324000</v>
      </c>
      <c r="T8">
        <f t="shared" si="2"/>
        <v>361000</v>
      </c>
      <c r="U8">
        <f t="shared" si="2"/>
        <v>400000</v>
      </c>
      <c r="V8">
        <f t="shared" si="2"/>
        <v>441000</v>
      </c>
      <c r="W8">
        <f t="shared" si="2"/>
        <v>484000</v>
      </c>
    </row>
    <row r="9" spans="1:24">
      <c r="A9" s="2" t="s">
        <v>1</v>
      </c>
      <c r="B9">
        <f t="shared" ref="B9:W9" si="3">B4^2*90</f>
        <v>90</v>
      </c>
      <c r="C9">
        <f t="shared" si="3"/>
        <v>360</v>
      </c>
      <c r="D9" s="1">
        <f t="shared" si="3"/>
        <v>810</v>
      </c>
      <c r="E9">
        <f t="shared" si="3"/>
        <v>1440</v>
      </c>
      <c r="F9">
        <f t="shared" si="3"/>
        <v>2250</v>
      </c>
      <c r="G9">
        <f t="shared" si="3"/>
        <v>3240</v>
      </c>
      <c r="H9">
        <f t="shared" si="3"/>
        <v>4410</v>
      </c>
      <c r="I9">
        <f t="shared" si="3"/>
        <v>5760</v>
      </c>
      <c r="J9">
        <f t="shared" si="3"/>
        <v>7290</v>
      </c>
      <c r="K9">
        <f t="shared" si="3"/>
        <v>9000</v>
      </c>
      <c r="L9">
        <f t="shared" si="3"/>
        <v>10890</v>
      </c>
      <c r="M9">
        <f t="shared" si="3"/>
        <v>12960</v>
      </c>
      <c r="N9">
        <f t="shared" si="3"/>
        <v>15210</v>
      </c>
      <c r="O9">
        <f t="shared" si="3"/>
        <v>17640</v>
      </c>
      <c r="P9">
        <f t="shared" si="3"/>
        <v>20250</v>
      </c>
      <c r="Q9">
        <f t="shared" si="3"/>
        <v>23040</v>
      </c>
      <c r="R9">
        <f t="shared" si="3"/>
        <v>26010</v>
      </c>
      <c r="S9">
        <f t="shared" si="3"/>
        <v>29160</v>
      </c>
      <c r="T9">
        <f t="shared" si="3"/>
        <v>32490</v>
      </c>
      <c r="U9">
        <f t="shared" si="3"/>
        <v>36000</v>
      </c>
      <c r="V9">
        <f t="shared" si="3"/>
        <v>39690</v>
      </c>
      <c r="W9">
        <f t="shared" si="3"/>
        <v>43560</v>
      </c>
    </row>
    <row r="10" spans="1:24">
      <c r="A10" s="2" t="s">
        <v>14</v>
      </c>
      <c r="B10">
        <f t="shared" ref="B10:W10" si="4">(B4*2500)+((B5+6)*1000)</f>
        <v>12500</v>
      </c>
      <c r="C10">
        <f t="shared" si="4"/>
        <v>15000</v>
      </c>
      <c r="D10" s="1">
        <f t="shared" si="4"/>
        <v>17500</v>
      </c>
      <c r="E10">
        <f t="shared" si="4"/>
        <v>20000</v>
      </c>
      <c r="F10">
        <f t="shared" si="4"/>
        <v>22500</v>
      </c>
      <c r="G10">
        <f t="shared" si="4"/>
        <v>24000</v>
      </c>
      <c r="H10">
        <f t="shared" si="4"/>
        <v>26500</v>
      </c>
      <c r="I10">
        <f t="shared" si="4"/>
        <v>29000</v>
      </c>
      <c r="J10">
        <f t="shared" si="4"/>
        <v>31500</v>
      </c>
      <c r="K10">
        <f t="shared" si="4"/>
        <v>34000</v>
      </c>
      <c r="L10">
        <f t="shared" si="4"/>
        <v>35500</v>
      </c>
      <c r="M10">
        <f t="shared" si="4"/>
        <v>38000</v>
      </c>
      <c r="N10">
        <f t="shared" si="4"/>
        <v>40500</v>
      </c>
      <c r="O10">
        <f t="shared" si="4"/>
        <v>43000</v>
      </c>
      <c r="P10">
        <f t="shared" si="4"/>
        <v>45500</v>
      </c>
      <c r="Q10">
        <f t="shared" si="4"/>
        <v>47000</v>
      </c>
      <c r="R10">
        <f t="shared" si="4"/>
        <v>49500</v>
      </c>
      <c r="S10">
        <f t="shared" si="4"/>
        <v>52000</v>
      </c>
      <c r="T10">
        <f t="shared" si="4"/>
        <v>54500</v>
      </c>
      <c r="U10">
        <f t="shared" si="4"/>
        <v>57000</v>
      </c>
      <c r="V10">
        <f t="shared" si="4"/>
        <v>59500</v>
      </c>
      <c r="W10">
        <f t="shared" si="4"/>
        <v>62000</v>
      </c>
    </row>
    <row r="12" spans="1:24" ht="409">
      <c r="B12" s="9" t="str">
        <f t="shared" ref="B12:W12" si="5">"&lt;cout niveau='"&amp;B4&amp;"'&gt;&lt;pierre&gt;"&amp;B6&amp;"&lt;/pierre&gt;&lt;metal&gt;"&amp;B7&amp;"&lt;/metal&gt;&lt;oxygene&gt;0&lt;/oxygene&gt;&lt;carburant&gt;0&lt;/carburant&gt;&lt;argent&gt;"&amp;B8&amp;"&lt;/argent&gt;&lt;time&gt;"&amp;B9&amp;"&lt;/time&gt;&lt;/cout&gt;"</f>
        <v>&lt;cout niveau='1'&gt;&lt;pierre&gt;2100&lt;/pierre&gt;&lt;metal&gt;3000&lt;/metal&gt;&lt;oxygene&gt;0&lt;/oxygene&gt;&lt;carburant&gt;0&lt;/carburant&gt;&lt;argent&gt;1000&lt;/argent&gt;&lt;time&gt;90&lt;/time&gt;&lt;/cout&gt;</v>
      </c>
      <c r="C12" s="9" t="str">
        <f t="shared" si="5"/>
        <v>&lt;cout niveau='2'&gt;&lt;pierre&gt;6600&lt;/pierre&gt;&lt;metal&gt;8500&lt;/metal&gt;&lt;oxygene&gt;0&lt;/oxygene&gt;&lt;carburant&gt;0&lt;/carburant&gt;&lt;argent&gt;4000&lt;/argent&gt;&lt;time&gt;360&lt;/time&gt;&lt;/cout&gt;</v>
      </c>
      <c r="D12" s="9" t="str">
        <f t="shared" si="5"/>
        <v>&lt;cout niveau='3'&gt;&lt;pierre&gt;13700&lt;/pierre&gt;&lt;metal&gt;16600&lt;/metal&gt;&lt;oxygene&gt;0&lt;/oxygene&gt;&lt;carburant&gt;0&lt;/carburant&gt;&lt;argent&gt;9000&lt;/argent&gt;&lt;time&gt;810&lt;/time&gt;&lt;/cout&gt;</v>
      </c>
      <c r="E12" s="9" t="str">
        <f t="shared" si="5"/>
        <v>&lt;cout niveau='4'&gt;&lt;pierre&gt;23400&lt;/pierre&gt;&lt;metal&gt;27300&lt;/metal&gt;&lt;oxygene&gt;0&lt;/oxygene&gt;&lt;carburant&gt;0&lt;/carburant&gt;&lt;argent&gt;16000&lt;/argent&gt;&lt;time&gt;1440&lt;/time&gt;&lt;/cout&gt;</v>
      </c>
      <c r="F12" s="9" t="str">
        <f t="shared" si="5"/>
        <v>&lt;cout niveau='5'&gt;&lt;pierre&gt;35800&lt;/pierre&gt;&lt;metal&gt;40700&lt;/metal&gt;&lt;oxygene&gt;0&lt;/oxygene&gt;&lt;carburant&gt;0&lt;/carburant&gt;&lt;argent&gt;25000&lt;/argent&gt;&lt;time&gt;2250&lt;/time&gt;&lt;/cout&gt;</v>
      </c>
      <c r="G12" s="9" t="str">
        <f t="shared" si="5"/>
        <v>&lt;cout niveau='6'&gt;&lt;pierre&gt;51000&lt;/pierre&gt;&lt;metal&gt;56900&lt;/metal&gt;&lt;oxygene&gt;0&lt;/oxygene&gt;&lt;carburant&gt;0&lt;/carburant&gt;&lt;argent&gt;36000&lt;/argent&gt;&lt;time&gt;3240&lt;/time&gt;&lt;/cout&gt;</v>
      </c>
      <c r="H12" s="9" t="str">
        <f t="shared" si="5"/>
        <v>&lt;cout niveau='7'&gt;&lt;pierre&gt;68900&lt;/pierre&gt;&lt;metal&gt;75800&lt;/metal&gt;&lt;oxygene&gt;0&lt;/oxygene&gt;&lt;carburant&gt;0&lt;/carburant&gt;&lt;argent&gt;49000&lt;/argent&gt;&lt;time&gt;4410&lt;/time&gt;&lt;/cout&gt;</v>
      </c>
      <c r="I12" s="9" t="str">
        <f t="shared" si="5"/>
        <v>&lt;cout niveau='8'&gt;&lt;pierre&gt;89600&lt;/pierre&gt;&lt;metal&gt;97500&lt;/metal&gt;&lt;oxygene&gt;0&lt;/oxygene&gt;&lt;carburant&gt;0&lt;/carburant&gt;&lt;argent&gt;64000&lt;/argent&gt;&lt;time&gt;5760&lt;/time&gt;&lt;/cout&gt;</v>
      </c>
      <c r="J12" s="9" t="str">
        <f t="shared" si="5"/>
        <v>&lt;cout niveau='9'&gt;&lt;pierre&gt;113300&lt;/pierre&gt;&lt;metal&gt;122200&lt;/metal&gt;&lt;oxygene&gt;0&lt;/oxygene&gt;&lt;carburant&gt;0&lt;/carburant&gt;&lt;argent&gt;81000&lt;/argent&gt;&lt;time&gt;7290&lt;/time&gt;&lt;/cout&gt;</v>
      </c>
      <c r="K12" s="9" t="str">
        <f t="shared" si="5"/>
        <v>&lt;cout niveau='10'&gt;&lt;pierre&gt;139800&lt;/pierre&gt;&lt;metal&gt;149700&lt;/metal&gt;&lt;oxygene&gt;0&lt;/oxygene&gt;&lt;carburant&gt;0&lt;/carburant&gt;&lt;argent&gt;100000&lt;/argent&gt;&lt;time&gt;9000&lt;/time&gt;&lt;/cout&gt;</v>
      </c>
      <c r="L12" s="9" t="str">
        <f t="shared" si="5"/>
        <v>&lt;cout niveau='11'&gt;&lt;pierre&gt;169200&lt;/pierre&gt;&lt;metal&gt;180000&lt;/metal&gt;&lt;oxygene&gt;0&lt;/oxygene&gt;&lt;carburant&gt;0&lt;/carburant&gt;&lt;argent&gt;121000&lt;/argent&gt;&lt;time&gt;10890&lt;/time&gt;&lt;/cout&gt;</v>
      </c>
      <c r="M12" s="9" t="str">
        <f t="shared" si="5"/>
        <v>&lt;cout niveau='12'&gt;&lt;pierre&gt;201600&lt;/pierre&gt;&lt;metal&gt;213400&lt;/metal&gt;&lt;oxygene&gt;0&lt;/oxygene&gt;&lt;carburant&gt;0&lt;/carburant&gt;&lt;argent&gt;144000&lt;/argent&gt;&lt;time&gt;12960&lt;/time&gt;&lt;/cout&gt;</v>
      </c>
      <c r="N12" s="9" t="str">
        <f t="shared" si="5"/>
        <v>&lt;cout niveau='13'&gt;&lt;pierre&gt;236900&lt;/pierre&gt;&lt;metal&gt;249700&lt;/metal&gt;&lt;oxygene&gt;0&lt;/oxygene&gt;&lt;carburant&gt;0&lt;/carburant&gt;&lt;argent&gt;169000&lt;/argent&gt;&lt;time&gt;15210&lt;/time&gt;&lt;/cout&gt;</v>
      </c>
      <c r="O12" s="9" t="str">
        <f t="shared" si="5"/>
        <v>&lt;cout niveau='14'&gt;&lt;pierre&gt;275300&lt;/pierre&gt;&lt;metal&gt;289100&lt;/metal&gt;&lt;oxygene&gt;0&lt;/oxygene&gt;&lt;carburant&gt;0&lt;/carburant&gt;&lt;argent&gt;196000&lt;/argent&gt;&lt;time&gt;17640&lt;/time&gt;&lt;/cout&gt;</v>
      </c>
      <c r="P12" s="9" t="str">
        <f t="shared" si="5"/>
        <v>&lt;cout niveau='15'&gt;&lt;pierre&gt;316600&lt;/pierre&gt;&lt;metal&gt;331400&lt;/metal&gt;&lt;oxygene&gt;0&lt;/oxygene&gt;&lt;carburant&gt;0&lt;/carburant&gt;&lt;argent&gt;225000&lt;/argent&gt;&lt;time&gt;20250&lt;/time&gt;&lt;/cout&gt;</v>
      </c>
      <c r="Q12" s="9" t="str">
        <f t="shared" si="5"/>
        <v>&lt;cout niveau='16'&gt;&lt;pierre&gt;361000&lt;/pierre&gt;&lt;metal&gt;376800&lt;/metal&gt;&lt;oxygene&gt;0&lt;/oxygene&gt;&lt;carburant&gt;0&lt;/carburant&gt;&lt;argent&gt;256000&lt;/argent&gt;&lt;time&gt;23040&lt;/time&gt;&lt;/cout&gt;</v>
      </c>
      <c r="R12" s="9" t="str">
        <f t="shared" si="5"/>
        <v>&lt;cout niveau='17'&gt;&lt;pierre&gt;408500&lt;/pierre&gt;&lt;metal&gt;425300&lt;/metal&gt;&lt;oxygene&gt;0&lt;/oxygene&gt;&lt;carburant&gt;0&lt;/carburant&gt;&lt;argent&gt;289000&lt;/argent&gt;&lt;time&gt;26010&lt;/time&gt;&lt;/cout&gt;</v>
      </c>
      <c r="S12" s="9" t="str">
        <f t="shared" si="5"/>
        <v>&lt;cout niveau='18'&gt;&lt;pierre&gt;459000&lt;/pierre&gt;&lt;metal&gt;476800&lt;/metal&gt;&lt;oxygene&gt;0&lt;/oxygene&gt;&lt;carburant&gt;0&lt;/carburant&gt;&lt;argent&gt;324000&lt;/argent&gt;&lt;time&gt;29160&lt;/time&gt;&lt;/cout&gt;</v>
      </c>
      <c r="T12" s="9" t="str">
        <f t="shared" si="5"/>
        <v>&lt;cout niveau='19'&gt;&lt;pierre&gt;512700&lt;/pierre&gt;&lt;metal&gt;531500&lt;/metal&gt;&lt;oxygene&gt;0&lt;/oxygene&gt;&lt;carburant&gt;0&lt;/carburant&gt;&lt;argent&gt;361000&lt;/argent&gt;&lt;time&gt;32490&lt;/time&gt;&lt;/cout&gt;</v>
      </c>
      <c r="U12" s="9" t="str">
        <f t="shared" si="5"/>
        <v>&lt;cout niveau='20'&gt;&lt;pierre&gt;569400&lt;/pierre&gt;&lt;metal&gt;589200&lt;/metal&gt;&lt;oxygene&gt;0&lt;/oxygene&gt;&lt;carburant&gt;0&lt;/carburant&gt;&lt;argent&gt;400000&lt;/argent&gt;&lt;time&gt;36000&lt;/time&gt;&lt;/cout&gt;</v>
      </c>
      <c r="V12" s="9" t="str">
        <f t="shared" si="5"/>
        <v>&lt;cout niveau='21'&gt;&lt;pierre&gt;629300&lt;/pierre&gt;&lt;metal&gt;650000&lt;/metal&gt;&lt;oxygene&gt;0&lt;/oxygene&gt;&lt;carburant&gt;0&lt;/carburant&gt;&lt;argent&gt;441000&lt;/argent&gt;&lt;time&gt;39690&lt;/time&gt;&lt;/cout&gt;</v>
      </c>
      <c r="W12" s="9" t="str">
        <f t="shared" si="5"/>
        <v>&lt;cout niveau='22'&gt;&lt;pierre&gt;692300&lt;/pierre&gt;&lt;metal&gt;714000&lt;/metal&gt;&lt;oxygene&gt;0&lt;/oxygene&gt;&lt;carburant&gt;0&lt;/carburant&gt;&lt;argent&gt;484000&lt;/argent&gt;&lt;time&gt;43560&lt;/time&gt;&lt;/cout&gt;</v>
      </c>
    </row>
    <row r="14" spans="1:24" ht="135">
      <c r="B14" s="9" t="str">
        <f t="shared" ref="B14:W14" si="6">"&lt;get niveau='"&amp;B4&amp;"'&gt;&lt;value&gt;"&amp;B10&amp;"&lt;/value&gt;&lt;/get&gt;"</f>
        <v>&lt;get niveau='1'&gt;&lt;value&gt;12500&lt;/value&gt;&lt;/get&gt;</v>
      </c>
      <c r="C14" s="9" t="str">
        <f t="shared" si="6"/>
        <v>&lt;get niveau='2'&gt;&lt;value&gt;15000&lt;/value&gt;&lt;/get&gt;</v>
      </c>
      <c r="D14" s="9" t="str">
        <f t="shared" si="6"/>
        <v>&lt;get niveau='3'&gt;&lt;value&gt;17500&lt;/value&gt;&lt;/get&gt;</v>
      </c>
      <c r="E14" s="9" t="str">
        <f t="shared" si="6"/>
        <v>&lt;get niveau='4'&gt;&lt;value&gt;20000&lt;/value&gt;&lt;/get&gt;</v>
      </c>
      <c r="F14" s="9" t="str">
        <f t="shared" si="6"/>
        <v>&lt;get niveau='5'&gt;&lt;value&gt;22500&lt;/value&gt;&lt;/get&gt;</v>
      </c>
      <c r="G14" s="9" t="str">
        <f t="shared" si="6"/>
        <v>&lt;get niveau='6'&gt;&lt;value&gt;24000&lt;/value&gt;&lt;/get&gt;</v>
      </c>
      <c r="H14" s="9" t="str">
        <f t="shared" si="6"/>
        <v>&lt;get niveau='7'&gt;&lt;value&gt;26500&lt;/value&gt;&lt;/get&gt;</v>
      </c>
      <c r="I14" s="9" t="str">
        <f t="shared" si="6"/>
        <v>&lt;get niveau='8'&gt;&lt;value&gt;29000&lt;/value&gt;&lt;/get&gt;</v>
      </c>
      <c r="J14" s="9" t="str">
        <f t="shared" si="6"/>
        <v>&lt;get niveau='9'&gt;&lt;value&gt;31500&lt;/value&gt;&lt;/get&gt;</v>
      </c>
      <c r="K14" s="9" t="str">
        <f t="shared" si="6"/>
        <v>&lt;get niveau='10'&gt;&lt;value&gt;34000&lt;/value&gt;&lt;/get&gt;</v>
      </c>
      <c r="L14" s="9" t="str">
        <f t="shared" si="6"/>
        <v>&lt;get niveau='11'&gt;&lt;value&gt;35500&lt;/value&gt;&lt;/get&gt;</v>
      </c>
      <c r="M14" s="9" t="str">
        <f t="shared" si="6"/>
        <v>&lt;get niveau='12'&gt;&lt;value&gt;38000&lt;/value&gt;&lt;/get&gt;</v>
      </c>
      <c r="N14" s="9" t="str">
        <f t="shared" si="6"/>
        <v>&lt;get niveau='13'&gt;&lt;value&gt;40500&lt;/value&gt;&lt;/get&gt;</v>
      </c>
      <c r="O14" s="9" t="str">
        <f t="shared" si="6"/>
        <v>&lt;get niveau='14'&gt;&lt;value&gt;43000&lt;/value&gt;&lt;/get&gt;</v>
      </c>
      <c r="P14" s="9" t="str">
        <f t="shared" si="6"/>
        <v>&lt;get niveau='15'&gt;&lt;value&gt;45500&lt;/value&gt;&lt;/get&gt;</v>
      </c>
      <c r="Q14" s="9" t="str">
        <f t="shared" si="6"/>
        <v>&lt;get niveau='16'&gt;&lt;value&gt;47000&lt;/value&gt;&lt;/get&gt;</v>
      </c>
      <c r="R14" s="9" t="str">
        <f t="shared" si="6"/>
        <v>&lt;get niveau='17'&gt;&lt;value&gt;49500&lt;/value&gt;&lt;/get&gt;</v>
      </c>
      <c r="S14" s="9" t="str">
        <f t="shared" si="6"/>
        <v>&lt;get niveau='18'&gt;&lt;value&gt;52000&lt;/value&gt;&lt;/get&gt;</v>
      </c>
      <c r="T14" s="9" t="str">
        <f t="shared" si="6"/>
        <v>&lt;get niveau='19'&gt;&lt;value&gt;54500&lt;/value&gt;&lt;/get&gt;</v>
      </c>
      <c r="U14" s="9" t="str">
        <f t="shared" si="6"/>
        <v>&lt;get niveau='20'&gt;&lt;value&gt;57000&lt;/value&gt;&lt;/get&gt;</v>
      </c>
      <c r="V14" s="9" t="str">
        <f t="shared" si="6"/>
        <v>&lt;get niveau='21'&gt;&lt;value&gt;59500&lt;/value&gt;&lt;/get&gt;</v>
      </c>
      <c r="W14" s="9" t="str">
        <f t="shared" si="6"/>
        <v>&lt;get niveau='22'&gt;&lt;value&gt;62000&lt;/value&gt;&lt;/get&gt;</v>
      </c>
    </row>
  </sheetData>
  <mergeCells count="2">
    <mergeCell ref="A1:W2"/>
    <mergeCell ref="A3:W3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4"/>
  <sheetViews>
    <sheetView topLeftCell="A9" zoomScale="150" zoomScaleNormal="150" zoomScalePageLayoutView="150" workbookViewId="0">
      <selection activeCell="B14" sqref="B14:W14"/>
    </sheetView>
  </sheetViews>
  <sheetFormatPr baseColWidth="10" defaultRowHeight="15" x14ac:dyDescent="0"/>
  <cols>
    <col min="1" max="1" width="12.33203125" bestFit="1" customWidth="1"/>
    <col min="2" max="2" width="5.33203125" bestFit="1" customWidth="1"/>
    <col min="3" max="3" width="6.1640625" bestFit="1" customWidth="1"/>
    <col min="4" max="8" width="6.33203125" bestFit="1" customWidth="1"/>
    <col min="9" max="9" width="7.1640625" bestFit="1" customWidth="1"/>
    <col min="10" max="23" width="7.33203125" bestFit="1" customWidth="1"/>
    <col min="24" max="24" width="23.83203125" bestFit="1" customWidth="1"/>
  </cols>
  <sheetData>
    <row r="1" spans="1:24" ht="15" customHeight="1">
      <c r="A1" s="10" t="s">
        <v>19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>
        <v>6</v>
      </c>
    </row>
    <row r="2" spans="1:24" ht="15" customHeight="1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</row>
    <row r="3" spans="1:24" ht="60" customHeight="1">
      <c r="A3" s="11" t="s">
        <v>18</v>
      </c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t="str">
        <f>"&lt;building id='"&amp;X1&amp;"'&gt;&lt;/building&gt;"</f>
        <v>&lt;building id='6'&gt;&lt;/building&gt;</v>
      </c>
    </row>
    <row r="4" spans="1:24" s="5" customFormat="1">
      <c r="A4" s="7" t="s">
        <v>5</v>
      </c>
      <c r="B4" s="6">
        <v>1</v>
      </c>
      <c r="C4" s="6">
        <v>2</v>
      </c>
      <c r="D4" s="6">
        <v>3</v>
      </c>
      <c r="E4" s="6">
        <v>4</v>
      </c>
      <c r="F4" s="6">
        <v>5</v>
      </c>
      <c r="G4" s="6">
        <v>6</v>
      </c>
      <c r="H4" s="6">
        <v>7</v>
      </c>
      <c r="I4" s="6">
        <v>8</v>
      </c>
      <c r="J4" s="6">
        <v>9</v>
      </c>
      <c r="K4" s="6">
        <v>10</v>
      </c>
      <c r="L4" s="6">
        <v>11</v>
      </c>
      <c r="M4" s="6">
        <v>12</v>
      </c>
      <c r="N4" s="6">
        <v>13</v>
      </c>
      <c r="O4" s="6">
        <v>14</v>
      </c>
      <c r="P4" s="6">
        <v>15</v>
      </c>
      <c r="Q4" s="6">
        <v>16</v>
      </c>
      <c r="R4" s="6">
        <v>17</v>
      </c>
      <c r="S4" s="6">
        <v>18</v>
      </c>
      <c r="T4" s="6">
        <v>19</v>
      </c>
      <c r="U4" s="6">
        <v>20</v>
      </c>
      <c r="V4" s="6">
        <v>21</v>
      </c>
      <c r="W4" s="6">
        <v>22</v>
      </c>
    </row>
    <row r="5" spans="1:24" s="5" customFormat="1">
      <c r="A5" s="7" t="s">
        <v>15</v>
      </c>
      <c r="B5" s="6">
        <v>4</v>
      </c>
      <c r="C5" s="6">
        <v>4</v>
      </c>
      <c r="D5" s="6">
        <v>4</v>
      </c>
      <c r="E5" s="6">
        <v>4</v>
      </c>
      <c r="F5" s="6">
        <v>4</v>
      </c>
      <c r="G5" s="6">
        <v>3</v>
      </c>
      <c r="H5" s="6">
        <v>3</v>
      </c>
      <c r="I5" s="6">
        <v>3</v>
      </c>
      <c r="J5" s="6">
        <v>3</v>
      </c>
      <c r="K5" s="6">
        <v>3</v>
      </c>
      <c r="L5" s="6">
        <v>2</v>
      </c>
      <c r="M5" s="6">
        <v>2</v>
      </c>
      <c r="N5" s="6">
        <v>2</v>
      </c>
      <c r="O5" s="6">
        <v>2</v>
      </c>
      <c r="P5" s="6">
        <v>2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</row>
    <row r="6" spans="1:24">
      <c r="A6" s="2" t="s">
        <v>4</v>
      </c>
      <c r="B6" s="3">
        <f t="shared" ref="B6:W6" si="0">TRUNC((B4*1000)*(1+B4)^1.1,-2)</f>
        <v>2100</v>
      </c>
      <c r="C6" s="3">
        <f t="shared" si="0"/>
        <v>6600</v>
      </c>
      <c r="D6" s="4">
        <f t="shared" si="0"/>
        <v>13700</v>
      </c>
      <c r="E6" s="3">
        <f t="shared" si="0"/>
        <v>23400</v>
      </c>
      <c r="F6" s="3">
        <f t="shared" si="0"/>
        <v>35800</v>
      </c>
      <c r="G6" s="3">
        <f t="shared" si="0"/>
        <v>51000</v>
      </c>
      <c r="H6" s="3">
        <f t="shared" si="0"/>
        <v>68900</v>
      </c>
      <c r="I6" s="3">
        <f t="shared" si="0"/>
        <v>89600</v>
      </c>
      <c r="J6" s="3">
        <f t="shared" si="0"/>
        <v>113300</v>
      </c>
      <c r="K6" s="3">
        <f t="shared" si="0"/>
        <v>139800</v>
      </c>
      <c r="L6" s="3">
        <f t="shared" si="0"/>
        <v>169200</v>
      </c>
      <c r="M6" s="3">
        <f t="shared" si="0"/>
        <v>201600</v>
      </c>
      <c r="N6" s="3">
        <f t="shared" si="0"/>
        <v>236900</v>
      </c>
      <c r="O6" s="3">
        <f t="shared" si="0"/>
        <v>275300</v>
      </c>
      <c r="P6" s="3">
        <f t="shared" si="0"/>
        <v>316600</v>
      </c>
      <c r="Q6" s="3">
        <f t="shared" si="0"/>
        <v>361000</v>
      </c>
      <c r="R6" s="3">
        <f t="shared" si="0"/>
        <v>408500</v>
      </c>
      <c r="S6" s="3">
        <f t="shared" si="0"/>
        <v>459000</v>
      </c>
      <c r="T6" s="3">
        <f t="shared" si="0"/>
        <v>512700</v>
      </c>
      <c r="U6" s="3">
        <f t="shared" si="0"/>
        <v>569400</v>
      </c>
      <c r="V6" s="3">
        <f t="shared" si="0"/>
        <v>629300</v>
      </c>
      <c r="W6" s="3">
        <f t="shared" si="0"/>
        <v>692300</v>
      </c>
    </row>
    <row r="7" spans="1:24">
      <c r="A7" s="2" t="s">
        <v>3</v>
      </c>
      <c r="B7" s="3">
        <f t="shared" ref="B7:W7" si="1">TRUNC((B4*900)*1.1+B6,-2)</f>
        <v>3000</v>
      </c>
      <c r="C7" s="3">
        <f t="shared" si="1"/>
        <v>8500</v>
      </c>
      <c r="D7" s="4">
        <f t="shared" si="1"/>
        <v>16600</v>
      </c>
      <c r="E7" s="3">
        <f t="shared" si="1"/>
        <v>27300</v>
      </c>
      <c r="F7" s="3">
        <f t="shared" si="1"/>
        <v>40700</v>
      </c>
      <c r="G7" s="3">
        <f t="shared" si="1"/>
        <v>56900</v>
      </c>
      <c r="H7" s="3">
        <f t="shared" si="1"/>
        <v>75800</v>
      </c>
      <c r="I7" s="3">
        <f t="shared" si="1"/>
        <v>97500</v>
      </c>
      <c r="J7" s="3">
        <f t="shared" si="1"/>
        <v>122200</v>
      </c>
      <c r="K7" s="3">
        <f t="shared" si="1"/>
        <v>149700</v>
      </c>
      <c r="L7" s="3">
        <f t="shared" si="1"/>
        <v>180000</v>
      </c>
      <c r="M7" s="3">
        <f t="shared" si="1"/>
        <v>213400</v>
      </c>
      <c r="N7" s="3">
        <f t="shared" si="1"/>
        <v>249700</v>
      </c>
      <c r="O7" s="3">
        <f t="shared" si="1"/>
        <v>289100</v>
      </c>
      <c r="P7" s="3">
        <f t="shared" si="1"/>
        <v>331400</v>
      </c>
      <c r="Q7" s="3">
        <f t="shared" si="1"/>
        <v>376800</v>
      </c>
      <c r="R7" s="3">
        <f t="shared" si="1"/>
        <v>425300</v>
      </c>
      <c r="S7" s="3">
        <f t="shared" si="1"/>
        <v>476800</v>
      </c>
      <c r="T7" s="3">
        <f t="shared" si="1"/>
        <v>531500</v>
      </c>
      <c r="U7" s="3">
        <f t="shared" si="1"/>
        <v>589200</v>
      </c>
      <c r="V7" s="3">
        <f t="shared" si="1"/>
        <v>650000</v>
      </c>
      <c r="W7" s="3">
        <f t="shared" si="1"/>
        <v>714000</v>
      </c>
    </row>
    <row r="8" spans="1:24">
      <c r="A8" s="2" t="s">
        <v>2</v>
      </c>
      <c r="B8">
        <f t="shared" ref="B8:W8" si="2">TRUNC((B4*10)^2)*10</f>
        <v>1000</v>
      </c>
      <c r="C8">
        <f t="shared" si="2"/>
        <v>4000</v>
      </c>
      <c r="D8" s="1">
        <f t="shared" si="2"/>
        <v>9000</v>
      </c>
      <c r="E8">
        <f t="shared" si="2"/>
        <v>16000</v>
      </c>
      <c r="F8">
        <f t="shared" si="2"/>
        <v>25000</v>
      </c>
      <c r="G8">
        <f t="shared" si="2"/>
        <v>36000</v>
      </c>
      <c r="H8">
        <f t="shared" si="2"/>
        <v>49000</v>
      </c>
      <c r="I8">
        <f t="shared" si="2"/>
        <v>64000</v>
      </c>
      <c r="J8">
        <f t="shared" si="2"/>
        <v>81000</v>
      </c>
      <c r="K8">
        <f t="shared" si="2"/>
        <v>100000</v>
      </c>
      <c r="L8">
        <f t="shared" si="2"/>
        <v>121000</v>
      </c>
      <c r="M8">
        <f t="shared" si="2"/>
        <v>144000</v>
      </c>
      <c r="N8">
        <f t="shared" si="2"/>
        <v>169000</v>
      </c>
      <c r="O8">
        <f t="shared" si="2"/>
        <v>196000</v>
      </c>
      <c r="P8">
        <f t="shared" si="2"/>
        <v>225000</v>
      </c>
      <c r="Q8">
        <f t="shared" si="2"/>
        <v>256000</v>
      </c>
      <c r="R8">
        <f t="shared" si="2"/>
        <v>289000</v>
      </c>
      <c r="S8">
        <f t="shared" si="2"/>
        <v>324000</v>
      </c>
      <c r="T8">
        <f t="shared" si="2"/>
        <v>361000</v>
      </c>
      <c r="U8">
        <f t="shared" si="2"/>
        <v>400000</v>
      </c>
      <c r="V8">
        <f t="shared" si="2"/>
        <v>441000</v>
      </c>
      <c r="W8">
        <f t="shared" si="2"/>
        <v>484000</v>
      </c>
    </row>
    <row r="9" spans="1:24">
      <c r="A9" s="2" t="s">
        <v>1</v>
      </c>
      <c r="B9">
        <f t="shared" ref="B9:W9" si="3">B4^2*90</f>
        <v>90</v>
      </c>
      <c r="C9">
        <f t="shared" si="3"/>
        <v>360</v>
      </c>
      <c r="D9" s="1">
        <f t="shared" si="3"/>
        <v>810</v>
      </c>
      <c r="E9">
        <f t="shared" si="3"/>
        <v>1440</v>
      </c>
      <c r="F9">
        <f t="shared" si="3"/>
        <v>2250</v>
      </c>
      <c r="G9">
        <f t="shared" si="3"/>
        <v>3240</v>
      </c>
      <c r="H9">
        <f t="shared" si="3"/>
        <v>4410</v>
      </c>
      <c r="I9">
        <f t="shared" si="3"/>
        <v>5760</v>
      </c>
      <c r="J9">
        <f t="shared" si="3"/>
        <v>7290</v>
      </c>
      <c r="K9">
        <f t="shared" si="3"/>
        <v>9000</v>
      </c>
      <c r="L9">
        <f t="shared" si="3"/>
        <v>10890</v>
      </c>
      <c r="M9">
        <f t="shared" si="3"/>
        <v>12960</v>
      </c>
      <c r="N9">
        <f t="shared" si="3"/>
        <v>15210</v>
      </c>
      <c r="O9">
        <f t="shared" si="3"/>
        <v>17640</v>
      </c>
      <c r="P9">
        <f t="shared" si="3"/>
        <v>20250</v>
      </c>
      <c r="Q9">
        <f t="shared" si="3"/>
        <v>23040</v>
      </c>
      <c r="R9">
        <f t="shared" si="3"/>
        <v>26010</v>
      </c>
      <c r="S9">
        <f t="shared" si="3"/>
        <v>29160</v>
      </c>
      <c r="T9">
        <f t="shared" si="3"/>
        <v>32490</v>
      </c>
      <c r="U9">
        <f t="shared" si="3"/>
        <v>36000</v>
      </c>
      <c r="V9">
        <f t="shared" si="3"/>
        <v>39690</v>
      </c>
      <c r="W9">
        <f t="shared" si="3"/>
        <v>43560</v>
      </c>
    </row>
    <row r="10" spans="1:24">
      <c r="A10" s="2" t="s">
        <v>14</v>
      </c>
      <c r="B10">
        <f t="shared" ref="B10:W10" si="4">(((B4+1)/2)^2*5000)</f>
        <v>5000</v>
      </c>
      <c r="C10">
        <f t="shared" si="4"/>
        <v>11250</v>
      </c>
      <c r="D10" s="1">
        <f t="shared" si="4"/>
        <v>20000</v>
      </c>
      <c r="E10">
        <f t="shared" si="4"/>
        <v>31250</v>
      </c>
      <c r="F10">
        <f t="shared" si="4"/>
        <v>45000</v>
      </c>
      <c r="G10">
        <f t="shared" si="4"/>
        <v>61250</v>
      </c>
      <c r="H10">
        <f t="shared" si="4"/>
        <v>80000</v>
      </c>
      <c r="I10">
        <f t="shared" si="4"/>
        <v>101250</v>
      </c>
      <c r="J10">
        <f t="shared" si="4"/>
        <v>125000</v>
      </c>
      <c r="K10">
        <f t="shared" si="4"/>
        <v>151250</v>
      </c>
      <c r="L10">
        <f t="shared" si="4"/>
        <v>180000</v>
      </c>
      <c r="M10">
        <f t="shared" si="4"/>
        <v>211250</v>
      </c>
      <c r="N10">
        <f t="shared" si="4"/>
        <v>245000</v>
      </c>
      <c r="O10">
        <f t="shared" si="4"/>
        <v>281250</v>
      </c>
      <c r="P10">
        <f t="shared" si="4"/>
        <v>320000</v>
      </c>
      <c r="Q10">
        <f t="shared" si="4"/>
        <v>361250</v>
      </c>
      <c r="R10">
        <f t="shared" si="4"/>
        <v>405000</v>
      </c>
      <c r="S10">
        <f t="shared" si="4"/>
        <v>451250</v>
      </c>
      <c r="T10">
        <f t="shared" si="4"/>
        <v>500000</v>
      </c>
      <c r="U10">
        <f t="shared" si="4"/>
        <v>551250</v>
      </c>
      <c r="V10">
        <f t="shared" si="4"/>
        <v>605000</v>
      </c>
      <c r="W10">
        <f t="shared" si="4"/>
        <v>661250</v>
      </c>
    </row>
    <row r="12" spans="1:24">
      <c r="B12" t="str">
        <f t="shared" ref="B12:W12" si="5">"&lt;cout niveau='"&amp;B4&amp;"'&gt;&lt;pierre&gt;"&amp;B6&amp;"&lt;/pierre&gt;&lt;metal&gt;"&amp;B7&amp;"&lt;/metal&gt;&lt;oxygene&gt;0&lt;/oxygene&gt;&lt;carburant&gt;0&lt;/carburant&gt;&lt;argent&gt;"&amp;B8&amp;"&lt;/argent&gt;&lt;time&gt;"&amp;B9&amp;"&lt;/time&gt;&lt;/cout&gt;"</f>
        <v>&lt;cout niveau='1'&gt;&lt;pierre&gt;2100&lt;/pierre&gt;&lt;metal&gt;3000&lt;/metal&gt;&lt;oxygene&gt;0&lt;/oxygene&gt;&lt;carburant&gt;0&lt;/carburant&gt;&lt;argent&gt;1000&lt;/argent&gt;&lt;time&gt;90&lt;/time&gt;&lt;/cout&gt;</v>
      </c>
      <c r="C12" t="str">
        <f t="shared" si="5"/>
        <v>&lt;cout niveau='2'&gt;&lt;pierre&gt;6600&lt;/pierre&gt;&lt;metal&gt;8500&lt;/metal&gt;&lt;oxygene&gt;0&lt;/oxygene&gt;&lt;carburant&gt;0&lt;/carburant&gt;&lt;argent&gt;4000&lt;/argent&gt;&lt;time&gt;360&lt;/time&gt;&lt;/cout&gt;</v>
      </c>
      <c r="D12" t="str">
        <f t="shared" si="5"/>
        <v>&lt;cout niveau='3'&gt;&lt;pierre&gt;13700&lt;/pierre&gt;&lt;metal&gt;16600&lt;/metal&gt;&lt;oxygene&gt;0&lt;/oxygene&gt;&lt;carburant&gt;0&lt;/carburant&gt;&lt;argent&gt;9000&lt;/argent&gt;&lt;time&gt;810&lt;/time&gt;&lt;/cout&gt;</v>
      </c>
      <c r="E12" t="str">
        <f t="shared" si="5"/>
        <v>&lt;cout niveau='4'&gt;&lt;pierre&gt;23400&lt;/pierre&gt;&lt;metal&gt;27300&lt;/metal&gt;&lt;oxygene&gt;0&lt;/oxygene&gt;&lt;carburant&gt;0&lt;/carburant&gt;&lt;argent&gt;16000&lt;/argent&gt;&lt;time&gt;1440&lt;/time&gt;&lt;/cout&gt;</v>
      </c>
      <c r="F12" t="str">
        <f t="shared" si="5"/>
        <v>&lt;cout niveau='5'&gt;&lt;pierre&gt;35800&lt;/pierre&gt;&lt;metal&gt;40700&lt;/metal&gt;&lt;oxygene&gt;0&lt;/oxygene&gt;&lt;carburant&gt;0&lt;/carburant&gt;&lt;argent&gt;25000&lt;/argent&gt;&lt;time&gt;2250&lt;/time&gt;&lt;/cout&gt;</v>
      </c>
      <c r="G12" t="str">
        <f t="shared" si="5"/>
        <v>&lt;cout niveau='6'&gt;&lt;pierre&gt;51000&lt;/pierre&gt;&lt;metal&gt;56900&lt;/metal&gt;&lt;oxygene&gt;0&lt;/oxygene&gt;&lt;carburant&gt;0&lt;/carburant&gt;&lt;argent&gt;36000&lt;/argent&gt;&lt;time&gt;3240&lt;/time&gt;&lt;/cout&gt;</v>
      </c>
      <c r="H12" t="str">
        <f t="shared" si="5"/>
        <v>&lt;cout niveau='7'&gt;&lt;pierre&gt;68900&lt;/pierre&gt;&lt;metal&gt;75800&lt;/metal&gt;&lt;oxygene&gt;0&lt;/oxygene&gt;&lt;carburant&gt;0&lt;/carburant&gt;&lt;argent&gt;49000&lt;/argent&gt;&lt;time&gt;4410&lt;/time&gt;&lt;/cout&gt;</v>
      </c>
      <c r="I12" t="str">
        <f t="shared" si="5"/>
        <v>&lt;cout niveau='8'&gt;&lt;pierre&gt;89600&lt;/pierre&gt;&lt;metal&gt;97500&lt;/metal&gt;&lt;oxygene&gt;0&lt;/oxygene&gt;&lt;carburant&gt;0&lt;/carburant&gt;&lt;argent&gt;64000&lt;/argent&gt;&lt;time&gt;5760&lt;/time&gt;&lt;/cout&gt;</v>
      </c>
      <c r="J12" t="str">
        <f t="shared" si="5"/>
        <v>&lt;cout niveau='9'&gt;&lt;pierre&gt;113300&lt;/pierre&gt;&lt;metal&gt;122200&lt;/metal&gt;&lt;oxygene&gt;0&lt;/oxygene&gt;&lt;carburant&gt;0&lt;/carburant&gt;&lt;argent&gt;81000&lt;/argent&gt;&lt;time&gt;7290&lt;/time&gt;&lt;/cout&gt;</v>
      </c>
      <c r="K12" t="str">
        <f t="shared" si="5"/>
        <v>&lt;cout niveau='10'&gt;&lt;pierre&gt;139800&lt;/pierre&gt;&lt;metal&gt;149700&lt;/metal&gt;&lt;oxygene&gt;0&lt;/oxygene&gt;&lt;carburant&gt;0&lt;/carburant&gt;&lt;argent&gt;100000&lt;/argent&gt;&lt;time&gt;9000&lt;/time&gt;&lt;/cout&gt;</v>
      </c>
      <c r="L12" t="str">
        <f t="shared" si="5"/>
        <v>&lt;cout niveau='11'&gt;&lt;pierre&gt;169200&lt;/pierre&gt;&lt;metal&gt;180000&lt;/metal&gt;&lt;oxygene&gt;0&lt;/oxygene&gt;&lt;carburant&gt;0&lt;/carburant&gt;&lt;argent&gt;121000&lt;/argent&gt;&lt;time&gt;10890&lt;/time&gt;&lt;/cout&gt;</v>
      </c>
      <c r="M12" t="str">
        <f t="shared" si="5"/>
        <v>&lt;cout niveau='12'&gt;&lt;pierre&gt;201600&lt;/pierre&gt;&lt;metal&gt;213400&lt;/metal&gt;&lt;oxygene&gt;0&lt;/oxygene&gt;&lt;carburant&gt;0&lt;/carburant&gt;&lt;argent&gt;144000&lt;/argent&gt;&lt;time&gt;12960&lt;/time&gt;&lt;/cout&gt;</v>
      </c>
      <c r="N12" t="str">
        <f t="shared" si="5"/>
        <v>&lt;cout niveau='13'&gt;&lt;pierre&gt;236900&lt;/pierre&gt;&lt;metal&gt;249700&lt;/metal&gt;&lt;oxygene&gt;0&lt;/oxygene&gt;&lt;carburant&gt;0&lt;/carburant&gt;&lt;argent&gt;169000&lt;/argent&gt;&lt;time&gt;15210&lt;/time&gt;&lt;/cout&gt;</v>
      </c>
      <c r="O12" t="str">
        <f t="shared" si="5"/>
        <v>&lt;cout niveau='14'&gt;&lt;pierre&gt;275300&lt;/pierre&gt;&lt;metal&gt;289100&lt;/metal&gt;&lt;oxygene&gt;0&lt;/oxygene&gt;&lt;carburant&gt;0&lt;/carburant&gt;&lt;argent&gt;196000&lt;/argent&gt;&lt;time&gt;17640&lt;/time&gt;&lt;/cout&gt;</v>
      </c>
      <c r="P12" t="str">
        <f t="shared" si="5"/>
        <v>&lt;cout niveau='15'&gt;&lt;pierre&gt;316600&lt;/pierre&gt;&lt;metal&gt;331400&lt;/metal&gt;&lt;oxygene&gt;0&lt;/oxygene&gt;&lt;carburant&gt;0&lt;/carburant&gt;&lt;argent&gt;225000&lt;/argent&gt;&lt;time&gt;20250&lt;/time&gt;&lt;/cout&gt;</v>
      </c>
      <c r="Q12" t="str">
        <f t="shared" si="5"/>
        <v>&lt;cout niveau='16'&gt;&lt;pierre&gt;361000&lt;/pierre&gt;&lt;metal&gt;376800&lt;/metal&gt;&lt;oxygene&gt;0&lt;/oxygene&gt;&lt;carburant&gt;0&lt;/carburant&gt;&lt;argent&gt;256000&lt;/argent&gt;&lt;time&gt;23040&lt;/time&gt;&lt;/cout&gt;</v>
      </c>
      <c r="R12" t="str">
        <f t="shared" si="5"/>
        <v>&lt;cout niveau='17'&gt;&lt;pierre&gt;408500&lt;/pierre&gt;&lt;metal&gt;425300&lt;/metal&gt;&lt;oxygene&gt;0&lt;/oxygene&gt;&lt;carburant&gt;0&lt;/carburant&gt;&lt;argent&gt;289000&lt;/argent&gt;&lt;time&gt;26010&lt;/time&gt;&lt;/cout&gt;</v>
      </c>
      <c r="S12" t="str">
        <f t="shared" si="5"/>
        <v>&lt;cout niveau='18'&gt;&lt;pierre&gt;459000&lt;/pierre&gt;&lt;metal&gt;476800&lt;/metal&gt;&lt;oxygene&gt;0&lt;/oxygene&gt;&lt;carburant&gt;0&lt;/carburant&gt;&lt;argent&gt;324000&lt;/argent&gt;&lt;time&gt;29160&lt;/time&gt;&lt;/cout&gt;</v>
      </c>
      <c r="T12" t="str">
        <f t="shared" si="5"/>
        <v>&lt;cout niveau='19'&gt;&lt;pierre&gt;512700&lt;/pierre&gt;&lt;metal&gt;531500&lt;/metal&gt;&lt;oxygene&gt;0&lt;/oxygene&gt;&lt;carburant&gt;0&lt;/carburant&gt;&lt;argent&gt;361000&lt;/argent&gt;&lt;time&gt;32490&lt;/time&gt;&lt;/cout&gt;</v>
      </c>
      <c r="U12" t="str">
        <f t="shared" si="5"/>
        <v>&lt;cout niveau='20'&gt;&lt;pierre&gt;569400&lt;/pierre&gt;&lt;metal&gt;589200&lt;/metal&gt;&lt;oxygene&gt;0&lt;/oxygene&gt;&lt;carburant&gt;0&lt;/carburant&gt;&lt;argent&gt;400000&lt;/argent&gt;&lt;time&gt;36000&lt;/time&gt;&lt;/cout&gt;</v>
      </c>
      <c r="V12" t="str">
        <f t="shared" si="5"/>
        <v>&lt;cout niveau='21'&gt;&lt;pierre&gt;629300&lt;/pierre&gt;&lt;metal&gt;650000&lt;/metal&gt;&lt;oxygene&gt;0&lt;/oxygene&gt;&lt;carburant&gt;0&lt;/carburant&gt;&lt;argent&gt;441000&lt;/argent&gt;&lt;time&gt;39690&lt;/time&gt;&lt;/cout&gt;</v>
      </c>
      <c r="W12" t="str">
        <f t="shared" si="5"/>
        <v>&lt;cout niveau='22'&gt;&lt;pierre&gt;692300&lt;/pierre&gt;&lt;metal&gt;714000&lt;/metal&gt;&lt;oxygene&gt;0&lt;/oxygene&gt;&lt;carburant&gt;0&lt;/carburant&gt;&lt;argent&gt;484000&lt;/argent&gt;&lt;time&gt;43560&lt;/time&gt;&lt;/cout&gt;</v>
      </c>
    </row>
    <row r="14" spans="1:24" ht="150">
      <c r="B14" s="9" t="str">
        <f t="shared" ref="B14:W14" si="6">"&lt;get niveau='"&amp;B4&amp;"'&gt;&lt;value&gt;"&amp;B10&amp;"&lt;/value&gt;&lt;/get&gt;"</f>
        <v>&lt;get niveau='1'&gt;&lt;value&gt;5000&lt;/value&gt;&lt;/get&gt;</v>
      </c>
      <c r="C14" s="9" t="str">
        <f t="shared" si="6"/>
        <v>&lt;get niveau='2'&gt;&lt;value&gt;11250&lt;/value&gt;&lt;/get&gt;</v>
      </c>
      <c r="D14" s="9" t="str">
        <f t="shared" si="6"/>
        <v>&lt;get niveau='3'&gt;&lt;value&gt;20000&lt;/value&gt;&lt;/get&gt;</v>
      </c>
      <c r="E14" s="9" t="str">
        <f t="shared" si="6"/>
        <v>&lt;get niveau='4'&gt;&lt;value&gt;31250&lt;/value&gt;&lt;/get&gt;</v>
      </c>
      <c r="F14" s="9" t="str">
        <f t="shared" si="6"/>
        <v>&lt;get niveau='5'&gt;&lt;value&gt;45000&lt;/value&gt;&lt;/get&gt;</v>
      </c>
      <c r="G14" s="9" t="str">
        <f t="shared" si="6"/>
        <v>&lt;get niveau='6'&gt;&lt;value&gt;61250&lt;/value&gt;&lt;/get&gt;</v>
      </c>
      <c r="H14" s="9" t="str">
        <f t="shared" si="6"/>
        <v>&lt;get niveau='7'&gt;&lt;value&gt;80000&lt;/value&gt;&lt;/get&gt;</v>
      </c>
      <c r="I14" s="9" t="str">
        <f t="shared" si="6"/>
        <v>&lt;get niveau='8'&gt;&lt;value&gt;101250&lt;/value&gt;&lt;/get&gt;</v>
      </c>
      <c r="J14" s="9" t="str">
        <f t="shared" si="6"/>
        <v>&lt;get niveau='9'&gt;&lt;value&gt;125000&lt;/value&gt;&lt;/get&gt;</v>
      </c>
      <c r="K14" s="9" t="str">
        <f t="shared" si="6"/>
        <v>&lt;get niveau='10'&gt;&lt;value&gt;151250&lt;/value&gt;&lt;/get&gt;</v>
      </c>
      <c r="L14" s="9" t="str">
        <f t="shared" si="6"/>
        <v>&lt;get niveau='11'&gt;&lt;value&gt;180000&lt;/value&gt;&lt;/get&gt;</v>
      </c>
      <c r="M14" s="9" t="str">
        <f t="shared" si="6"/>
        <v>&lt;get niveau='12'&gt;&lt;value&gt;211250&lt;/value&gt;&lt;/get&gt;</v>
      </c>
      <c r="N14" s="9" t="str">
        <f t="shared" si="6"/>
        <v>&lt;get niveau='13'&gt;&lt;value&gt;245000&lt;/value&gt;&lt;/get&gt;</v>
      </c>
      <c r="O14" s="9" t="str">
        <f t="shared" si="6"/>
        <v>&lt;get niveau='14'&gt;&lt;value&gt;281250&lt;/value&gt;&lt;/get&gt;</v>
      </c>
      <c r="P14" s="9" t="str">
        <f t="shared" si="6"/>
        <v>&lt;get niveau='15'&gt;&lt;value&gt;320000&lt;/value&gt;&lt;/get&gt;</v>
      </c>
      <c r="Q14" s="9" t="str">
        <f t="shared" si="6"/>
        <v>&lt;get niveau='16'&gt;&lt;value&gt;361250&lt;/value&gt;&lt;/get&gt;</v>
      </c>
      <c r="R14" s="9" t="str">
        <f t="shared" si="6"/>
        <v>&lt;get niveau='17'&gt;&lt;value&gt;405000&lt;/value&gt;&lt;/get&gt;</v>
      </c>
      <c r="S14" s="9" t="str">
        <f t="shared" si="6"/>
        <v>&lt;get niveau='18'&gt;&lt;value&gt;451250&lt;/value&gt;&lt;/get&gt;</v>
      </c>
      <c r="T14" s="9" t="str">
        <f t="shared" si="6"/>
        <v>&lt;get niveau='19'&gt;&lt;value&gt;500000&lt;/value&gt;&lt;/get&gt;</v>
      </c>
      <c r="U14" s="9" t="str">
        <f t="shared" si="6"/>
        <v>&lt;get niveau='20'&gt;&lt;value&gt;551250&lt;/value&gt;&lt;/get&gt;</v>
      </c>
      <c r="V14" s="9" t="str">
        <f t="shared" si="6"/>
        <v>&lt;get niveau='21'&gt;&lt;value&gt;605000&lt;/value&gt;&lt;/get&gt;</v>
      </c>
      <c r="W14" s="9" t="str">
        <f t="shared" si="6"/>
        <v>&lt;get niveau='22'&gt;&lt;value&gt;661250&lt;/value&gt;&lt;/get&gt;</v>
      </c>
    </row>
  </sheetData>
  <mergeCells count="2">
    <mergeCell ref="A1:W2"/>
    <mergeCell ref="A3:W3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4"/>
  <sheetViews>
    <sheetView topLeftCell="A13" zoomScale="150" zoomScaleNormal="150" zoomScalePageLayoutView="150" workbookViewId="0">
      <selection activeCell="B14" sqref="B14"/>
    </sheetView>
  </sheetViews>
  <sheetFormatPr baseColWidth="10" defaultRowHeight="15" x14ac:dyDescent="0"/>
  <cols>
    <col min="1" max="1" width="12.33203125" bestFit="1" customWidth="1"/>
    <col min="2" max="2" width="5.33203125" bestFit="1" customWidth="1"/>
    <col min="3" max="3" width="6.1640625" bestFit="1" customWidth="1"/>
    <col min="4" max="8" width="6.33203125" bestFit="1" customWidth="1"/>
    <col min="9" max="9" width="7.1640625" bestFit="1" customWidth="1"/>
    <col min="10" max="23" width="7.33203125" bestFit="1" customWidth="1"/>
  </cols>
  <sheetData>
    <row r="1" spans="1:24" ht="15" customHeight="1">
      <c r="A1" s="10" t="s">
        <v>21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>
        <v>8</v>
      </c>
    </row>
    <row r="2" spans="1:24" ht="15" customHeight="1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</row>
    <row r="3" spans="1:24" ht="60" customHeight="1">
      <c r="A3" s="11" t="s">
        <v>20</v>
      </c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t="str">
        <f>"&lt;building id='"&amp;X1&amp;"'&gt;&lt;/building&gt;"</f>
        <v>&lt;building id='8'&gt;&lt;/building&gt;</v>
      </c>
    </row>
    <row r="4" spans="1:24" s="5" customFormat="1">
      <c r="A4" s="7" t="s">
        <v>5</v>
      </c>
      <c r="B4" s="6">
        <v>1</v>
      </c>
      <c r="C4" s="6">
        <v>2</v>
      </c>
      <c r="D4" s="6">
        <v>3</v>
      </c>
      <c r="E4" s="6">
        <v>4</v>
      </c>
      <c r="F4" s="6">
        <v>5</v>
      </c>
      <c r="G4" s="6">
        <v>6</v>
      </c>
      <c r="H4" s="6">
        <v>7</v>
      </c>
      <c r="I4" s="6">
        <v>8</v>
      </c>
      <c r="J4" s="6">
        <v>9</v>
      </c>
      <c r="K4" s="6">
        <v>10</v>
      </c>
      <c r="L4" s="6">
        <v>11</v>
      </c>
      <c r="M4" s="6">
        <v>12</v>
      </c>
      <c r="N4" s="6">
        <v>13</v>
      </c>
      <c r="O4" s="6">
        <v>14</v>
      </c>
      <c r="P4" s="6">
        <v>15</v>
      </c>
      <c r="Q4" s="6">
        <v>16</v>
      </c>
      <c r="R4" s="6">
        <v>17</v>
      </c>
      <c r="S4" s="6">
        <v>18</v>
      </c>
      <c r="T4" s="6">
        <v>19</v>
      </c>
      <c r="U4" s="6">
        <v>20</v>
      </c>
      <c r="V4" s="6">
        <v>21</v>
      </c>
      <c r="W4" s="6">
        <v>22</v>
      </c>
    </row>
    <row r="5" spans="1:24" s="5" customFormat="1">
      <c r="A5" s="7" t="s">
        <v>15</v>
      </c>
      <c r="B5" s="6">
        <v>4</v>
      </c>
      <c r="C5" s="6">
        <v>4</v>
      </c>
      <c r="D5" s="6">
        <v>4</v>
      </c>
      <c r="E5" s="6">
        <v>4</v>
      </c>
      <c r="F5" s="6">
        <v>4</v>
      </c>
      <c r="G5" s="6">
        <v>3</v>
      </c>
      <c r="H5" s="6">
        <v>3</v>
      </c>
      <c r="I5" s="6">
        <v>3</v>
      </c>
      <c r="J5" s="6">
        <v>3</v>
      </c>
      <c r="K5" s="6">
        <v>3</v>
      </c>
      <c r="L5" s="6">
        <v>2</v>
      </c>
      <c r="M5" s="6">
        <v>2</v>
      </c>
      <c r="N5" s="6">
        <v>2</v>
      </c>
      <c r="O5" s="6">
        <v>2</v>
      </c>
      <c r="P5" s="6">
        <v>2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</row>
    <row r="6" spans="1:24">
      <c r="A6" s="2" t="s">
        <v>4</v>
      </c>
      <c r="B6" s="3">
        <f t="shared" ref="B6:W6" si="0">TRUNC((B4*1000)*(1+B4)^1.1,-2)</f>
        <v>2100</v>
      </c>
      <c r="C6" s="3">
        <f t="shared" si="0"/>
        <v>6600</v>
      </c>
      <c r="D6" s="4">
        <f t="shared" si="0"/>
        <v>13700</v>
      </c>
      <c r="E6" s="3">
        <f t="shared" si="0"/>
        <v>23400</v>
      </c>
      <c r="F6" s="3">
        <f t="shared" si="0"/>
        <v>35800</v>
      </c>
      <c r="G6" s="3">
        <f t="shared" si="0"/>
        <v>51000</v>
      </c>
      <c r="H6" s="3">
        <f t="shared" si="0"/>
        <v>68900</v>
      </c>
      <c r="I6" s="3">
        <f t="shared" si="0"/>
        <v>89600</v>
      </c>
      <c r="J6" s="3">
        <f t="shared" si="0"/>
        <v>113300</v>
      </c>
      <c r="K6" s="3">
        <f t="shared" si="0"/>
        <v>139800</v>
      </c>
      <c r="L6" s="3">
        <f t="shared" si="0"/>
        <v>169200</v>
      </c>
      <c r="M6" s="3">
        <f t="shared" si="0"/>
        <v>201600</v>
      </c>
      <c r="N6" s="3">
        <f t="shared" si="0"/>
        <v>236900</v>
      </c>
      <c r="O6" s="3">
        <f t="shared" si="0"/>
        <v>275300</v>
      </c>
      <c r="P6" s="3">
        <f t="shared" si="0"/>
        <v>316600</v>
      </c>
      <c r="Q6" s="3">
        <f t="shared" si="0"/>
        <v>361000</v>
      </c>
      <c r="R6" s="3">
        <f t="shared" si="0"/>
        <v>408500</v>
      </c>
      <c r="S6" s="3">
        <f t="shared" si="0"/>
        <v>459000</v>
      </c>
      <c r="T6" s="3">
        <f t="shared" si="0"/>
        <v>512700</v>
      </c>
      <c r="U6" s="3">
        <f t="shared" si="0"/>
        <v>569400</v>
      </c>
      <c r="V6" s="3">
        <f t="shared" si="0"/>
        <v>629300</v>
      </c>
      <c r="W6" s="3">
        <f t="shared" si="0"/>
        <v>692300</v>
      </c>
    </row>
    <row r="7" spans="1:24">
      <c r="A7" s="2" t="s">
        <v>3</v>
      </c>
      <c r="B7" s="3">
        <f t="shared" ref="B7:W7" si="1">TRUNC((B4*900)*1.1+B6,-2)</f>
        <v>3000</v>
      </c>
      <c r="C7" s="3">
        <f t="shared" si="1"/>
        <v>8500</v>
      </c>
      <c r="D7" s="4">
        <f t="shared" si="1"/>
        <v>16600</v>
      </c>
      <c r="E7" s="3">
        <f t="shared" si="1"/>
        <v>27300</v>
      </c>
      <c r="F7" s="3">
        <f t="shared" si="1"/>
        <v>40700</v>
      </c>
      <c r="G7" s="3">
        <f t="shared" si="1"/>
        <v>56900</v>
      </c>
      <c r="H7" s="3">
        <f t="shared" si="1"/>
        <v>75800</v>
      </c>
      <c r="I7" s="3">
        <f t="shared" si="1"/>
        <v>97500</v>
      </c>
      <c r="J7" s="3">
        <f t="shared" si="1"/>
        <v>122200</v>
      </c>
      <c r="K7" s="3">
        <f t="shared" si="1"/>
        <v>149700</v>
      </c>
      <c r="L7" s="3">
        <f t="shared" si="1"/>
        <v>180000</v>
      </c>
      <c r="M7" s="3">
        <f t="shared" si="1"/>
        <v>213400</v>
      </c>
      <c r="N7" s="3">
        <f t="shared" si="1"/>
        <v>249700</v>
      </c>
      <c r="O7" s="3">
        <f t="shared" si="1"/>
        <v>289100</v>
      </c>
      <c r="P7" s="3">
        <f t="shared" si="1"/>
        <v>331400</v>
      </c>
      <c r="Q7" s="3">
        <f t="shared" si="1"/>
        <v>376800</v>
      </c>
      <c r="R7" s="3">
        <f t="shared" si="1"/>
        <v>425300</v>
      </c>
      <c r="S7" s="3">
        <f t="shared" si="1"/>
        <v>476800</v>
      </c>
      <c r="T7" s="3">
        <f t="shared" si="1"/>
        <v>531500</v>
      </c>
      <c r="U7" s="3">
        <f t="shared" si="1"/>
        <v>589200</v>
      </c>
      <c r="V7" s="3">
        <f t="shared" si="1"/>
        <v>650000</v>
      </c>
      <c r="W7" s="3">
        <f t="shared" si="1"/>
        <v>714000</v>
      </c>
    </row>
    <row r="8" spans="1:24">
      <c r="A8" s="2" t="s">
        <v>2</v>
      </c>
      <c r="B8">
        <f t="shared" ref="B8:W8" si="2">TRUNC((B4*10)^2)*10</f>
        <v>1000</v>
      </c>
      <c r="C8">
        <f t="shared" si="2"/>
        <v>4000</v>
      </c>
      <c r="D8" s="1">
        <f t="shared" si="2"/>
        <v>9000</v>
      </c>
      <c r="E8">
        <f t="shared" si="2"/>
        <v>16000</v>
      </c>
      <c r="F8">
        <f t="shared" si="2"/>
        <v>25000</v>
      </c>
      <c r="G8">
        <f t="shared" si="2"/>
        <v>36000</v>
      </c>
      <c r="H8">
        <f t="shared" si="2"/>
        <v>49000</v>
      </c>
      <c r="I8">
        <f t="shared" si="2"/>
        <v>64000</v>
      </c>
      <c r="J8">
        <f t="shared" si="2"/>
        <v>81000</v>
      </c>
      <c r="K8">
        <f t="shared" si="2"/>
        <v>100000</v>
      </c>
      <c r="L8">
        <f t="shared" si="2"/>
        <v>121000</v>
      </c>
      <c r="M8">
        <f t="shared" si="2"/>
        <v>144000</v>
      </c>
      <c r="N8">
        <f t="shared" si="2"/>
        <v>169000</v>
      </c>
      <c r="O8">
        <f t="shared" si="2"/>
        <v>196000</v>
      </c>
      <c r="P8">
        <f t="shared" si="2"/>
        <v>225000</v>
      </c>
      <c r="Q8">
        <f t="shared" si="2"/>
        <v>256000</v>
      </c>
      <c r="R8">
        <f t="shared" si="2"/>
        <v>289000</v>
      </c>
      <c r="S8">
        <f t="shared" si="2"/>
        <v>324000</v>
      </c>
      <c r="T8">
        <f t="shared" si="2"/>
        <v>361000</v>
      </c>
      <c r="U8">
        <f t="shared" si="2"/>
        <v>400000</v>
      </c>
      <c r="V8">
        <f t="shared" si="2"/>
        <v>441000</v>
      </c>
      <c r="W8">
        <f t="shared" si="2"/>
        <v>484000</v>
      </c>
    </row>
    <row r="9" spans="1:24">
      <c r="A9" s="2" t="s">
        <v>1</v>
      </c>
      <c r="B9">
        <f t="shared" ref="B9:W9" si="3">B4^2*90</f>
        <v>90</v>
      </c>
      <c r="C9">
        <f t="shared" si="3"/>
        <v>360</v>
      </c>
      <c r="D9" s="1">
        <f t="shared" si="3"/>
        <v>810</v>
      </c>
      <c r="E9">
        <f t="shared" si="3"/>
        <v>1440</v>
      </c>
      <c r="F9">
        <f t="shared" si="3"/>
        <v>2250</v>
      </c>
      <c r="G9">
        <f t="shared" si="3"/>
        <v>3240</v>
      </c>
      <c r="H9">
        <f t="shared" si="3"/>
        <v>4410</v>
      </c>
      <c r="I9">
        <f t="shared" si="3"/>
        <v>5760</v>
      </c>
      <c r="J9">
        <f t="shared" si="3"/>
        <v>7290</v>
      </c>
      <c r="K9">
        <f t="shared" si="3"/>
        <v>9000</v>
      </c>
      <c r="L9">
        <f t="shared" si="3"/>
        <v>10890</v>
      </c>
      <c r="M9">
        <f t="shared" si="3"/>
        <v>12960</v>
      </c>
      <c r="N9">
        <f t="shared" si="3"/>
        <v>15210</v>
      </c>
      <c r="O9">
        <f t="shared" si="3"/>
        <v>17640</v>
      </c>
      <c r="P9">
        <f t="shared" si="3"/>
        <v>20250</v>
      </c>
      <c r="Q9">
        <f t="shared" si="3"/>
        <v>23040</v>
      </c>
      <c r="R9">
        <f t="shared" si="3"/>
        <v>26010</v>
      </c>
      <c r="S9">
        <f t="shared" si="3"/>
        <v>29160</v>
      </c>
      <c r="T9">
        <f t="shared" si="3"/>
        <v>32490</v>
      </c>
      <c r="U9">
        <f t="shared" si="3"/>
        <v>36000</v>
      </c>
      <c r="V9">
        <f t="shared" si="3"/>
        <v>39690</v>
      </c>
      <c r="W9">
        <f t="shared" si="3"/>
        <v>43560</v>
      </c>
    </row>
    <row r="10" spans="1:24">
      <c r="A10" s="2" t="s">
        <v>14</v>
      </c>
      <c r="B10">
        <f t="shared" ref="B10:W10" si="4">TRUNC((SQRT(B4)/4)*2000,-1)</f>
        <v>500</v>
      </c>
      <c r="C10">
        <f t="shared" si="4"/>
        <v>700</v>
      </c>
      <c r="D10" s="1">
        <f t="shared" si="4"/>
        <v>860</v>
      </c>
      <c r="E10">
        <f t="shared" si="4"/>
        <v>1000</v>
      </c>
      <c r="F10">
        <f t="shared" si="4"/>
        <v>1110</v>
      </c>
      <c r="G10">
        <f t="shared" si="4"/>
        <v>1220</v>
      </c>
      <c r="H10">
        <f t="shared" si="4"/>
        <v>1320</v>
      </c>
      <c r="I10">
        <f t="shared" si="4"/>
        <v>1410</v>
      </c>
      <c r="J10">
        <f t="shared" si="4"/>
        <v>1500</v>
      </c>
      <c r="K10">
        <f t="shared" si="4"/>
        <v>1580</v>
      </c>
      <c r="L10">
        <f t="shared" si="4"/>
        <v>1650</v>
      </c>
      <c r="M10">
        <f t="shared" si="4"/>
        <v>1730</v>
      </c>
      <c r="N10">
        <f t="shared" si="4"/>
        <v>1800</v>
      </c>
      <c r="O10">
        <f t="shared" si="4"/>
        <v>1870</v>
      </c>
      <c r="P10">
        <f t="shared" si="4"/>
        <v>1930</v>
      </c>
      <c r="Q10">
        <f t="shared" si="4"/>
        <v>2000</v>
      </c>
      <c r="R10">
        <f t="shared" si="4"/>
        <v>2060</v>
      </c>
      <c r="S10">
        <f t="shared" si="4"/>
        <v>2120</v>
      </c>
      <c r="T10">
        <f t="shared" si="4"/>
        <v>2170</v>
      </c>
      <c r="U10">
        <f t="shared" si="4"/>
        <v>2230</v>
      </c>
      <c r="V10">
        <f t="shared" si="4"/>
        <v>2290</v>
      </c>
      <c r="W10">
        <f t="shared" si="4"/>
        <v>2340</v>
      </c>
    </row>
    <row r="12" spans="1:24" ht="409">
      <c r="B12" s="9" t="str">
        <f t="shared" ref="B12:W12" si="5">"&lt;cout niveau='"&amp;B4&amp;"'&gt;&lt;pierre&gt;"&amp;B6&amp;"&lt;/pierre&gt;&lt;metal&gt;"&amp;B7&amp;"&lt;/metal&gt;&lt;oxygene&gt;0&lt;/oxygene&gt;&lt;carburant&gt;0&lt;/carburant&gt;&lt;argent&gt;"&amp;B8&amp;"&lt;/argent&gt;&lt;time&gt;"&amp;B9&amp;"&lt;/time&gt;&lt;/cout&gt;"</f>
        <v>&lt;cout niveau='1'&gt;&lt;pierre&gt;2100&lt;/pierre&gt;&lt;metal&gt;3000&lt;/metal&gt;&lt;oxygene&gt;0&lt;/oxygene&gt;&lt;carburant&gt;0&lt;/carburant&gt;&lt;argent&gt;1000&lt;/argent&gt;&lt;time&gt;90&lt;/time&gt;&lt;/cout&gt;</v>
      </c>
      <c r="C12" s="9" t="str">
        <f t="shared" si="5"/>
        <v>&lt;cout niveau='2'&gt;&lt;pierre&gt;6600&lt;/pierre&gt;&lt;metal&gt;8500&lt;/metal&gt;&lt;oxygene&gt;0&lt;/oxygene&gt;&lt;carburant&gt;0&lt;/carburant&gt;&lt;argent&gt;4000&lt;/argent&gt;&lt;time&gt;360&lt;/time&gt;&lt;/cout&gt;</v>
      </c>
      <c r="D12" s="9" t="str">
        <f t="shared" si="5"/>
        <v>&lt;cout niveau='3'&gt;&lt;pierre&gt;13700&lt;/pierre&gt;&lt;metal&gt;16600&lt;/metal&gt;&lt;oxygene&gt;0&lt;/oxygene&gt;&lt;carburant&gt;0&lt;/carburant&gt;&lt;argent&gt;9000&lt;/argent&gt;&lt;time&gt;810&lt;/time&gt;&lt;/cout&gt;</v>
      </c>
      <c r="E12" s="9" t="str">
        <f t="shared" si="5"/>
        <v>&lt;cout niveau='4'&gt;&lt;pierre&gt;23400&lt;/pierre&gt;&lt;metal&gt;27300&lt;/metal&gt;&lt;oxygene&gt;0&lt;/oxygene&gt;&lt;carburant&gt;0&lt;/carburant&gt;&lt;argent&gt;16000&lt;/argent&gt;&lt;time&gt;1440&lt;/time&gt;&lt;/cout&gt;</v>
      </c>
      <c r="F12" s="9" t="str">
        <f t="shared" si="5"/>
        <v>&lt;cout niveau='5'&gt;&lt;pierre&gt;35800&lt;/pierre&gt;&lt;metal&gt;40700&lt;/metal&gt;&lt;oxygene&gt;0&lt;/oxygene&gt;&lt;carburant&gt;0&lt;/carburant&gt;&lt;argent&gt;25000&lt;/argent&gt;&lt;time&gt;2250&lt;/time&gt;&lt;/cout&gt;</v>
      </c>
      <c r="G12" s="9" t="str">
        <f t="shared" si="5"/>
        <v>&lt;cout niveau='6'&gt;&lt;pierre&gt;51000&lt;/pierre&gt;&lt;metal&gt;56900&lt;/metal&gt;&lt;oxygene&gt;0&lt;/oxygene&gt;&lt;carburant&gt;0&lt;/carburant&gt;&lt;argent&gt;36000&lt;/argent&gt;&lt;time&gt;3240&lt;/time&gt;&lt;/cout&gt;</v>
      </c>
      <c r="H12" s="9" t="str">
        <f t="shared" si="5"/>
        <v>&lt;cout niveau='7'&gt;&lt;pierre&gt;68900&lt;/pierre&gt;&lt;metal&gt;75800&lt;/metal&gt;&lt;oxygene&gt;0&lt;/oxygene&gt;&lt;carburant&gt;0&lt;/carburant&gt;&lt;argent&gt;49000&lt;/argent&gt;&lt;time&gt;4410&lt;/time&gt;&lt;/cout&gt;</v>
      </c>
      <c r="I12" s="9" t="str">
        <f t="shared" si="5"/>
        <v>&lt;cout niveau='8'&gt;&lt;pierre&gt;89600&lt;/pierre&gt;&lt;metal&gt;97500&lt;/metal&gt;&lt;oxygene&gt;0&lt;/oxygene&gt;&lt;carburant&gt;0&lt;/carburant&gt;&lt;argent&gt;64000&lt;/argent&gt;&lt;time&gt;5760&lt;/time&gt;&lt;/cout&gt;</v>
      </c>
      <c r="J12" s="9" t="str">
        <f t="shared" si="5"/>
        <v>&lt;cout niveau='9'&gt;&lt;pierre&gt;113300&lt;/pierre&gt;&lt;metal&gt;122200&lt;/metal&gt;&lt;oxygene&gt;0&lt;/oxygene&gt;&lt;carburant&gt;0&lt;/carburant&gt;&lt;argent&gt;81000&lt;/argent&gt;&lt;time&gt;7290&lt;/time&gt;&lt;/cout&gt;</v>
      </c>
      <c r="K12" s="9" t="str">
        <f t="shared" si="5"/>
        <v>&lt;cout niveau='10'&gt;&lt;pierre&gt;139800&lt;/pierre&gt;&lt;metal&gt;149700&lt;/metal&gt;&lt;oxygene&gt;0&lt;/oxygene&gt;&lt;carburant&gt;0&lt;/carburant&gt;&lt;argent&gt;100000&lt;/argent&gt;&lt;time&gt;9000&lt;/time&gt;&lt;/cout&gt;</v>
      </c>
      <c r="L12" s="9" t="str">
        <f t="shared" si="5"/>
        <v>&lt;cout niveau='11'&gt;&lt;pierre&gt;169200&lt;/pierre&gt;&lt;metal&gt;180000&lt;/metal&gt;&lt;oxygene&gt;0&lt;/oxygene&gt;&lt;carburant&gt;0&lt;/carburant&gt;&lt;argent&gt;121000&lt;/argent&gt;&lt;time&gt;10890&lt;/time&gt;&lt;/cout&gt;</v>
      </c>
      <c r="M12" s="9" t="str">
        <f t="shared" si="5"/>
        <v>&lt;cout niveau='12'&gt;&lt;pierre&gt;201600&lt;/pierre&gt;&lt;metal&gt;213400&lt;/metal&gt;&lt;oxygene&gt;0&lt;/oxygene&gt;&lt;carburant&gt;0&lt;/carburant&gt;&lt;argent&gt;144000&lt;/argent&gt;&lt;time&gt;12960&lt;/time&gt;&lt;/cout&gt;</v>
      </c>
      <c r="N12" s="9" t="str">
        <f t="shared" si="5"/>
        <v>&lt;cout niveau='13'&gt;&lt;pierre&gt;236900&lt;/pierre&gt;&lt;metal&gt;249700&lt;/metal&gt;&lt;oxygene&gt;0&lt;/oxygene&gt;&lt;carburant&gt;0&lt;/carburant&gt;&lt;argent&gt;169000&lt;/argent&gt;&lt;time&gt;15210&lt;/time&gt;&lt;/cout&gt;</v>
      </c>
      <c r="O12" s="9" t="str">
        <f t="shared" si="5"/>
        <v>&lt;cout niveau='14'&gt;&lt;pierre&gt;275300&lt;/pierre&gt;&lt;metal&gt;289100&lt;/metal&gt;&lt;oxygene&gt;0&lt;/oxygene&gt;&lt;carburant&gt;0&lt;/carburant&gt;&lt;argent&gt;196000&lt;/argent&gt;&lt;time&gt;17640&lt;/time&gt;&lt;/cout&gt;</v>
      </c>
      <c r="P12" s="9" t="str">
        <f t="shared" si="5"/>
        <v>&lt;cout niveau='15'&gt;&lt;pierre&gt;316600&lt;/pierre&gt;&lt;metal&gt;331400&lt;/metal&gt;&lt;oxygene&gt;0&lt;/oxygene&gt;&lt;carburant&gt;0&lt;/carburant&gt;&lt;argent&gt;225000&lt;/argent&gt;&lt;time&gt;20250&lt;/time&gt;&lt;/cout&gt;</v>
      </c>
      <c r="Q12" s="9" t="str">
        <f t="shared" si="5"/>
        <v>&lt;cout niveau='16'&gt;&lt;pierre&gt;361000&lt;/pierre&gt;&lt;metal&gt;376800&lt;/metal&gt;&lt;oxygene&gt;0&lt;/oxygene&gt;&lt;carburant&gt;0&lt;/carburant&gt;&lt;argent&gt;256000&lt;/argent&gt;&lt;time&gt;23040&lt;/time&gt;&lt;/cout&gt;</v>
      </c>
      <c r="R12" s="9" t="str">
        <f t="shared" si="5"/>
        <v>&lt;cout niveau='17'&gt;&lt;pierre&gt;408500&lt;/pierre&gt;&lt;metal&gt;425300&lt;/metal&gt;&lt;oxygene&gt;0&lt;/oxygene&gt;&lt;carburant&gt;0&lt;/carburant&gt;&lt;argent&gt;289000&lt;/argent&gt;&lt;time&gt;26010&lt;/time&gt;&lt;/cout&gt;</v>
      </c>
      <c r="S12" s="9" t="str">
        <f t="shared" si="5"/>
        <v>&lt;cout niveau='18'&gt;&lt;pierre&gt;459000&lt;/pierre&gt;&lt;metal&gt;476800&lt;/metal&gt;&lt;oxygene&gt;0&lt;/oxygene&gt;&lt;carburant&gt;0&lt;/carburant&gt;&lt;argent&gt;324000&lt;/argent&gt;&lt;time&gt;29160&lt;/time&gt;&lt;/cout&gt;</v>
      </c>
      <c r="T12" s="9" t="str">
        <f t="shared" si="5"/>
        <v>&lt;cout niveau='19'&gt;&lt;pierre&gt;512700&lt;/pierre&gt;&lt;metal&gt;531500&lt;/metal&gt;&lt;oxygene&gt;0&lt;/oxygene&gt;&lt;carburant&gt;0&lt;/carburant&gt;&lt;argent&gt;361000&lt;/argent&gt;&lt;time&gt;32490&lt;/time&gt;&lt;/cout&gt;</v>
      </c>
      <c r="U12" s="9" t="str">
        <f t="shared" si="5"/>
        <v>&lt;cout niveau='20'&gt;&lt;pierre&gt;569400&lt;/pierre&gt;&lt;metal&gt;589200&lt;/metal&gt;&lt;oxygene&gt;0&lt;/oxygene&gt;&lt;carburant&gt;0&lt;/carburant&gt;&lt;argent&gt;400000&lt;/argent&gt;&lt;time&gt;36000&lt;/time&gt;&lt;/cout&gt;</v>
      </c>
      <c r="V12" s="9" t="str">
        <f t="shared" si="5"/>
        <v>&lt;cout niveau='21'&gt;&lt;pierre&gt;629300&lt;/pierre&gt;&lt;metal&gt;650000&lt;/metal&gt;&lt;oxygene&gt;0&lt;/oxygene&gt;&lt;carburant&gt;0&lt;/carburant&gt;&lt;argent&gt;441000&lt;/argent&gt;&lt;time&gt;39690&lt;/time&gt;&lt;/cout&gt;</v>
      </c>
      <c r="W12" s="9" t="str">
        <f t="shared" si="5"/>
        <v>&lt;cout niveau='22'&gt;&lt;pierre&gt;692300&lt;/pierre&gt;&lt;metal&gt;714000&lt;/metal&gt;&lt;oxygene&gt;0&lt;/oxygene&gt;&lt;carburant&gt;0&lt;/carburant&gt;&lt;argent&gt;484000&lt;/argent&gt;&lt;time&gt;43560&lt;/time&gt;&lt;/cout&gt;</v>
      </c>
    </row>
    <row r="14" spans="1:24" ht="150">
      <c r="B14" s="9" t="str">
        <f t="shared" ref="B14:W14" si="6">"&lt;get niveau='"&amp;B4&amp;"'&gt;&lt;value&gt;"&amp;B10&amp;"&lt;/value&gt;&lt;/get&gt;"</f>
        <v>&lt;get niveau='1'&gt;&lt;value&gt;500&lt;/value&gt;&lt;/get&gt;</v>
      </c>
      <c r="C14" s="9" t="str">
        <f t="shared" si="6"/>
        <v>&lt;get niveau='2'&gt;&lt;value&gt;700&lt;/value&gt;&lt;/get&gt;</v>
      </c>
      <c r="D14" s="9" t="str">
        <f t="shared" si="6"/>
        <v>&lt;get niveau='3'&gt;&lt;value&gt;860&lt;/value&gt;&lt;/get&gt;</v>
      </c>
      <c r="E14" s="9" t="str">
        <f t="shared" si="6"/>
        <v>&lt;get niveau='4'&gt;&lt;value&gt;1000&lt;/value&gt;&lt;/get&gt;</v>
      </c>
      <c r="F14" s="9" t="str">
        <f t="shared" si="6"/>
        <v>&lt;get niveau='5'&gt;&lt;value&gt;1110&lt;/value&gt;&lt;/get&gt;</v>
      </c>
      <c r="G14" s="9" t="str">
        <f t="shared" si="6"/>
        <v>&lt;get niveau='6'&gt;&lt;value&gt;1220&lt;/value&gt;&lt;/get&gt;</v>
      </c>
      <c r="H14" s="9" t="str">
        <f t="shared" si="6"/>
        <v>&lt;get niveau='7'&gt;&lt;value&gt;1320&lt;/value&gt;&lt;/get&gt;</v>
      </c>
      <c r="I14" s="9" t="str">
        <f t="shared" si="6"/>
        <v>&lt;get niveau='8'&gt;&lt;value&gt;1410&lt;/value&gt;&lt;/get&gt;</v>
      </c>
      <c r="J14" s="9" t="str">
        <f t="shared" si="6"/>
        <v>&lt;get niveau='9'&gt;&lt;value&gt;1500&lt;/value&gt;&lt;/get&gt;</v>
      </c>
      <c r="K14" s="9" t="str">
        <f t="shared" si="6"/>
        <v>&lt;get niveau='10'&gt;&lt;value&gt;1580&lt;/value&gt;&lt;/get&gt;</v>
      </c>
      <c r="L14" s="9" t="str">
        <f t="shared" si="6"/>
        <v>&lt;get niveau='11'&gt;&lt;value&gt;1650&lt;/value&gt;&lt;/get&gt;</v>
      </c>
      <c r="M14" s="9" t="str">
        <f t="shared" si="6"/>
        <v>&lt;get niveau='12'&gt;&lt;value&gt;1730&lt;/value&gt;&lt;/get&gt;</v>
      </c>
      <c r="N14" s="9" t="str">
        <f t="shared" si="6"/>
        <v>&lt;get niveau='13'&gt;&lt;value&gt;1800&lt;/value&gt;&lt;/get&gt;</v>
      </c>
      <c r="O14" s="9" t="str">
        <f t="shared" si="6"/>
        <v>&lt;get niveau='14'&gt;&lt;value&gt;1870&lt;/value&gt;&lt;/get&gt;</v>
      </c>
      <c r="P14" s="9" t="str">
        <f t="shared" si="6"/>
        <v>&lt;get niveau='15'&gt;&lt;value&gt;1930&lt;/value&gt;&lt;/get&gt;</v>
      </c>
      <c r="Q14" s="9" t="str">
        <f t="shared" si="6"/>
        <v>&lt;get niveau='16'&gt;&lt;value&gt;2000&lt;/value&gt;&lt;/get&gt;</v>
      </c>
      <c r="R14" s="9" t="str">
        <f t="shared" si="6"/>
        <v>&lt;get niveau='17'&gt;&lt;value&gt;2060&lt;/value&gt;&lt;/get&gt;</v>
      </c>
      <c r="S14" s="9" t="str">
        <f t="shared" si="6"/>
        <v>&lt;get niveau='18'&gt;&lt;value&gt;2120&lt;/value&gt;&lt;/get&gt;</v>
      </c>
      <c r="T14" s="9" t="str">
        <f t="shared" si="6"/>
        <v>&lt;get niveau='19'&gt;&lt;value&gt;2170&lt;/value&gt;&lt;/get&gt;</v>
      </c>
      <c r="U14" s="9" t="str">
        <f t="shared" si="6"/>
        <v>&lt;get niveau='20'&gt;&lt;value&gt;2230&lt;/value&gt;&lt;/get&gt;</v>
      </c>
      <c r="V14" s="9" t="str">
        <f t="shared" si="6"/>
        <v>&lt;get niveau='21'&gt;&lt;value&gt;2290&lt;/value&gt;&lt;/get&gt;</v>
      </c>
      <c r="W14" s="9" t="str">
        <f t="shared" si="6"/>
        <v>&lt;get niveau='22'&gt;&lt;value&gt;2340&lt;/value&gt;&lt;/get&gt;</v>
      </c>
    </row>
  </sheetData>
  <mergeCells count="2">
    <mergeCell ref="A1:W2"/>
    <mergeCell ref="A3:W3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4"/>
  <sheetViews>
    <sheetView topLeftCell="A12" zoomScale="150" zoomScaleNormal="150" zoomScalePageLayoutView="150" workbookViewId="0">
      <selection activeCell="B14" sqref="B14:W14"/>
    </sheetView>
  </sheetViews>
  <sheetFormatPr baseColWidth="10" defaultRowHeight="15" x14ac:dyDescent="0"/>
  <cols>
    <col min="1" max="1" width="12.33203125" bestFit="1" customWidth="1"/>
    <col min="2" max="2" width="6.1640625" bestFit="1" customWidth="1"/>
    <col min="3" max="3" width="6.33203125" bestFit="1" customWidth="1"/>
    <col min="4" max="8" width="6.5" bestFit="1" customWidth="1"/>
    <col min="9" max="9" width="7.33203125" bestFit="1" customWidth="1"/>
    <col min="10" max="23" width="7.5" bestFit="1" customWidth="1"/>
  </cols>
  <sheetData>
    <row r="1" spans="1:24" ht="15" customHeight="1">
      <c r="A1" s="10" t="s">
        <v>23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>
        <v>9</v>
      </c>
    </row>
    <row r="2" spans="1:24" ht="15" customHeight="1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</row>
    <row r="3" spans="1:24" ht="60" customHeight="1">
      <c r="A3" s="11" t="s">
        <v>22</v>
      </c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t="str">
        <f>"&lt;building id='"&amp;X1&amp;"'&gt;&lt;/building&gt;"</f>
        <v>&lt;building id='9'&gt;&lt;/building&gt;</v>
      </c>
    </row>
    <row r="4" spans="1:24" s="5" customFormat="1">
      <c r="A4" s="7" t="s">
        <v>5</v>
      </c>
      <c r="B4" s="6">
        <v>1</v>
      </c>
      <c r="C4" s="6">
        <v>2</v>
      </c>
      <c r="D4" s="6">
        <v>3</v>
      </c>
      <c r="E4" s="6">
        <v>4</v>
      </c>
      <c r="F4" s="6">
        <v>5</v>
      </c>
      <c r="G4" s="6">
        <v>6</v>
      </c>
      <c r="H4" s="6">
        <v>7</v>
      </c>
      <c r="I4" s="6">
        <v>8</v>
      </c>
      <c r="J4" s="6">
        <v>9</v>
      </c>
      <c r="K4" s="6">
        <v>10</v>
      </c>
      <c r="L4" s="6">
        <v>11</v>
      </c>
      <c r="M4" s="6">
        <v>12</v>
      </c>
      <c r="N4" s="6">
        <v>13</v>
      </c>
      <c r="O4" s="6">
        <v>14</v>
      </c>
      <c r="P4" s="6">
        <v>15</v>
      </c>
      <c r="Q4" s="6">
        <v>16</v>
      </c>
      <c r="R4" s="6">
        <v>17</v>
      </c>
      <c r="S4" s="6">
        <v>18</v>
      </c>
      <c r="T4" s="6">
        <v>19</v>
      </c>
      <c r="U4" s="6">
        <v>20</v>
      </c>
      <c r="V4" s="6">
        <v>21</v>
      </c>
      <c r="W4" s="6">
        <v>22</v>
      </c>
    </row>
    <row r="5" spans="1:24" s="5" customFormat="1">
      <c r="A5" s="7" t="s">
        <v>15</v>
      </c>
      <c r="B5" s="6">
        <v>4</v>
      </c>
      <c r="C5" s="6">
        <v>4</v>
      </c>
      <c r="D5" s="6">
        <v>4</v>
      </c>
      <c r="E5" s="6">
        <v>4</v>
      </c>
      <c r="F5" s="6">
        <v>4</v>
      </c>
      <c r="G5" s="6">
        <v>3</v>
      </c>
      <c r="H5" s="6">
        <v>3</v>
      </c>
      <c r="I5" s="6">
        <v>3</v>
      </c>
      <c r="J5" s="6">
        <v>3</v>
      </c>
      <c r="K5" s="6">
        <v>3</v>
      </c>
      <c r="L5" s="6">
        <v>2</v>
      </c>
      <c r="M5" s="6">
        <v>2</v>
      </c>
      <c r="N5" s="6">
        <v>2</v>
      </c>
      <c r="O5" s="6">
        <v>2</v>
      </c>
      <c r="P5" s="6">
        <v>2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</row>
    <row r="6" spans="1:24">
      <c r="A6" s="2" t="s">
        <v>4</v>
      </c>
      <c r="B6" s="3">
        <f t="shared" ref="B6:W6" si="0">TRUNC((B4*1000)*(1+B4)^1.1,-2)</f>
        <v>2100</v>
      </c>
      <c r="C6" s="3">
        <f t="shared" si="0"/>
        <v>6600</v>
      </c>
      <c r="D6" s="4">
        <f t="shared" si="0"/>
        <v>13700</v>
      </c>
      <c r="E6" s="3">
        <f t="shared" si="0"/>
        <v>23400</v>
      </c>
      <c r="F6" s="3">
        <f t="shared" si="0"/>
        <v>35800</v>
      </c>
      <c r="G6" s="3">
        <f t="shared" si="0"/>
        <v>51000</v>
      </c>
      <c r="H6" s="3">
        <f t="shared" si="0"/>
        <v>68900</v>
      </c>
      <c r="I6" s="3">
        <f t="shared" si="0"/>
        <v>89600</v>
      </c>
      <c r="J6" s="3">
        <f t="shared" si="0"/>
        <v>113300</v>
      </c>
      <c r="K6" s="3">
        <f t="shared" si="0"/>
        <v>139800</v>
      </c>
      <c r="L6" s="3">
        <f t="shared" si="0"/>
        <v>169200</v>
      </c>
      <c r="M6" s="3">
        <f t="shared" si="0"/>
        <v>201600</v>
      </c>
      <c r="N6" s="3">
        <f t="shared" si="0"/>
        <v>236900</v>
      </c>
      <c r="O6" s="3">
        <f t="shared" si="0"/>
        <v>275300</v>
      </c>
      <c r="P6" s="3">
        <f t="shared" si="0"/>
        <v>316600</v>
      </c>
      <c r="Q6" s="3">
        <f t="shared" si="0"/>
        <v>361000</v>
      </c>
      <c r="R6" s="3">
        <f t="shared" si="0"/>
        <v>408500</v>
      </c>
      <c r="S6" s="3">
        <f t="shared" si="0"/>
        <v>459000</v>
      </c>
      <c r="T6" s="3">
        <f t="shared" si="0"/>
        <v>512700</v>
      </c>
      <c r="U6" s="3">
        <f t="shared" si="0"/>
        <v>569400</v>
      </c>
      <c r="V6" s="3">
        <f t="shared" si="0"/>
        <v>629300</v>
      </c>
      <c r="W6" s="3">
        <f t="shared" si="0"/>
        <v>692300</v>
      </c>
    </row>
    <row r="7" spans="1:24">
      <c r="A7" s="2" t="s">
        <v>3</v>
      </c>
      <c r="B7" s="3">
        <f t="shared" ref="B7:W7" si="1">TRUNC((B4*900)*1.1+B6,-2)</f>
        <v>3000</v>
      </c>
      <c r="C7" s="3">
        <f t="shared" si="1"/>
        <v>8500</v>
      </c>
      <c r="D7" s="4">
        <f t="shared" si="1"/>
        <v>16600</v>
      </c>
      <c r="E7" s="3">
        <f t="shared" si="1"/>
        <v>27300</v>
      </c>
      <c r="F7" s="3">
        <f t="shared" si="1"/>
        <v>40700</v>
      </c>
      <c r="G7" s="3">
        <f t="shared" si="1"/>
        <v>56900</v>
      </c>
      <c r="H7" s="3">
        <f t="shared" si="1"/>
        <v>75800</v>
      </c>
      <c r="I7" s="3">
        <f t="shared" si="1"/>
        <v>97500</v>
      </c>
      <c r="J7" s="3">
        <f t="shared" si="1"/>
        <v>122200</v>
      </c>
      <c r="K7" s="3">
        <f t="shared" si="1"/>
        <v>149700</v>
      </c>
      <c r="L7" s="3">
        <f t="shared" si="1"/>
        <v>180000</v>
      </c>
      <c r="M7" s="3">
        <f t="shared" si="1"/>
        <v>213400</v>
      </c>
      <c r="N7" s="3">
        <f t="shared" si="1"/>
        <v>249700</v>
      </c>
      <c r="O7" s="3">
        <f t="shared" si="1"/>
        <v>289100</v>
      </c>
      <c r="P7" s="3">
        <f t="shared" si="1"/>
        <v>331400</v>
      </c>
      <c r="Q7" s="3">
        <f t="shared" si="1"/>
        <v>376800</v>
      </c>
      <c r="R7" s="3">
        <f t="shared" si="1"/>
        <v>425300</v>
      </c>
      <c r="S7" s="3">
        <f t="shared" si="1"/>
        <v>476800</v>
      </c>
      <c r="T7" s="3">
        <f t="shared" si="1"/>
        <v>531500</v>
      </c>
      <c r="U7" s="3">
        <f t="shared" si="1"/>
        <v>589200</v>
      </c>
      <c r="V7" s="3">
        <f t="shared" si="1"/>
        <v>650000</v>
      </c>
      <c r="W7" s="3">
        <f t="shared" si="1"/>
        <v>714000</v>
      </c>
    </row>
    <row r="8" spans="1:24">
      <c r="A8" s="2" t="s">
        <v>2</v>
      </c>
      <c r="B8">
        <f t="shared" ref="B8:W8" si="2">TRUNC((B4*10)^2)*10</f>
        <v>1000</v>
      </c>
      <c r="C8">
        <f t="shared" si="2"/>
        <v>4000</v>
      </c>
      <c r="D8" s="1">
        <f t="shared" si="2"/>
        <v>9000</v>
      </c>
      <c r="E8">
        <f t="shared" si="2"/>
        <v>16000</v>
      </c>
      <c r="F8">
        <f t="shared" si="2"/>
        <v>25000</v>
      </c>
      <c r="G8">
        <f t="shared" si="2"/>
        <v>36000</v>
      </c>
      <c r="H8">
        <f t="shared" si="2"/>
        <v>49000</v>
      </c>
      <c r="I8">
        <f t="shared" si="2"/>
        <v>64000</v>
      </c>
      <c r="J8">
        <f t="shared" si="2"/>
        <v>81000</v>
      </c>
      <c r="K8">
        <f t="shared" si="2"/>
        <v>100000</v>
      </c>
      <c r="L8">
        <f t="shared" si="2"/>
        <v>121000</v>
      </c>
      <c r="M8">
        <f t="shared" si="2"/>
        <v>144000</v>
      </c>
      <c r="N8">
        <f t="shared" si="2"/>
        <v>169000</v>
      </c>
      <c r="O8">
        <f t="shared" si="2"/>
        <v>196000</v>
      </c>
      <c r="P8">
        <f t="shared" si="2"/>
        <v>225000</v>
      </c>
      <c r="Q8">
        <f t="shared" si="2"/>
        <v>256000</v>
      </c>
      <c r="R8">
        <f t="shared" si="2"/>
        <v>289000</v>
      </c>
      <c r="S8">
        <f t="shared" si="2"/>
        <v>324000</v>
      </c>
      <c r="T8">
        <f t="shared" si="2"/>
        <v>361000</v>
      </c>
      <c r="U8">
        <f t="shared" si="2"/>
        <v>400000</v>
      </c>
      <c r="V8">
        <f t="shared" si="2"/>
        <v>441000</v>
      </c>
      <c r="W8">
        <f t="shared" si="2"/>
        <v>484000</v>
      </c>
    </row>
    <row r="9" spans="1:24">
      <c r="A9" s="2" t="s">
        <v>1</v>
      </c>
      <c r="B9">
        <f t="shared" ref="B9:W9" si="3">B4^2*90</f>
        <v>90</v>
      </c>
      <c r="C9">
        <f t="shared" si="3"/>
        <v>360</v>
      </c>
      <c r="D9" s="1">
        <f t="shared" si="3"/>
        <v>810</v>
      </c>
      <c r="E9">
        <f t="shared" si="3"/>
        <v>1440</v>
      </c>
      <c r="F9">
        <f t="shared" si="3"/>
        <v>2250</v>
      </c>
      <c r="G9">
        <f t="shared" si="3"/>
        <v>3240</v>
      </c>
      <c r="H9">
        <f t="shared" si="3"/>
        <v>4410</v>
      </c>
      <c r="I9">
        <f t="shared" si="3"/>
        <v>5760</v>
      </c>
      <c r="J9">
        <f t="shared" si="3"/>
        <v>7290</v>
      </c>
      <c r="K9">
        <f t="shared" si="3"/>
        <v>9000</v>
      </c>
      <c r="L9">
        <f t="shared" si="3"/>
        <v>10890</v>
      </c>
      <c r="M9">
        <f t="shared" si="3"/>
        <v>12960</v>
      </c>
      <c r="N9">
        <f t="shared" si="3"/>
        <v>15210</v>
      </c>
      <c r="O9">
        <f t="shared" si="3"/>
        <v>17640</v>
      </c>
      <c r="P9">
        <f t="shared" si="3"/>
        <v>20250</v>
      </c>
      <c r="Q9">
        <f t="shared" si="3"/>
        <v>23040</v>
      </c>
      <c r="R9">
        <f t="shared" si="3"/>
        <v>26010</v>
      </c>
      <c r="S9">
        <f t="shared" si="3"/>
        <v>29160</v>
      </c>
      <c r="T9">
        <f t="shared" si="3"/>
        <v>32490</v>
      </c>
      <c r="U9">
        <f t="shared" si="3"/>
        <v>36000</v>
      </c>
      <c r="V9">
        <f t="shared" si="3"/>
        <v>39690</v>
      </c>
      <c r="W9">
        <f t="shared" si="3"/>
        <v>43560</v>
      </c>
    </row>
    <row r="10" spans="1:24">
      <c r="A10" s="2" t="s">
        <v>14</v>
      </c>
      <c r="B10">
        <f t="shared" ref="B10:W10" si="4">(B4*2500)+((B5+6)*1000)</f>
        <v>12500</v>
      </c>
      <c r="C10">
        <f t="shared" si="4"/>
        <v>15000</v>
      </c>
      <c r="D10" s="1">
        <f t="shared" si="4"/>
        <v>17500</v>
      </c>
      <c r="E10">
        <f t="shared" si="4"/>
        <v>20000</v>
      </c>
      <c r="F10">
        <f t="shared" si="4"/>
        <v>22500</v>
      </c>
      <c r="G10">
        <f t="shared" si="4"/>
        <v>24000</v>
      </c>
      <c r="H10">
        <f t="shared" si="4"/>
        <v>26500</v>
      </c>
      <c r="I10">
        <f t="shared" si="4"/>
        <v>29000</v>
      </c>
      <c r="J10">
        <f t="shared" si="4"/>
        <v>31500</v>
      </c>
      <c r="K10">
        <f t="shared" si="4"/>
        <v>34000</v>
      </c>
      <c r="L10">
        <f t="shared" si="4"/>
        <v>35500</v>
      </c>
      <c r="M10">
        <f t="shared" si="4"/>
        <v>38000</v>
      </c>
      <c r="N10">
        <f t="shared" si="4"/>
        <v>40500</v>
      </c>
      <c r="O10">
        <f t="shared" si="4"/>
        <v>43000</v>
      </c>
      <c r="P10">
        <f t="shared" si="4"/>
        <v>45500</v>
      </c>
      <c r="Q10">
        <f t="shared" si="4"/>
        <v>47000</v>
      </c>
      <c r="R10">
        <f t="shared" si="4"/>
        <v>49500</v>
      </c>
      <c r="S10">
        <f t="shared" si="4"/>
        <v>52000</v>
      </c>
      <c r="T10">
        <f t="shared" si="4"/>
        <v>54500</v>
      </c>
      <c r="U10">
        <f t="shared" si="4"/>
        <v>57000</v>
      </c>
      <c r="V10">
        <f t="shared" si="4"/>
        <v>59500</v>
      </c>
      <c r="W10">
        <f t="shared" si="4"/>
        <v>62000</v>
      </c>
    </row>
    <row r="12" spans="1:24" ht="409">
      <c r="B12" s="9" t="str">
        <f t="shared" ref="B12:W12" si="5">"&lt;cout niveau='"&amp;B4&amp;"'&gt;&lt;pierre&gt;"&amp;B6&amp;"&lt;/pierre&gt;&lt;metal&gt;"&amp;B7&amp;"&lt;/metal&gt;&lt;oxygene&gt;0&lt;/oxygene&gt;&lt;carburant&gt;0&lt;/carburant&gt;&lt;argent&gt;"&amp;B8&amp;"&lt;/argent&gt;&lt;time&gt;"&amp;B9&amp;"&lt;/time&gt;&lt;/cout&gt;"</f>
        <v>&lt;cout niveau='1'&gt;&lt;pierre&gt;2100&lt;/pierre&gt;&lt;metal&gt;3000&lt;/metal&gt;&lt;oxygene&gt;0&lt;/oxygene&gt;&lt;carburant&gt;0&lt;/carburant&gt;&lt;argent&gt;1000&lt;/argent&gt;&lt;time&gt;90&lt;/time&gt;&lt;/cout&gt;</v>
      </c>
      <c r="C12" s="9" t="str">
        <f t="shared" si="5"/>
        <v>&lt;cout niveau='2'&gt;&lt;pierre&gt;6600&lt;/pierre&gt;&lt;metal&gt;8500&lt;/metal&gt;&lt;oxygene&gt;0&lt;/oxygene&gt;&lt;carburant&gt;0&lt;/carburant&gt;&lt;argent&gt;4000&lt;/argent&gt;&lt;time&gt;360&lt;/time&gt;&lt;/cout&gt;</v>
      </c>
      <c r="D12" s="9" t="str">
        <f t="shared" si="5"/>
        <v>&lt;cout niveau='3'&gt;&lt;pierre&gt;13700&lt;/pierre&gt;&lt;metal&gt;16600&lt;/metal&gt;&lt;oxygene&gt;0&lt;/oxygene&gt;&lt;carburant&gt;0&lt;/carburant&gt;&lt;argent&gt;9000&lt;/argent&gt;&lt;time&gt;810&lt;/time&gt;&lt;/cout&gt;</v>
      </c>
      <c r="E12" s="9" t="str">
        <f t="shared" si="5"/>
        <v>&lt;cout niveau='4'&gt;&lt;pierre&gt;23400&lt;/pierre&gt;&lt;metal&gt;27300&lt;/metal&gt;&lt;oxygene&gt;0&lt;/oxygene&gt;&lt;carburant&gt;0&lt;/carburant&gt;&lt;argent&gt;16000&lt;/argent&gt;&lt;time&gt;1440&lt;/time&gt;&lt;/cout&gt;</v>
      </c>
      <c r="F12" s="9" t="str">
        <f t="shared" si="5"/>
        <v>&lt;cout niveau='5'&gt;&lt;pierre&gt;35800&lt;/pierre&gt;&lt;metal&gt;40700&lt;/metal&gt;&lt;oxygene&gt;0&lt;/oxygene&gt;&lt;carburant&gt;0&lt;/carburant&gt;&lt;argent&gt;25000&lt;/argent&gt;&lt;time&gt;2250&lt;/time&gt;&lt;/cout&gt;</v>
      </c>
      <c r="G12" s="9" t="str">
        <f t="shared" si="5"/>
        <v>&lt;cout niveau='6'&gt;&lt;pierre&gt;51000&lt;/pierre&gt;&lt;metal&gt;56900&lt;/metal&gt;&lt;oxygene&gt;0&lt;/oxygene&gt;&lt;carburant&gt;0&lt;/carburant&gt;&lt;argent&gt;36000&lt;/argent&gt;&lt;time&gt;3240&lt;/time&gt;&lt;/cout&gt;</v>
      </c>
      <c r="H12" s="9" t="str">
        <f t="shared" si="5"/>
        <v>&lt;cout niveau='7'&gt;&lt;pierre&gt;68900&lt;/pierre&gt;&lt;metal&gt;75800&lt;/metal&gt;&lt;oxygene&gt;0&lt;/oxygene&gt;&lt;carburant&gt;0&lt;/carburant&gt;&lt;argent&gt;49000&lt;/argent&gt;&lt;time&gt;4410&lt;/time&gt;&lt;/cout&gt;</v>
      </c>
      <c r="I12" s="9" t="str">
        <f t="shared" si="5"/>
        <v>&lt;cout niveau='8'&gt;&lt;pierre&gt;89600&lt;/pierre&gt;&lt;metal&gt;97500&lt;/metal&gt;&lt;oxygene&gt;0&lt;/oxygene&gt;&lt;carburant&gt;0&lt;/carburant&gt;&lt;argent&gt;64000&lt;/argent&gt;&lt;time&gt;5760&lt;/time&gt;&lt;/cout&gt;</v>
      </c>
      <c r="J12" s="9" t="str">
        <f t="shared" si="5"/>
        <v>&lt;cout niveau='9'&gt;&lt;pierre&gt;113300&lt;/pierre&gt;&lt;metal&gt;122200&lt;/metal&gt;&lt;oxygene&gt;0&lt;/oxygene&gt;&lt;carburant&gt;0&lt;/carburant&gt;&lt;argent&gt;81000&lt;/argent&gt;&lt;time&gt;7290&lt;/time&gt;&lt;/cout&gt;</v>
      </c>
      <c r="K12" s="9" t="str">
        <f t="shared" si="5"/>
        <v>&lt;cout niveau='10'&gt;&lt;pierre&gt;139800&lt;/pierre&gt;&lt;metal&gt;149700&lt;/metal&gt;&lt;oxygene&gt;0&lt;/oxygene&gt;&lt;carburant&gt;0&lt;/carburant&gt;&lt;argent&gt;100000&lt;/argent&gt;&lt;time&gt;9000&lt;/time&gt;&lt;/cout&gt;</v>
      </c>
      <c r="L12" s="9" t="str">
        <f t="shared" si="5"/>
        <v>&lt;cout niveau='11'&gt;&lt;pierre&gt;169200&lt;/pierre&gt;&lt;metal&gt;180000&lt;/metal&gt;&lt;oxygene&gt;0&lt;/oxygene&gt;&lt;carburant&gt;0&lt;/carburant&gt;&lt;argent&gt;121000&lt;/argent&gt;&lt;time&gt;10890&lt;/time&gt;&lt;/cout&gt;</v>
      </c>
      <c r="M12" s="9" t="str">
        <f t="shared" si="5"/>
        <v>&lt;cout niveau='12'&gt;&lt;pierre&gt;201600&lt;/pierre&gt;&lt;metal&gt;213400&lt;/metal&gt;&lt;oxygene&gt;0&lt;/oxygene&gt;&lt;carburant&gt;0&lt;/carburant&gt;&lt;argent&gt;144000&lt;/argent&gt;&lt;time&gt;12960&lt;/time&gt;&lt;/cout&gt;</v>
      </c>
      <c r="N12" s="9" t="str">
        <f t="shared" si="5"/>
        <v>&lt;cout niveau='13'&gt;&lt;pierre&gt;236900&lt;/pierre&gt;&lt;metal&gt;249700&lt;/metal&gt;&lt;oxygene&gt;0&lt;/oxygene&gt;&lt;carburant&gt;0&lt;/carburant&gt;&lt;argent&gt;169000&lt;/argent&gt;&lt;time&gt;15210&lt;/time&gt;&lt;/cout&gt;</v>
      </c>
      <c r="O12" s="9" t="str">
        <f t="shared" si="5"/>
        <v>&lt;cout niveau='14'&gt;&lt;pierre&gt;275300&lt;/pierre&gt;&lt;metal&gt;289100&lt;/metal&gt;&lt;oxygene&gt;0&lt;/oxygene&gt;&lt;carburant&gt;0&lt;/carburant&gt;&lt;argent&gt;196000&lt;/argent&gt;&lt;time&gt;17640&lt;/time&gt;&lt;/cout&gt;</v>
      </c>
      <c r="P12" s="9" t="str">
        <f t="shared" si="5"/>
        <v>&lt;cout niveau='15'&gt;&lt;pierre&gt;316600&lt;/pierre&gt;&lt;metal&gt;331400&lt;/metal&gt;&lt;oxygene&gt;0&lt;/oxygene&gt;&lt;carburant&gt;0&lt;/carburant&gt;&lt;argent&gt;225000&lt;/argent&gt;&lt;time&gt;20250&lt;/time&gt;&lt;/cout&gt;</v>
      </c>
      <c r="Q12" s="9" t="str">
        <f t="shared" si="5"/>
        <v>&lt;cout niveau='16'&gt;&lt;pierre&gt;361000&lt;/pierre&gt;&lt;metal&gt;376800&lt;/metal&gt;&lt;oxygene&gt;0&lt;/oxygene&gt;&lt;carburant&gt;0&lt;/carburant&gt;&lt;argent&gt;256000&lt;/argent&gt;&lt;time&gt;23040&lt;/time&gt;&lt;/cout&gt;</v>
      </c>
      <c r="R12" s="9" t="str">
        <f t="shared" si="5"/>
        <v>&lt;cout niveau='17'&gt;&lt;pierre&gt;408500&lt;/pierre&gt;&lt;metal&gt;425300&lt;/metal&gt;&lt;oxygene&gt;0&lt;/oxygene&gt;&lt;carburant&gt;0&lt;/carburant&gt;&lt;argent&gt;289000&lt;/argent&gt;&lt;time&gt;26010&lt;/time&gt;&lt;/cout&gt;</v>
      </c>
      <c r="S12" s="9" t="str">
        <f t="shared" si="5"/>
        <v>&lt;cout niveau='18'&gt;&lt;pierre&gt;459000&lt;/pierre&gt;&lt;metal&gt;476800&lt;/metal&gt;&lt;oxygene&gt;0&lt;/oxygene&gt;&lt;carburant&gt;0&lt;/carburant&gt;&lt;argent&gt;324000&lt;/argent&gt;&lt;time&gt;29160&lt;/time&gt;&lt;/cout&gt;</v>
      </c>
      <c r="T12" s="9" t="str">
        <f t="shared" si="5"/>
        <v>&lt;cout niveau='19'&gt;&lt;pierre&gt;512700&lt;/pierre&gt;&lt;metal&gt;531500&lt;/metal&gt;&lt;oxygene&gt;0&lt;/oxygene&gt;&lt;carburant&gt;0&lt;/carburant&gt;&lt;argent&gt;361000&lt;/argent&gt;&lt;time&gt;32490&lt;/time&gt;&lt;/cout&gt;</v>
      </c>
      <c r="U12" s="9" t="str">
        <f t="shared" si="5"/>
        <v>&lt;cout niveau='20'&gt;&lt;pierre&gt;569400&lt;/pierre&gt;&lt;metal&gt;589200&lt;/metal&gt;&lt;oxygene&gt;0&lt;/oxygene&gt;&lt;carburant&gt;0&lt;/carburant&gt;&lt;argent&gt;400000&lt;/argent&gt;&lt;time&gt;36000&lt;/time&gt;&lt;/cout&gt;</v>
      </c>
      <c r="V12" s="9" t="str">
        <f t="shared" si="5"/>
        <v>&lt;cout niveau='21'&gt;&lt;pierre&gt;629300&lt;/pierre&gt;&lt;metal&gt;650000&lt;/metal&gt;&lt;oxygene&gt;0&lt;/oxygene&gt;&lt;carburant&gt;0&lt;/carburant&gt;&lt;argent&gt;441000&lt;/argent&gt;&lt;time&gt;39690&lt;/time&gt;&lt;/cout&gt;</v>
      </c>
      <c r="W12" s="9" t="str">
        <f t="shared" si="5"/>
        <v>&lt;cout niveau='22'&gt;&lt;pierre&gt;692300&lt;/pierre&gt;&lt;metal&gt;714000&lt;/metal&gt;&lt;oxygene&gt;0&lt;/oxygene&gt;&lt;carburant&gt;0&lt;/carburant&gt;&lt;argent&gt;484000&lt;/argent&gt;&lt;time&gt;43560&lt;/time&gt;&lt;/cout&gt;</v>
      </c>
    </row>
    <row r="14" spans="1:24">
      <c r="B14" t="str">
        <f t="shared" ref="B14:W14" si="6">"&lt;get niveau='"&amp;B4&amp;"'&gt;&lt;value&gt;"&amp;B10&amp;"&lt;/value&gt;&lt;/get&gt;"</f>
        <v>&lt;get niveau='1'&gt;&lt;value&gt;12500&lt;/value&gt;&lt;/get&gt;</v>
      </c>
      <c r="C14" t="str">
        <f t="shared" si="6"/>
        <v>&lt;get niveau='2'&gt;&lt;value&gt;15000&lt;/value&gt;&lt;/get&gt;</v>
      </c>
      <c r="D14" t="str">
        <f t="shared" si="6"/>
        <v>&lt;get niveau='3'&gt;&lt;value&gt;17500&lt;/value&gt;&lt;/get&gt;</v>
      </c>
      <c r="E14" t="str">
        <f t="shared" si="6"/>
        <v>&lt;get niveau='4'&gt;&lt;value&gt;20000&lt;/value&gt;&lt;/get&gt;</v>
      </c>
      <c r="F14" t="str">
        <f t="shared" si="6"/>
        <v>&lt;get niveau='5'&gt;&lt;value&gt;22500&lt;/value&gt;&lt;/get&gt;</v>
      </c>
      <c r="G14" t="str">
        <f t="shared" si="6"/>
        <v>&lt;get niveau='6'&gt;&lt;value&gt;24000&lt;/value&gt;&lt;/get&gt;</v>
      </c>
      <c r="H14" t="str">
        <f t="shared" si="6"/>
        <v>&lt;get niveau='7'&gt;&lt;value&gt;26500&lt;/value&gt;&lt;/get&gt;</v>
      </c>
      <c r="I14" t="str">
        <f t="shared" si="6"/>
        <v>&lt;get niveau='8'&gt;&lt;value&gt;29000&lt;/value&gt;&lt;/get&gt;</v>
      </c>
      <c r="J14" t="str">
        <f t="shared" si="6"/>
        <v>&lt;get niveau='9'&gt;&lt;value&gt;31500&lt;/value&gt;&lt;/get&gt;</v>
      </c>
      <c r="K14" t="str">
        <f t="shared" si="6"/>
        <v>&lt;get niveau='10'&gt;&lt;value&gt;34000&lt;/value&gt;&lt;/get&gt;</v>
      </c>
      <c r="L14" t="str">
        <f t="shared" si="6"/>
        <v>&lt;get niveau='11'&gt;&lt;value&gt;35500&lt;/value&gt;&lt;/get&gt;</v>
      </c>
      <c r="M14" t="str">
        <f t="shared" si="6"/>
        <v>&lt;get niveau='12'&gt;&lt;value&gt;38000&lt;/value&gt;&lt;/get&gt;</v>
      </c>
      <c r="N14" t="str">
        <f t="shared" si="6"/>
        <v>&lt;get niveau='13'&gt;&lt;value&gt;40500&lt;/value&gt;&lt;/get&gt;</v>
      </c>
      <c r="O14" t="str">
        <f t="shared" si="6"/>
        <v>&lt;get niveau='14'&gt;&lt;value&gt;43000&lt;/value&gt;&lt;/get&gt;</v>
      </c>
      <c r="P14" t="str">
        <f t="shared" si="6"/>
        <v>&lt;get niveau='15'&gt;&lt;value&gt;45500&lt;/value&gt;&lt;/get&gt;</v>
      </c>
      <c r="Q14" t="str">
        <f t="shared" si="6"/>
        <v>&lt;get niveau='16'&gt;&lt;value&gt;47000&lt;/value&gt;&lt;/get&gt;</v>
      </c>
      <c r="R14" t="str">
        <f t="shared" si="6"/>
        <v>&lt;get niveau='17'&gt;&lt;value&gt;49500&lt;/value&gt;&lt;/get&gt;</v>
      </c>
      <c r="S14" t="str">
        <f t="shared" si="6"/>
        <v>&lt;get niveau='18'&gt;&lt;value&gt;52000&lt;/value&gt;&lt;/get&gt;</v>
      </c>
      <c r="T14" t="str">
        <f t="shared" si="6"/>
        <v>&lt;get niveau='19'&gt;&lt;value&gt;54500&lt;/value&gt;&lt;/get&gt;</v>
      </c>
      <c r="U14" t="str">
        <f t="shared" si="6"/>
        <v>&lt;get niveau='20'&gt;&lt;value&gt;57000&lt;/value&gt;&lt;/get&gt;</v>
      </c>
      <c r="V14" t="str">
        <f t="shared" si="6"/>
        <v>&lt;get niveau='21'&gt;&lt;value&gt;59500&lt;/value&gt;&lt;/get&gt;</v>
      </c>
      <c r="W14" t="str">
        <f t="shared" si="6"/>
        <v>&lt;get niveau='22'&gt;&lt;value&gt;62000&lt;/value&gt;&lt;/get&gt;</v>
      </c>
    </row>
  </sheetData>
  <mergeCells count="2">
    <mergeCell ref="A1:W2"/>
    <mergeCell ref="A3:W3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0"/>
  <sheetViews>
    <sheetView topLeftCell="D15" zoomScale="150" zoomScaleNormal="150" zoomScalePageLayoutView="150" workbookViewId="0">
      <selection activeCell="B20" sqref="B20:W20"/>
    </sheetView>
  </sheetViews>
  <sheetFormatPr baseColWidth="10" defaultRowHeight="15" x14ac:dyDescent="0"/>
  <cols>
    <col min="1" max="1" width="25.1640625" bestFit="1" customWidth="1"/>
    <col min="2" max="2" width="6.1640625" bestFit="1" customWidth="1"/>
    <col min="3" max="3" width="6.33203125" bestFit="1" customWidth="1"/>
    <col min="4" max="8" width="6.5" bestFit="1" customWidth="1"/>
    <col min="9" max="9" width="7.33203125" bestFit="1" customWidth="1"/>
    <col min="10" max="23" width="7.5" bestFit="1" customWidth="1"/>
  </cols>
  <sheetData>
    <row r="1" spans="1:24" ht="15" customHeight="1">
      <c r="A1" s="10" t="s">
        <v>24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>
        <v>15</v>
      </c>
    </row>
    <row r="2" spans="1:24" ht="15" customHeight="1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</row>
    <row r="3" spans="1:24" ht="60" customHeight="1">
      <c r="A3" s="11" t="s">
        <v>34</v>
      </c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t="str">
        <f>"&lt;building id='"&amp;X1&amp;"'&gt;&lt;/building&gt;"</f>
        <v>&lt;building id='15'&gt;&lt;/building&gt;</v>
      </c>
    </row>
    <row r="4" spans="1:24" s="5" customFormat="1">
      <c r="A4" s="7" t="s">
        <v>5</v>
      </c>
      <c r="B4" s="6">
        <v>1</v>
      </c>
      <c r="C4" s="6">
        <v>2</v>
      </c>
      <c r="D4" s="6">
        <v>3</v>
      </c>
      <c r="E4" s="6">
        <v>4</v>
      </c>
      <c r="F4" s="6">
        <v>5</v>
      </c>
      <c r="G4" s="6">
        <v>6</v>
      </c>
      <c r="H4" s="6">
        <v>7</v>
      </c>
      <c r="I4" s="6">
        <v>8</v>
      </c>
      <c r="J4" s="6">
        <v>9</v>
      </c>
      <c r="K4" s="6">
        <v>10</v>
      </c>
      <c r="L4" s="6">
        <v>11</v>
      </c>
      <c r="M4" s="6">
        <v>12</v>
      </c>
      <c r="N4" s="6">
        <v>13</v>
      </c>
      <c r="O4" s="6">
        <v>14</v>
      </c>
      <c r="P4" s="6">
        <v>15</v>
      </c>
      <c r="Q4" s="6">
        <v>16</v>
      </c>
      <c r="R4" s="6">
        <v>17</v>
      </c>
      <c r="S4" s="6">
        <v>18</v>
      </c>
      <c r="T4" s="6">
        <v>19</v>
      </c>
      <c r="U4" s="6">
        <v>20</v>
      </c>
      <c r="V4" s="6">
        <v>21</v>
      </c>
      <c r="W4" s="6">
        <v>22</v>
      </c>
    </row>
    <row r="5" spans="1:24" s="5" customFormat="1">
      <c r="A5" s="7" t="s">
        <v>15</v>
      </c>
      <c r="B5" s="6">
        <v>4</v>
      </c>
      <c r="C5" s="6">
        <v>4</v>
      </c>
      <c r="D5" s="6">
        <v>4</v>
      </c>
      <c r="E5" s="6">
        <v>4</v>
      </c>
      <c r="F5" s="6">
        <v>4</v>
      </c>
      <c r="G5" s="6">
        <v>3</v>
      </c>
      <c r="H5" s="6">
        <v>3</v>
      </c>
      <c r="I5" s="6">
        <v>3</v>
      </c>
      <c r="J5" s="6">
        <v>3</v>
      </c>
      <c r="K5" s="6">
        <v>3</v>
      </c>
      <c r="L5" s="6">
        <v>2</v>
      </c>
      <c r="M5" s="6">
        <v>2</v>
      </c>
      <c r="N5" s="6">
        <v>2</v>
      </c>
      <c r="O5" s="6">
        <v>2</v>
      </c>
      <c r="P5" s="6">
        <v>2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</row>
    <row r="6" spans="1:24">
      <c r="A6" s="2" t="s">
        <v>4</v>
      </c>
      <c r="B6" s="3">
        <f t="shared" ref="B6:W6" si="0">TRUNC((B4*1000)*(1+B4)^1.1,-2)</f>
        <v>2100</v>
      </c>
      <c r="C6" s="3">
        <f t="shared" si="0"/>
        <v>6600</v>
      </c>
      <c r="D6" s="4">
        <f t="shared" si="0"/>
        <v>13700</v>
      </c>
      <c r="E6" s="3">
        <f t="shared" si="0"/>
        <v>23400</v>
      </c>
      <c r="F6" s="3">
        <f t="shared" si="0"/>
        <v>35800</v>
      </c>
      <c r="G6" s="3">
        <f t="shared" si="0"/>
        <v>51000</v>
      </c>
      <c r="H6" s="3">
        <f t="shared" si="0"/>
        <v>68900</v>
      </c>
      <c r="I6" s="3">
        <f t="shared" si="0"/>
        <v>89600</v>
      </c>
      <c r="J6" s="3">
        <f t="shared" si="0"/>
        <v>113300</v>
      </c>
      <c r="K6" s="3">
        <f t="shared" si="0"/>
        <v>139800</v>
      </c>
      <c r="L6" s="3">
        <f t="shared" si="0"/>
        <v>169200</v>
      </c>
      <c r="M6" s="3">
        <f t="shared" si="0"/>
        <v>201600</v>
      </c>
      <c r="N6" s="3">
        <f t="shared" si="0"/>
        <v>236900</v>
      </c>
      <c r="O6" s="3">
        <f t="shared" si="0"/>
        <v>275300</v>
      </c>
      <c r="P6" s="3">
        <f t="shared" si="0"/>
        <v>316600</v>
      </c>
      <c r="Q6" s="3">
        <f t="shared" si="0"/>
        <v>361000</v>
      </c>
      <c r="R6" s="3">
        <f t="shared" si="0"/>
        <v>408500</v>
      </c>
      <c r="S6" s="3">
        <f t="shared" si="0"/>
        <v>459000</v>
      </c>
      <c r="T6" s="3">
        <f t="shared" si="0"/>
        <v>512700</v>
      </c>
      <c r="U6" s="3">
        <f t="shared" si="0"/>
        <v>569400</v>
      </c>
      <c r="V6" s="3">
        <f t="shared" si="0"/>
        <v>629300</v>
      </c>
      <c r="W6" s="3">
        <f t="shared" si="0"/>
        <v>692300</v>
      </c>
    </row>
    <row r="7" spans="1:24">
      <c r="A7" s="2" t="s">
        <v>3</v>
      </c>
      <c r="B7" s="3">
        <f t="shared" ref="B7:W7" si="1">TRUNC((B4*700)*1.1+B6,-2)</f>
        <v>2800</v>
      </c>
      <c r="C7" s="3">
        <f t="shared" si="1"/>
        <v>8100</v>
      </c>
      <c r="D7" s="4">
        <f t="shared" si="1"/>
        <v>16000</v>
      </c>
      <c r="E7" s="3">
        <f t="shared" si="1"/>
        <v>26400</v>
      </c>
      <c r="F7" s="3">
        <f t="shared" si="1"/>
        <v>39600</v>
      </c>
      <c r="G7" s="3">
        <f t="shared" si="1"/>
        <v>55600</v>
      </c>
      <c r="H7" s="3">
        <f t="shared" si="1"/>
        <v>74200</v>
      </c>
      <c r="I7" s="3">
        <f t="shared" si="1"/>
        <v>95700</v>
      </c>
      <c r="J7" s="3">
        <f t="shared" si="1"/>
        <v>120200</v>
      </c>
      <c r="K7" s="3">
        <f t="shared" si="1"/>
        <v>147500</v>
      </c>
      <c r="L7" s="3">
        <f t="shared" si="1"/>
        <v>177600</v>
      </c>
      <c r="M7" s="3">
        <f t="shared" si="1"/>
        <v>210800</v>
      </c>
      <c r="N7" s="3">
        <f t="shared" si="1"/>
        <v>246900</v>
      </c>
      <c r="O7" s="3">
        <f t="shared" si="1"/>
        <v>286000</v>
      </c>
      <c r="P7" s="3">
        <f t="shared" si="1"/>
        <v>328100</v>
      </c>
      <c r="Q7" s="3">
        <f t="shared" si="1"/>
        <v>373300</v>
      </c>
      <c r="R7" s="3">
        <f t="shared" si="1"/>
        <v>421500</v>
      </c>
      <c r="S7" s="3">
        <f t="shared" si="1"/>
        <v>472800</v>
      </c>
      <c r="T7" s="3">
        <f t="shared" si="1"/>
        <v>527300</v>
      </c>
      <c r="U7" s="3">
        <f t="shared" si="1"/>
        <v>584800</v>
      </c>
      <c r="V7" s="3">
        <f t="shared" si="1"/>
        <v>645400</v>
      </c>
      <c r="W7" s="3">
        <f t="shared" si="1"/>
        <v>709200</v>
      </c>
    </row>
    <row r="8" spans="1:24">
      <c r="A8" s="2" t="s">
        <v>2</v>
      </c>
      <c r="B8">
        <f t="shared" ref="B8:W8" si="2">TRUNC((B4*10)^2)*12</f>
        <v>1200</v>
      </c>
      <c r="C8">
        <f t="shared" si="2"/>
        <v>4800</v>
      </c>
      <c r="D8" s="1">
        <f t="shared" si="2"/>
        <v>10800</v>
      </c>
      <c r="E8">
        <f t="shared" si="2"/>
        <v>19200</v>
      </c>
      <c r="F8">
        <f t="shared" si="2"/>
        <v>30000</v>
      </c>
      <c r="G8">
        <f t="shared" si="2"/>
        <v>43200</v>
      </c>
      <c r="H8">
        <f t="shared" si="2"/>
        <v>58800</v>
      </c>
      <c r="I8">
        <f t="shared" si="2"/>
        <v>76800</v>
      </c>
      <c r="J8">
        <f t="shared" si="2"/>
        <v>97200</v>
      </c>
      <c r="K8">
        <f t="shared" si="2"/>
        <v>120000</v>
      </c>
      <c r="L8">
        <f t="shared" si="2"/>
        <v>145200</v>
      </c>
      <c r="M8">
        <f t="shared" si="2"/>
        <v>172800</v>
      </c>
      <c r="N8">
        <f t="shared" si="2"/>
        <v>202800</v>
      </c>
      <c r="O8">
        <f t="shared" si="2"/>
        <v>235200</v>
      </c>
      <c r="P8">
        <f t="shared" si="2"/>
        <v>270000</v>
      </c>
      <c r="Q8">
        <f t="shared" si="2"/>
        <v>307200</v>
      </c>
      <c r="R8">
        <f t="shared" si="2"/>
        <v>346800</v>
      </c>
      <c r="S8">
        <f t="shared" si="2"/>
        <v>388800</v>
      </c>
      <c r="T8">
        <f t="shared" si="2"/>
        <v>433200</v>
      </c>
      <c r="U8">
        <f t="shared" si="2"/>
        <v>480000</v>
      </c>
      <c r="V8">
        <f t="shared" si="2"/>
        <v>529200</v>
      </c>
      <c r="W8">
        <f t="shared" si="2"/>
        <v>580800</v>
      </c>
    </row>
    <row r="9" spans="1:24">
      <c r="A9" s="2" t="s">
        <v>1</v>
      </c>
      <c r="B9">
        <f t="shared" ref="B9:W9" si="3">B4^2*120</f>
        <v>120</v>
      </c>
      <c r="C9">
        <f t="shared" si="3"/>
        <v>480</v>
      </c>
      <c r="D9" s="1">
        <f t="shared" si="3"/>
        <v>1080</v>
      </c>
      <c r="E9">
        <f t="shared" si="3"/>
        <v>1920</v>
      </c>
      <c r="F9">
        <f t="shared" si="3"/>
        <v>3000</v>
      </c>
      <c r="G9">
        <f t="shared" si="3"/>
        <v>4320</v>
      </c>
      <c r="H9">
        <f t="shared" si="3"/>
        <v>5880</v>
      </c>
      <c r="I9">
        <f t="shared" si="3"/>
        <v>7680</v>
      </c>
      <c r="J9">
        <f t="shared" si="3"/>
        <v>9720</v>
      </c>
      <c r="K9">
        <f t="shared" si="3"/>
        <v>12000</v>
      </c>
      <c r="L9">
        <f t="shared" si="3"/>
        <v>14520</v>
      </c>
      <c r="M9">
        <f t="shared" si="3"/>
        <v>17280</v>
      </c>
      <c r="N9">
        <f t="shared" si="3"/>
        <v>20280</v>
      </c>
      <c r="O9">
        <f t="shared" si="3"/>
        <v>23520</v>
      </c>
      <c r="P9">
        <f t="shared" si="3"/>
        <v>27000</v>
      </c>
      <c r="Q9">
        <f t="shared" si="3"/>
        <v>30720</v>
      </c>
      <c r="R9">
        <f t="shared" si="3"/>
        <v>34680</v>
      </c>
      <c r="S9">
        <f t="shared" si="3"/>
        <v>38880</v>
      </c>
      <c r="T9">
        <f t="shared" si="3"/>
        <v>43320</v>
      </c>
      <c r="U9">
        <f t="shared" si="3"/>
        <v>48000</v>
      </c>
      <c r="V9">
        <f t="shared" si="3"/>
        <v>52920</v>
      </c>
      <c r="W9">
        <f t="shared" si="3"/>
        <v>58080</v>
      </c>
    </row>
    <row r="10" spans="1:24">
      <c r="A10" s="2"/>
      <c r="D10" s="1"/>
    </row>
    <row r="11" spans="1:24">
      <c r="A11" s="2" t="s">
        <v>25</v>
      </c>
      <c r="B11">
        <v>1</v>
      </c>
      <c r="C11">
        <v>1</v>
      </c>
      <c r="D11">
        <v>1</v>
      </c>
      <c r="E11">
        <v>1</v>
      </c>
      <c r="F11">
        <v>1</v>
      </c>
      <c r="G11">
        <v>2</v>
      </c>
      <c r="H11">
        <v>2</v>
      </c>
      <c r="I11">
        <v>2</v>
      </c>
      <c r="J11">
        <v>2</v>
      </c>
      <c r="K11">
        <v>2</v>
      </c>
      <c r="L11">
        <v>2</v>
      </c>
      <c r="M11">
        <v>2</v>
      </c>
      <c r="N11">
        <v>2</v>
      </c>
      <c r="O11">
        <v>2</v>
      </c>
      <c r="P11">
        <v>2</v>
      </c>
      <c r="Q11">
        <v>3</v>
      </c>
      <c r="R11">
        <v>3</v>
      </c>
      <c r="S11">
        <v>3</v>
      </c>
      <c r="T11">
        <v>3</v>
      </c>
      <c r="U11">
        <v>3</v>
      </c>
      <c r="V11">
        <v>3</v>
      </c>
      <c r="W11">
        <v>3</v>
      </c>
    </row>
    <row r="13" spans="1:24">
      <c r="A13" s="2" t="s">
        <v>26</v>
      </c>
      <c r="B13">
        <v>1</v>
      </c>
      <c r="C13">
        <v>1</v>
      </c>
      <c r="D13">
        <v>1</v>
      </c>
      <c r="E13">
        <v>1</v>
      </c>
      <c r="F13">
        <v>1</v>
      </c>
      <c r="G13">
        <v>2</v>
      </c>
      <c r="H13">
        <v>2</v>
      </c>
      <c r="I13">
        <v>2</v>
      </c>
      <c r="J13">
        <v>2</v>
      </c>
      <c r="K13">
        <v>2</v>
      </c>
      <c r="L13">
        <v>2</v>
      </c>
      <c r="M13">
        <v>2</v>
      </c>
      <c r="N13">
        <v>2</v>
      </c>
      <c r="O13">
        <v>2</v>
      </c>
      <c r="P13">
        <v>2</v>
      </c>
      <c r="Q13">
        <v>3</v>
      </c>
      <c r="R13">
        <v>3</v>
      </c>
      <c r="S13">
        <v>3</v>
      </c>
      <c r="T13">
        <v>3</v>
      </c>
      <c r="U13">
        <v>3</v>
      </c>
      <c r="V13">
        <v>3</v>
      </c>
      <c r="W13">
        <v>3</v>
      </c>
    </row>
    <row r="14" spans="1:24">
      <c r="A14" s="2" t="s">
        <v>27</v>
      </c>
      <c r="B14">
        <v>2</v>
      </c>
      <c r="C14">
        <v>2</v>
      </c>
      <c r="D14">
        <v>2</v>
      </c>
      <c r="E14">
        <v>2</v>
      </c>
      <c r="F14">
        <v>2</v>
      </c>
      <c r="G14">
        <v>4</v>
      </c>
      <c r="H14">
        <v>4</v>
      </c>
      <c r="I14">
        <v>4</v>
      </c>
      <c r="J14">
        <v>4</v>
      </c>
      <c r="K14">
        <v>4</v>
      </c>
      <c r="L14">
        <v>4</v>
      </c>
      <c r="M14">
        <v>4</v>
      </c>
      <c r="N14">
        <v>4</v>
      </c>
      <c r="O14">
        <v>4</v>
      </c>
      <c r="P14">
        <v>4</v>
      </c>
      <c r="Q14">
        <v>6</v>
      </c>
      <c r="R14">
        <v>6</v>
      </c>
      <c r="S14">
        <v>6</v>
      </c>
      <c r="T14">
        <v>6</v>
      </c>
      <c r="U14">
        <v>6</v>
      </c>
      <c r="V14">
        <v>6</v>
      </c>
      <c r="W14">
        <v>6</v>
      </c>
    </row>
    <row r="15" spans="1:24">
      <c r="A15" s="2" t="s">
        <v>28</v>
      </c>
      <c r="B15">
        <v>1</v>
      </c>
      <c r="C15">
        <v>1</v>
      </c>
      <c r="D15">
        <v>1</v>
      </c>
      <c r="E15">
        <v>2</v>
      </c>
      <c r="F15">
        <v>2</v>
      </c>
      <c r="G15">
        <v>2</v>
      </c>
      <c r="H15">
        <v>2</v>
      </c>
      <c r="I15">
        <v>2</v>
      </c>
      <c r="J15">
        <v>2</v>
      </c>
      <c r="K15">
        <v>3</v>
      </c>
      <c r="L15">
        <v>3</v>
      </c>
      <c r="M15">
        <v>3</v>
      </c>
      <c r="N15">
        <v>3</v>
      </c>
      <c r="O15">
        <v>3</v>
      </c>
      <c r="P15">
        <v>3</v>
      </c>
      <c r="Q15">
        <v>3</v>
      </c>
      <c r="R15">
        <v>3</v>
      </c>
      <c r="S15">
        <v>4</v>
      </c>
      <c r="T15">
        <v>4</v>
      </c>
      <c r="U15">
        <v>4</v>
      </c>
      <c r="V15">
        <v>4</v>
      </c>
      <c r="W15">
        <v>4</v>
      </c>
    </row>
    <row r="16" spans="1:24">
      <c r="A16" s="2" t="s">
        <v>29</v>
      </c>
      <c r="B16">
        <v>1</v>
      </c>
      <c r="C16">
        <v>1</v>
      </c>
      <c r="D16">
        <v>1</v>
      </c>
      <c r="E16">
        <v>2</v>
      </c>
      <c r="F16">
        <v>2</v>
      </c>
      <c r="G16">
        <v>2</v>
      </c>
      <c r="H16">
        <v>2</v>
      </c>
      <c r="I16">
        <v>2</v>
      </c>
      <c r="J16">
        <v>2</v>
      </c>
      <c r="K16">
        <v>2</v>
      </c>
      <c r="L16">
        <v>2</v>
      </c>
      <c r="M16">
        <v>3</v>
      </c>
      <c r="N16">
        <v>3</v>
      </c>
      <c r="O16">
        <v>3</v>
      </c>
      <c r="P16">
        <v>3</v>
      </c>
      <c r="Q16">
        <v>3</v>
      </c>
      <c r="R16">
        <v>3</v>
      </c>
      <c r="S16">
        <v>3</v>
      </c>
      <c r="T16">
        <v>3</v>
      </c>
      <c r="U16">
        <v>3</v>
      </c>
      <c r="V16">
        <v>3</v>
      </c>
      <c r="W16">
        <v>3</v>
      </c>
    </row>
    <row r="18" spans="1:23">
      <c r="A18" s="2" t="s">
        <v>30</v>
      </c>
      <c r="B18" s="3">
        <f t="shared" ref="B18:W18" si="4">(SQRT(B4)*5)</f>
        <v>5</v>
      </c>
      <c r="C18" s="3">
        <f t="shared" si="4"/>
        <v>7.0710678118654755</v>
      </c>
      <c r="D18" s="3">
        <f t="shared" si="4"/>
        <v>8.6602540378443855</v>
      </c>
      <c r="E18" s="3">
        <f t="shared" si="4"/>
        <v>10</v>
      </c>
      <c r="F18" s="3">
        <f t="shared" si="4"/>
        <v>11.180339887498949</v>
      </c>
      <c r="G18" s="3">
        <f t="shared" si="4"/>
        <v>12.24744871391589</v>
      </c>
      <c r="H18" s="3">
        <f t="shared" si="4"/>
        <v>13.228756555322953</v>
      </c>
      <c r="I18" s="3">
        <f t="shared" si="4"/>
        <v>14.142135623730951</v>
      </c>
      <c r="J18" s="3">
        <f t="shared" si="4"/>
        <v>15</v>
      </c>
      <c r="K18" s="3">
        <f t="shared" si="4"/>
        <v>15.811388300841898</v>
      </c>
      <c r="L18" s="3">
        <f t="shared" si="4"/>
        <v>16.583123951776997</v>
      </c>
      <c r="M18" s="3">
        <f t="shared" si="4"/>
        <v>17.320508075688771</v>
      </c>
      <c r="N18" s="3">
        <f t="shared" si="4"/>
        <v>18.027756377319946</v>
      </c>
      <c r="O18" s="3">
        <f t="shared" si="4"/>
        <v>18.708286933869708</v>
      </c>
      <c r="P18" s="3">
        <f t="shared" si="4"/>
        <v>19.364916731037084</v>
      </c>
      <c r="Q18" s="3">
        <f t="shared" si="4"/>
        <v>20</v>
      </c>
      <c r="R18" s="3">
        <f t="shared" si="4"/>
        <v>20.615528128088304</v>
      </c>
      <c r="S18" s="3">
        <f t="shared" si="4"/>
        <v>21.213203435596423</v>
      </c>
      <c r="T18" s="3">
        <f t="shared" si="4"/>
        <v>21.794494717703369</v>
      </c>
      <c r="U18" s="3">
        <f t="shared" si="4"/>
        <v>22.360679774997898</v>
      </c>
      <c r="V18" s="3">
        <f t="shared" si="4"/>
        <v>22.912878474779198</v>
      </c>
      <c r="W18" s="3">
        <f t="shared" si="4"/>
        <v>23.45207879911715</v>
      </c>
    </row>
    <row r="20" spans="1:23" ht="409">
      <c r="B20" s="9" t="str">
        <f t="shared" ref="B20:W20" si="5">"&lt;cout niveau='"&amp;B4&amp;"'&gt;&lt;pierre&gt;"&amp;B6&amp;"&lt;/pierre&gt;&lt;metal&gt;"&amp;B7&amp;"&lt;/metal&gt;&lt;oxygene&gt;0&lt;/oxygene&gt;&lt;carburant&gt;0&lt;/carburant&gt;&lt;argent&gt;"&amp;B8&amp;"&lt;/argent&gt;&lt;time&gt;"&amp;B9&amp;"&lt;/time&gt;&lt;/cout&gt;"</f>
        <v>&lt;cout niveau='1'&gt;&lt;pierre&gt;2100&lt;/pierre&gt;&lt;metal&gt;2800&lt;/metal&gt;&lt;oxygene&gt;0&lt;/oxygene&gt;&lt;carburant&gt;0&lt;/carburant&gt;&lt;argent&gt;1200&lt;/argent&gt;&lt;time&gt;120&lt;/time&gt;&lt;/cout&gt;</v>
      </c>
      <c r="C20" s="9" t="str">
        <f t="shared" si="5"/>
        <v>&lt;cout niveau='2'&gt;&lt;pierre&gt;6600&lt;/pierre&gt;&lt;metal&gt;8100&lt;/metal&gt;&lt;oxygene&gt;0&lt;/oxygene&gt;&lt;carburant&gt;0&lt;/carburant&gt;&lt;argent&gt;4800&lt;/argent&gt;&lt;time&gt;480&lt;/time&gt;&lt;/cout&gt;</v>
      </c>
      <c r="D20" s="9" t="str">
        <f t="shared" si="5"/>
        <v>&lt;cout niveau='3'&gt;&lt;pierre&gt;13700&lt;/pierre&gt;&lt;metal&gt;16000&lt;/metal&gt;&lt;oxygene&gt;0&lt;/oxygene&gt;&lt;carburant&gt;0&lt;/carburant&gt;&lt;argent&gt;10800&lt;/argent&gt;&lt;time&gt;1080&lt;/time&gt;&lt;/cout&gt;</v>
      </c>
      <c r="E20" s="9" t="str">
        <f t="shared" si="5"/>
        <v>&lt;cout niveau='4'&gt;&lt;pierre&gt;23400&lt;/pierre&gt;&lt;metal&gt;26400&lt;/metal&gt;&lt;oxygene&gt;0&lt;/oxygene&gt;&lt;carburant&gt;0&lt;/carburant&gt;&lt;argent&gt;19200&lt;/argent&gt;&lt;time&gt;1920&lt;/time&gt;&lt;/cout&gt;</v>
      </c>
      <c r="F20" s="9" t="str">
        <f t="shared" si="5"/>
        <v>&lt;cout niveau='5'&gt;&lt;pierre&gt;35800&lt;/pierre&gt;&lt;metal&gt;39600&lt;/metal&gt;&lt;oxygene&gt;0&lt;/oxygene&gt;&lt;carburant&gt;0&lt;/carburant&gt;&lt;argent&gt;30000&lt;/argent&gt;&lt;time&gt;3000&lt;/time&gt;&lt;/cout&gt;</v>
      </c>
      <c r="G20" s="9" t="str">
        <f t="shared" si="5"/>
        <v>&lt;cout niveau='6'&gt;&lt;pierre&gt;51000&lt;/pierre&gt;&lt;metal&gt;55600&lt;/metal&gt;&lt;oxygene&gt;0&lt;/oxygene&gt;&lt;carburant&gt;0&lt;/carburant&gt;&lt;argent&gt;43200&lt;/argent&gt;&lt;time&gt;4320&lt;/time&gt;&lt;/cout&gt;</v>
      </c>
      <c r="H20" s="9" t="str">
        <f t="shared" si="5"/>
        <v>&lt;cout niveau='7'&gt;&lt;pierre&gt;68900&lt;/pierre&gt;&lt;metal&gt;74200&lt;/metal&gt;&lt;oxygene&gt;0&lt;/oxygene&gt;&lt;carburant&gt;0&lt;/carburant&gt;&lt;argent&gt;58800&lt;/argent&gt;&lt;time&gt;5880&lt;/time&gt;&lt;/cout&gt;</v>
      </c>
      <c r="I20" s="9" t="str">
        <f t="shared" si="5"/>
        <v>&lt;cout niveau='8'&gt;&lt;pierre&gt;89600&lt;/pierre&gt;&lt;metal&gt;95700&lt;/metal&gt;&lt;oxygene&gt;0&lt;/oxygene&gt;&lt;carburant&gt;0&lt;/carburant&gt;&lt;argent&gt;76800&lt;/argent&gt;&lt;time&gt;7680&lt;/time&gt;&lt;/cout&gt;</v>
      </c>
      <c r="J20" s="9" t="str">
        <f t="shared" si="5"/>
        <v>&lt;cout niveau='9'&gt;&lt;pierre&gt;113300&lt;/pierre&gt;&lt;metal&gt;120200&lt;/metal&gt;&lt;oxygene&gt;0&lt;/oxygene&gt;&lt;carburant&gt;0&lt;/carburant&gt;&lt;argent&gt;97200&lt;/argent&gt;&lt;time&gt;9720&lt;/time&gt;&lt;/cout&gt;</v>
      </c>
      <c r="K20" s="9" t="str">
        <f t="shared" si="5"/>
        <v>&lt;cout niveau='10'&gt;&lt;pierre&gt;139800&lt;/pierre&gt;&lt;metal&gt;147500&lt;/metal&gt;&lt;oxygene&gt;0&lt;/oxygene&gt;&lt;carburant&gt;0&lt;/carburant&gt;&lt;argent&gt;120000&lt;/argent&gt;&lt;time&gt;12000&lt;/time&gt;&lt;/cout&gt;</v>
      </c>
      <c r="L20" s="9" t="str">
        <f t="shared" si="5"/>
        <v>&lt;cout niveau='11'&gt;&lt;pierre&gt;169200&lt;/pierre&gt;&lt;metal&gt;177600&lt;/metal&gt;&lt;oxygene&gt;0&lt;/oxygene&gt;&lt;carburant&gt;0&lt;/carburant&gt;&lt;argent&gt;145200&lt;/argent&gt;&lt;time&gt;14520&lt;/time&gt;&lt;/cout&gt;</v>
      </c>
      <c r="M20" s="9" t="str">
        <f t="shared" si="5"/>
        <v>&lt;cout niveau='12'&gt;&lt;pierre&gt;201600&lt;/pierre&gt;&lt;metal&gt;210800&lt;/metal&gt;&lt;oxygene&gt;0&lt;/oxygene&gt;&lt;carburant&gt;0&lt;/carburant&gt;&lt;argent&gt;172800&lt;/argent&gt;&lt;time&gt;17280&lt;/time&gt;&lt;/cout&gt;</v>
      </c>
      <c r="N20" s="9" t="str">
        <f t="shared" si="5"/>
        <v>&lt;cout niveau='13'&gt;&lt;pierre&gt;236900&lt;/pierre&gt;&lt;metal&gt;246900&lt;/metal&gt;&lt;oxygene&gt;0&lt;/oxygene&gt;&lt;carburant&gt;0&lt;/carburant&gt;&lt;argent&gt;202800&lt;/argent&gt;&lt;time&gt;20280&lt;/time&gt;&lt;/cout&gt;</v>
      </c>
      <c r="O20" s="9" t="str">
        <f t="shared" si="5"/>
        <v>&lt;cout niveau='14'&gt;&lt;pierre&gt;275300&lt;/pierre&gt;&lt;metal&gt;286000&lt;/metal&gt;&lt;oxygene&gt;0&lt;/oxygene&gt;&lt;carburant&gt;0&lt;/carburant&gt;&lt;argent&gt;235200&lt;/argent&gt;&lt;time&gt;23520&lt;/time&gt;&lt;/cout&gt;</v>
      </c>
      <c r="P20" s="9" t="str">
        <f t="shared" si="5"/>
        <v>&lt;cout niveau='15'&gt;&lt;pierre&gt;316600&lt;/pierre&gt;&lt;metal&gt;328100&lt;/metal&gt;&lt;oxygene&gt;0&lt;/oxygene&gt;&lt;carburant&gt;0&lt;/carburant&gt;&lt;argent&gt;270000&lt;/argent&gt;&lt;time&gt;27000&lt;/time&gt;&lt;/cout&gt;</v>
      </c>
      <c r="Q20" s="9" t="str">
        <f t="shared" si="5"/>
        <v>&lt;cout niveau='16'&gt;&lt;pierre&gt;361000&lt;/pierre&gt;&lt;metal&gt;373300&lt;/metal&gt;&lt;oxygene&gt;0&lt;/oxygene&gt;&lt;carburant&gt;0&lt;/carburant&gt;&lt;argent&gt;307200&lt;/argent&gt;&lt;time&gt;30720&lt;/time&gt;&lt;/cout&gt;</v>
      </c>
      <c r="R20" s="9" t="str">
        <f t="shared" si="5"/>
        <v>&lt;cout niveau='17'&gt;&lt;pierre&gt;408500&lt;/pierre&gt;&lt;metal&gt;421500&lt;/metal&gt;&lt;oxygene&gt;0&lt;/oxygene&gt;&lt;carburant&gt;0&lt;/carburant&gt;&lt;argent&gt;346800&lt;/argent&gt;&lt;time&gt;34680&lt;/time&gt;&lt;/cout&gt;</v>
      </c>
      <c r="S20" s="9" t="str">
        <f t="shared" si="5"/>
        <v>&lt;cout niveau='18'&gt;&lt;pierre&gt;459000&lt;/pierre&gt;&lt;metal&gt;472800&lt;/metal&gt;&lt;oxygene&gt;0&lt;/oxygene&gt;&lt;carburant&gt;0&lt;/carburant&gt;&lt;argent&gt;388800&lt;/argent&gt;&lt;time&gt;38880&lt;/time&gt;&lt;/cout&gt;</v>
      </c>
      <c r="T20" s="9" t="str">
        <f t="shared" si="5"/>
        <v>&lt;cout niveau='19'&gt;&lt;pierre&gt;512700&lt;/pierre&gt;&lt;metal&gt;527300&lt;/metal&gt;&lt;oxygene&gt;0&lt;/oxygene&gt;&lt;carburant&gt;0&lt;/carburant&gt;&lt;argent&gt;433200&lt;/argent&gt;&lt;time&gt;43320&lt;/time&gt;&lt;/cout&gt;</v>
      </c>
      <c r="U20" s="9" t="str">
        <f t="shared" si="5"/>
        <v>&lt;cout niveau='20'&gt;&lt;pierre&gt;569400&lt;/pierre&gt;&lt;metal&gt;584800&lt;/metal&gt;&lt;oxygene&gt;0&lt;/oxygene&gt;&lt;carburant&gt;0&lt;/carburant&gt;&lt;argent&gt;480000&lt;/argent&gt;&lt;time&gt;48000&lt;/time&gt;&lt;/cout&gt;</v>
      </c>
      <c r="V20" s="9" t="str">
        <f t="shared" si="5"/>
        <v>&lt;cout niveau='21'&gt;&lt;pierre&gt;629300&lt;/pierre&gt;&lt;metal&gt;645400&lt;/metal&gt;&lt;oxygene&gt;0&lt;/oxygene&gt;&lt;carburant&gt;0&lt;/carburant&gt;&lt;argent&gt;529200&lt;/argent&gt;&lt;time&gt;52920&lt;/time&gt;&lt;/cout&gt;</v>
      </c>
      <c r="W20" s="9" t="str">
        <f t="shared" si="5"/>
        <v>&lt;cout niveau='22'&gt;&lt;pierre&gt;692300&lt;/pierre&gt;&lt;metal&gt;709200&lt;/metal&gt;&lt;oxygene&gt;0&lt;/oxygene&gt;&lt;carburant&gt;0&lt;/carburant&gt;&lt;argent&gt;580800&lt;/argent&gt;&lt;time&gt;58080&lt;/time&gt;&lt;/cout&gt;</v>
      </c>
    </row>
  </sheetData>
  <mergeCells count="2">
    <mergeCell ref="A1:W2"/>
    <mergeCell ref="A3:W3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12</vt:i4>
      </vt:variant>
    </vt:vector>
  </HeadingPairs>
  <TitlesOfParts>
    <vt:vector size="12" baseType="lpstr">
      <vt:lpstr>Fabrique de lanceur</vt:lpstr>
      <vt:lpstr>Fabrique de coque</vt:lpstr>
      <vt:lpstr>Fabrique de module</vt:lpstr>
      <vt:lpstr>Fabrique de combinaison</vt:lpstr>
      <vt:lpstr>Mine de métal</vt:lpstr>
      <vt:lpstr>Mine de pierre</vt:lpstr>
      <vt:lpstr>Reservoir d'oxygène</vt:lpstr>
      <vt:lpstr>Station forage</vt:lpstr>
      <vt:lpstr>Centre de commande</vt:lpstr>
      <vt:lpstr>Base de lancement</vt:lpstr>
      <vt:lpstr>Bureau de relation gouvernement</vt:lpstr>
      <vt:lpstr>Centre de recherche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Grégory Frerot</dc:creator>
  <cp:lastModifiedBy>Grégory Frerot</cp:lastModifiedBy>
  <dcterms:created xsi:type="dcterms:W3CDTF">2012-05-16T12:09:26Z</dcterms:created>
  <dcterms:modified xsi:type="dcterms:W3CDTF">2012-05-17T12:20:03Z</dcterms:modified>
</cp:coreProperties>
</file>