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0" yWindow="460" windowWidth="28800" windowHeight="17540" activeTab="1"/>
  </bookViews>
  <sheets>
    <sheet name="Dashboard" sheetId="5" r:id="rId1"/>
    <sheet name="Problems Set" sheetId="3" r:id="rId2"/>
    <sheet name="Skills Set" sheetId="4" r:id="rId3"/>
  </sheets>
  <definedNames>
    <definedName name="_xlnm._FilterDatabase" localSheetId="1" hidden="1">'Problems Set'!$A$1:$AF$673</definedName>
  </definedNames>
  <calcPr calcId="150001"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O525" i="3" l="1"/>
  <c r="P525" i="3"/>
  <c r="Q525" i="3"/>
  <c r="R525" i="3"/>
  <c r="S525" i="3"/>
  <c r="T525" i="3"/>
  <c r="U525" i="3"/>
  <c r="V525" i="3"/>
  <c r="W525" i="3"/>
  <c r="X525" i="3"/>
  <c r="Y525" i="3"/>
  <c r="Z525" i="3"/>
  <c r="N525" i="3"/>
  <c r="O524" i="3"/>
  <c r="P524" i="3"/>
  <c r="Q524" i="3"/>
  <c r="R524" i="3"/>
  <c r="S524" i="3"/>
  <c r="T524" i="3"/>
  <c r="U524" i="3"/>
  <c r="V524" i="3"/>
  <c r="W524" i="3"/>
  <c r="X524" i="3"/>
  <c r="Y524" i="3"/>
  <c r="Z524" i="3"/>
  <c r="N524"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O523" i="3"/>
  <c r="O522" i="3"/>
  <c r="P523" i="3"/>
  <c r="Q523" i="3"/>
  <c r="R523" i="3"/>
  <c r="S523" i="3"/>
  <c r="T523" i="3"/>
  <c r="Q522" i="3"/>
  <c r="R522" i="3"/>
  <c r="S522" i="3"/>
  <c r="T522" i="3"/>
  <c r="U523" i="3"/>
  <c r="V523" i="3"/>
  <c r="W523" i="3"/>
  <c r="X523" i="3"/>
  <c r="Y523" i="3"/>
  <c r="V522" i="3"/>
  <c r="W522" i="3"/>
  <c r="X522" i="3"/>
  <c r="Y522" i="3"/>
  <c r="Z523" i="3"/>
  <c r="AB522" i="3"/>
  <c r="O521" i="3"/>
  <c r="P522" i="3"/>
  <c r="Q521" i="3"/>
  <c r="R521" i="3"/>
  <c r="S521" i="3"/>
  <c r="T521" i="3"/>
  <c r="U522" i="3"/>
  <c r="V521" i="3"/>
  <c r="W521" i="3"/>
  <c r="X521" i="3"/>
  <c r="Y521" i="3"/>
  <c r="Z522" i="3"/>
  <c r="O520" i="3"/>
  <c r="P521" i="3"/>
  <c r="Q520" i="3"/>
  <c r="R520" i="3"/>
  <c r="S520" i="3"/>
  <c r="T520" i="3"/>
  <c r="U521" i="3"/>
  <c r="V520" i="3"/>
  <c r="W520" i="3"/>
  <c r="X520" i="3"/>
  <c r="Y520" i="3"/>
  <c r="Z521" i="3"/>
  <c r="O519" i="3"/>
  <c r="P520" i="3"/>
  <c r="Q519" i="3"/>
  <c r="R519" i="3"/>
  <c r="S519" i="3"/>
  <c r="T519" i="3"/>
  <c r="U520" i="3"/>
  <c r="V519" i="3"/>
  <c r="W519" i="3"/>
  <c r="X519" i="3"/>
  <c r="Y519" i="3"/>
  <c r="Z520" i="3"/>
  <c r="O518" i="3"/>
  <c r="P519" i="3"/>
  <c r="Q518" i="3"/>
  <c r="R518" i="3"/>
  <c r="S518" i="3"/>
  <c r="T518" i="3"/>
  <c r="U519" i="3"/>
  <c r="V518" i="3"/>
  <c r="W518" i="3"/>
  <c r="X518" i="3"/>
  <c r="Y518" i="3"/>
  <c r="Z519" i="3"/>
  <c r="O517" i="3"/>
  <c r="P518" i="3"/>
  <c r="Q517" i="3"/>
  <c r="R517" i="3"/>
  <c r="S517" i="3"/>
  <c r="T517" i="3"/>
  <c r="U518" i="3"/>
  <c r="V517" i="3"/>
  <c r="W517" i="3"/>
  <c r="X517" i="3"/>
  <c r="Y517" i="3"/>
  <c r="Z518" i="3"/>
  <c r="O516" i="3"/>
  <c r="P517" i="3"/>
  <c r="Q516" i="3"/>
  <c r="R516" i="3"/>
  <c r="S516" i="3"/>
  <c r="T516" i="3"/>
  <c r="U517" i="3"/>
  <c r="V516" i="3"/>
  <c r="W516" i="3"/>
  <c r="X516" i="3"/>
  <c r="Y516" i="3"/>
  <c r="Z517" i="3"/>
  <c r="O515" i="3"/>
  <c r="P516" i="3"/>
  <c r="Q515" i="3"/>
  <c r="R515" i="3"/>
  <c r="S515" i="3"/>
  <c r="T515" i="3"/>
  <c r="U516" i="3"/>
  <c r="V515" i="3"/>
  <c r="W515" i="3"/>
  <c r="X515" i="3"/>
  <c r="Y515" i="3"/>
  <c r="Z516" i="3"/>
  <c r="O514" i="3"/>
  <c r="P515" i="3"/>
  <c r="Q514" i="3"/>
  <c r="R514" i="3"/>
  <c r="S514" i="3"/>
  <c r="T514" i="3"/>
  <c r="U515" i="3"/>
  <c r="V514" i="3"/>
  <c r="W514" i="3"/>
  <c r="X514" i="3"/>
  <c r="Y514" i="3"/>
  <c r="Z515" i="3"/>
  <c r="O513" i="3"/>
  <c r="P514" i="3"/>
  <c r="Q513" i="3"/>
  <c r="R513" i="3"/>
  <c r="S513" i="3"/>
  <c r="T513" i="3"/>
  <c r="U514" i="3"/>
  <c r="V513" i="3"/>
  <c r="W513" i="3"/>
  <c r="X513" i="3"/>
  <c r="Y513" i="3"/>
  <c r="Z514" i="3"/>
  <c r="O512" i="3"/>
  <c r="P513" i="3"/>
  <c r="Q512" i="3"/>
  <c r="R512" i="3"/>
  <c r="S512" i="3"/>
  <c r="T512" i="3"/>
  <c r="U513" i="3"/>
  <c r="V512" i="3"/>
  <c r="W512" i="3"/>
  <c r="X512" i="3"/>
  <c r="Y512" i="3"/>
  <c r="Z513" i="3"/>
  <c r="O511" i="3"/>
  <c r="P512" i="3"/>
  <c r="Q511" i="3"/>
  <c r="R511" i="3"/>
  <c r="S511" i="3"/>
  <c r="T511" i="3"/>
  <c r="U512" i="3"/>
  <c r="V511" i="3"/>
  <c r="W511" i="3"/>
  <c r="X511" i="3"/>
  <c r="Y511" i="3"/>
  <c r="Z512" i="3"/>
  <c r="O510" i="3"/>
  <c r="P511" i="3"/>
  <c r="Q510" i="3"/>
  <c r="R510" i="3"/>
  <c r="S510" i="3"/>
  <c r="T510" i="3"/>
  <c r="U511" i="3"/>
  <c r="V510" i="3"/>
  <c r="W510" i="3"/>
  <c r="X510" i="3"/>
  <c r="Y510" i="3"/>
  <c r="Z511" i="3"/>
  <c r="O509" i="3"/>
  <c r="P510" i="3"/>
  <c r="Q509" i="3"/>
  <c r="R509" i="3"/>
  <c r="S509" i="3"/>
  <c r="T509" i="3"/>
  <c r="U510" i="3"/>
  <c r="V509" i="3"/>
  <c r="W509" i="3"/>
  <c r="X509" i="3"/>
  <c r="Y509" i="3"/>
  <c r="Z510" i="3"/>
  <c r="O508" i="3"/>
  <c r="P509" i="3"/>
  <c r="Q508" i="3"/>
  <c r="R508" i="3"/>
  <c r="S508" i="3"/>
  <c r="T508" i="3"/>
  <c r="U509" i="3"/>
  <c r="V508" i="3"/>
  <c r="W508" i="3"/>
  <c r="X508" i="3"/>
  <c r="Y508" i="3"/>
  <c r="Z509" i="3"/>
  <c r="O507" i="3"/>
  <c r="P508" i="3"/>
  <c r="Q507" i="3"/>
  <c r="R507" i="3"/>
  <c r="S507" i="3"/>
  <c r="T507" i="3"/>
  <c r="U508" i="3"/>
  <c r="V507" i="3"/>
  <c r="W507" i="3"/>
  <c r="X507" i="3"/>
  <c r="Y507" i="3"/>
  <c r="Z508" i="3"/>
  <c r="O506" i="3"/>
  <c r="P507" i="3"/>
  <c r="Q506" i="3"/>
  <c r="R506" i="3"/>
  <c r="S506" i="3"/>
  <c r="T506" i="3"/>
  <c r="U507" i="3"/>
  <c r="V506" i="3"/>
  <c r="W506" i="3"/>
  <c r="X506" i="3"/>
  <c r="Y506" i="3"/>
  <c r="Z507" i="3"/>
  <c r="O505" i="3"/>
  <c r="P506" i="3"/>
  <c r="Q505" i="3"/>
  <c r="R505" i="3"/>
  <c r="S505" i="3"/>
  <c r="T505" i="3"/>
  <c r="U506" i="3"/>
  <c r="V505" i="3"/>
  <c r="W505" i="3"/>
  <c r="X505" i="3"/>
  <c r="Y505" i="3"/>
  <c r="Z506" i="3"/>
  <c r="O504" i="3"/>
  <c r="P505" i="3"/>
  <c r="Q504" i="3"/>
  <c r="R504" i="3"/>
  <c r="S504" i="3"/>
  <c r="T504" i="3"/>
  <c r="U505" i="3"/>
  <c r="V504" i="3"/>
  <c r="W504" i="3"/>
  <c r="X504" i="3"/>
  <c r="Y504" i="3"/>
  <c r="Z505" i="3"/>
  <c r="O503" i="3"/>
  <c r="P504" i="3"/>
  <c r="Q503" i="3"/>
  <c r="R503" i="3"/>
  <c r="S503" i="3"/>
  <c r="T503" i="3"/>
  <c r="U504" i="3"/>
  <c r="V503" i="3"/>
  <c r="W503" i="3"/>
  <c r="X503" i="3"/>
  <c r="Y503" i="3"/>
  <c r="Z504" i="3"/>
  <c r="O502" i="3"/>
  <c r="P503" i="3"/>
  <c r="Q502" i="3"/>
  <c r="R502" i="3"/>
  <c r="S502" i="3"/>
  <c r="T502" i="3"/>
  <c r="U503" i="3"/>
  <c r="V502" i="3"/>
  <c r="W502" i="3"/>
  <c r="X502" i="3"/>
  <c r="Y502" i="3"/>
  <c r="Z503" i="3"/>
  <c r="O501" i="3"/>
  <c r="P502" i="3"/>
  <c r="Q501" i="3"/>
  <c r="R501" i="3"/>
  <c r="S501" i="3"/>
  <c r="T501" i="3"/>
  <c r="U502" i="3"/>
  <c r="V501" i="3"/>
  <c r="W501" i="3"/>
  <c r="X501" i="3"/>
  <c r="Y501" i="3"/>
  <c r="Z502" i="3"/>
  <c r="AB504" i="3"/>
  <c r="AA504" i="3"/>
  <c r="AB505" i="3"/>
  <c r="AA505" i="3"/>
  <c r="AB506" i="3"/>
  <c r="AA506" i="3"/>
  <c r="AB507" i="3"/>
  <c r="AA507" i="3"/>
  <c r="AB508" i="3"/>
  <c r="AA508" i="3"/>
  <c r="AB509" i="3"/>
  <c r="AA509" i="3"/>
  <c r="AB510" i="3"/>
  <c r="AA510" i="3"/>
  <c r="AB511" i="3"/>
  <c r="AA511" i="3"/>
  <c r="AB512" i="3"/>
  <c r="AA512" i="3"/>
  <c r="AB513" i="3"/>
  <c r="AA513" i="3"/>
  <c r="AB514" i="3"/>
  <c r="AA514" i="3"/>
  <c r="AB515" i="3"/>
  <c r="AA515" i="3"/>
  <c r="AB516" i="3"/>
  <c r="AA516" i="3"/>
  <c r="AB517" i="3"/>
  <c r="AA517" i="3"/>
  <c r="AB518" i="3"/>
  <c r="AA518" i="3"/>
  <c r="AB519" i="3"/>
  <c r="AA519" i="3"/>
  <c r="AB520" i="3"/>
  <c r="AA520" i="3"/>
  <c r="AB521" i="3"/>
  <c r="AA521" i="3"/>
  <c r="AA522" i="3"/>
  <c r="AB523" i="3"/>
  <c r="AA523" i="3"/>
  <c r="AB562" i="3"/>
  <c r="AA562" i="3"/>
  <c r="AB524" i="3"/>
  <c r="AA524" i="3"/>
  <c r="AB525" i="3"/>
  <c r="AA525" i="3"/>
  <c r="AB526" i="3"/>
  <c r="AA526" i="3"/>
  <c r="AB527" i="3"/>
  <c r="AA527" i="3"/>
  <c r="AB528" i="3"/>
  <c r="AA528" i="3"/>
  <c r="AB529" i="3"/>
  <c r="AA529" i="3"/>
  <c r="AB530" i="3"/>
  <c r="AA530" i="3"/>
  <c r="AB531" i="3"/>
  <c r="AA531" i="3"/>
  <c r="AB532" i="3"/>
  <c r="AA532" i="3"/>
  <c r="AB533" i="3"/>
  <c r="AA533" i="3"/>
  <c r="AB534" i="3"/>
  <c r="AA534" i="3"/>
  <c r="AB535" i="3"/>
  <c r="AA535" i="3"/>
  <c r="AB536" i="3"/>
  <c r="AA536" i="3"/>
  <c r="AB537" i="3"/>
  <c r="AA537" i="3"/>
  <c r="AB538" i="3"/>
  <c r="AA538" i="3"/>
  <c r="AB539" i="3"/>
  <c r="AA539" i="3"/>
  <c r="AB540" i="3"/>
  <c r="AA540" i="3"/>
  <c r="AB541" i="3"/>
  <c r="AA541" i="3"/>
  <c r="AB542" i="3"/>
  <c r="AA542" i="3"/>
  <c r="AB543" i="3"/>
  <c r="AA543" i="3"/>
  <c r="AB544" i="3"/>
  <c r="AA544" i="3"/>
  <c r="AB545" i="3"/>
  <c r="AA545" i="3"/>
  <c r="AB546" i="3"/>
  <c r="AA546" i="3"/>
  <c r="AB547" i="3"/>
  <c r="AA547" i="3"/>
  <c r="AB548" i="3"/>
  <c r="AA548" i="3"/>
  <c r="AB549" i="3"/>
  <c r="AA549" i="3"/>
  <c r="AB550" i="3"/>
  <c r="AA550" i="3"/>
  <c r="AB551" i="3"/>
  <c r="AA551" i="3"/>
  <c r="AB552" i="3"/>
  <c r="AA552" i="3"/>
  <c r="AB553" i="3"/>
  <c r="AA553" i="3"/>
  <c r="AB554" i="3"/>
  <c r="AA554" i="3"/>
  <c r="AB555" i="3"/>
  <c r="AA555" i="3"/>
  <c r="AB556" i="3"/>
  <c r="AA556" i="3"/>
  <c r="AB557" i="3"/>
  <c r="AA557" i="3"/>
  <c r="AB558" i="3"/>
  <c r="AA558" i="3"/>
  <c r="AB559" i="3"/>
  <c r="AA559" i="3"/>
  <c r="AB560" i="3"/>
  <c r="AA560" i="3"/>
  <c r="AB561" i="3"/>
  <c r="AA561" i="3"/>
  <c r="AB563" i="3"/>
  <c r="AA563" i="3"/>
  <c r="AB564" i="3"/>
  <c r="AA564" i="3"/>
  <c r="AB565" i="3"/>
  <c r="AA565" i="3"/>
  <c r="AB566" i="3"/>
  <c r="AA566" i="3"/>
  <c r="AB567" i="3"/>
  <c r="AA567" i="3"/>
  <c r="AB568" i="3"/>
  <c r="AA568" i="3"/>
  <c r="AB569" i="3"/>
  <c r="AA569" i="3"/>
  <c r="AB570" i="3"/>
  <c r="AA570" i="3"/>
  <c r="AB571" i="3"/>
  <c r="AA571" i="3"/>
  <c r="AB572" i="3"/>
  <c r="AA572" i="3"/>
  <c r="AB573" i="3"/>
  <c r="AA573" i="3"/>
  <c r="AB574" i="3"/>
  <c r="AA574" i="3"/>
  <c r="AB575" i="3"/>
  <c r="AA575" i="3"/>
  <c r="AB576" i="3"/>
  <c r="AA576" i="3"/>
  <c r="AB577" i="3"/>
  <c r="AA577" i="3"/>
  <c r="AB578" i="3"/>
  <c r="AA578" i="3"/>
  <c r="AB579" i="3"/>
  <c r="AA579" i="3"/>
  <c r="AB580" i="3"/>
  <c r="AA580" i="3"/>
  <c r="AB581" i="3"/>
  <c r="AA581" i="3"/>
  <c r="AB582" i="3"/>
  <c r="AA582" i="3"/>
  <c r="AB583" i="3"/>
  <c r="AA583" i="3"/>
  <c r="AB584" i="3"/>
  <c r="AA584" i="3"/>
  <c r="AB585" i="3"/>
  <c r="AA585" i="3"/>
  <c r="AB586" i="3"/>
  <c r="AA586" i="3"/>
  <c r="AB587" i="3"/>
  <c r="AA587" i="3"/>
  <c r="AB588" i="3"/>
  <c r="AA588" i="3"/>
  <c r="AB589" i="3"/>
  <c r="AA589" i="3"/>
  <c r="AB590" i="3"/>
  <c r="AA590" i="3"/>
  <c r="AB591" i="3"/>
  <c r="AA591" i="3"/>
  <c r="AB592" i="3"/>
  <c r="AA592" i="3"/>
  <c r="AB593" i="3"/>
  <c r="AA593" i="3"/>
  <c r="AB594" i="3"/>
  <c r="AA594" i="3"/>
  <c r="AB595" i="3"/>
  <c r="AA595" i="3"/>
  <c r="AB596" i="3"/>
  <c r="AA596" i="3"/>
  <c r="AB597" i="3"/>
  <c r="AA597" i="3"/>
  <c r="AB598" i="3"/>
  <c r="AA598" i="3"/>
  <c r="AB599" i="3"/>
  <c r="AA599" i="3"/>
  <c r="AB600" i="3"/>
  <c r="AA600" i="3"/>
  <c r="AB601" i="3"/>
  <c r="AA601" i="3"/>
  <c r="AB602" i="3"/>
  <c r="AA602" i="3"/>
  <c r="AB603" i="3"/>
  <c r="AA603" i="3"/>
  <c r="AB604" i="3"/>
  <c r="AA604" i="3"/>
  <c r="AB605" i="3"/>
  <c r="AA605" i="3"/>
  <c r="AB606" i="3"/>
  <c r="AA606" i="3"/>
  <c r="AB607" i="3"/>
  <c r="AA607" i="3"/>
  <c r="AB608" i="3"/>
  <c r="AA608" i="3"/>
  <c r="AB609" i="3"/>
  <c r="AA609" i="3"/>
  <c r="AB610" i="3"/>
  <c r="AA610" i="3"/>
  <c r="AB611" i="3"/>
  <c r="AA611" i="3"/>
  <c r="AB612" i="3"/>
  <c r="AA612" i="3"/>
  <c r="AB613" i="3"/>
  <c r="AA613" i="3"/>
  <c r="AB614" i="3"/>
  <c r="AA614" i="3"/>
  <c r="AB615" i="3"/>
  <c r="AA615" i="3"/>
  <c r="AB616" i="3"/>
  <c r="AA616" i="3"/>
  <c r="AB617" i="3"/>
  <c r="AA617" i="3"/>
  <c r="AB618" i="3"/>
  <c r="AA618" i="3"/>
  <c r="AB619" i="3"/>
  <c r="AA619" i="3"/>
  <c r="AB620" i="3"/>
  <c r="AA620" i="3"/>
  <c r="AB621" i="3"/>
  <c r="AA621" i="3"/>
  <c r="AB622" i="3"/>
  <c r="AA622" i="3"/>
  <c r="AB623" i="3"/>
  <c r="AA623" i="3"/>
  <c r="AB624" i="3"/>
  <c r="AA624" i="3"/>
  <c r="AB625" i="3"/>
  <c r="AA625" i="3"/>
  <c r="AB626" i="3"/>
  <c r="AA626" i="3"/>
  <c r="AB627" i="3"/>
  <c r="AA627" i="3"/>
  <c r="AB628" i="3"/>
  <c r="AA628" i="3"/>
  <c r="AB629" i="3"/>
  <c r="AA629" i="3"/>
  <c r="AB630" i="3"/>
  <c r="AA630" i="3"/>
  <c r="AB631" i="3"/>
  <c r="AA631" i="3"/>
  <c r="AB632" i="3"/>
  <c r="AA632" i="3"/>
  <c r="AB633" i="3"/>
  <c r="AA633" i="3"/>
  <c r="AB634" i="3"/>
  <c r="AA634" i="3"/>
  <c r="AB635" i="3"/>
  <c r="AA635" i="3"/>
  <c r="AB636" i="3"/>
  <c r="AA636" i="3"/>
  <c r="AB637" i="3"/>
  <c r="AA637" i="3"/>
  <c r="AB638" i="3"/>
  <c r="AA638" i="3"/>
  <c r="AB639" i="3"/>
  <c r="AA639" i="3"/>
  <c r="AB640" i="3"/>
  <c r="AA640" i="3"/>
  <c r="AB641" i="3"/>
  <c r="AA641" i="3"/>
  <c r="AB642" i="3"/>
  <c r="AA642" i="3"/>
  <c r="AB643" i="3"/>
  <c r="AA643" i="3"/>
  <c r="AB644" i="3"/>
  <c r="AA644" i="3"/>
  <c r="AB645" i="3"/>
  <c r="AA645" i="3"/>
  <c r="AB646" i="3"/>
  <c r="AA646" i="3"/>
  <c r="AB647" i="3"/>
  <c r="AA647" i="3"/>
  <c r="AB648" i="3"/>
  <c r="AA648" i="3"/>
  <c r="AB649" i="3"/>
  <c r="AA649" i="3"/>
  <c r="AB650" i="3"/>
  <c r="AA650" i="3"/>
  <c r="AB651" i="3"/>
  <c r="AA651" i="3"/>
  <c r="AB652" i="3"/>
  <c r="AA652" i="3"/>
  <c r="AB653" i="3"/>
  <c r="AA653" i="3"/>
  <c r="AB654" i="3"/>
  <c r="AA654" i="3"/>
  <c r="AB655" i="3"/>
  <c r="AA655" i="3"/>
  <c r="AB656" i="3"/>
  <c r="AA656" i="3"/>
  <c r="AB657" i="3"/>
  <c r="AA657" i="3"/>
  <c r="AB658" i="3"/>
  <c r="AA658" i="3"/>
  <c r="AB659" i="3"/>
  <c r="AA659" i="3"/>
  <c r="AB660" i="3"/>
  <c r="AA660" i="3"/>
  <c r="AB661" i="3"/>
  <c r="AA661" i="3"/>
  <c r="AB662" i="3"/>
  <c r="AA662" i="3"/>
  <c r="AB663" i="3"/>
  <c r="AA663" i="3"/>
  <c r="AB664" i="3"/>
  <c r="AA664" i="3"/>
  <c r="AB665" i="3"/>
  <c r="AA665" i="3"/>
  <c r="AB666" i="3"/>
  <c r="AA666" i="3"/>
  <c r="AB667" i="3"/>
  <c r="AA667" i="3"/>
  <c r="AB668" i="3"/>
  <c r="AA668" i="3"/>
  <c r="AB669" i="3"/>
  <c r="AA669" i="3"/>
  <c r="AB670" i="3"/>
  <c r="AA670" i="3"/>
  <c r="AB671" i="3"/>
  <c r="AA671" i="3"/>
  <c r="AB672" i="3"/>
  <c r="AA672" i="3"/>
  <c r="AB673" i="3"/>
  <c r="AA673" i="3"/>
  <c r="O500" i="3"/>
  <c r="P501" i="3"/>
  <c r="Q500" i="3"/>
  <c r="R500" i="3"/>
  <c r="S500" i="3"/>
  <c r="T500" i="3"/>
  <c r="U501" i="3"/>
  <c r="V500" i="3"/>
  <c r="W500" i="3"/>
  <c r="X500" i="3"/>
  <c r="Y500" i="3"/>
  <c r="Z501" i="3"/>
  <c r="O499" i="3"/>
  <c r="P500" i="3"/>
  <c r="Q499" i="3"/>
  <c r="R499" i="3"/>
  <c r="S499" i="3"/>
  <c r="T499" i="3"/>
  <c r="U500" i="3"/>
  <c r="V499" i="3"/>
  <c r="W499" i="3"/>
  <c r="X499" i="3"/>
  <c r="Y499" i="3"/>
  <c r="Z500" i="3"/>
  <c r="O498" i="3"/>
  <c r="P499" i="3"/>
  <c r="Q498" i="3"/>
  <c r="R498" i="3"/>
  <c r="S498" i="3"/>
  <c r="T498" i="3"/>
  <c r="U499" i="3"/>
  <c r="V498" i="3"/>
  <c r="W498" i="3"/>
  <c r="X498" i="3"/>
  <c r="Y498" i="3"/>
  <c r="Z499" i="3"/>
  <c r="O497" i="3"/>
  <c r="P498" i="3"/>
  <c r="Q497" i="3"/>
  <c r="R497" i="3"/>
  <c r="S497" i="3"/>
  <c r="T497" i="3"/>
  <c r="U498" i="3"/>
  <c r="V497" i="3"/>
  <c r="W497" i="3"/>
  <c r="X497" i="3"/>
  <c r="Y497" i="3"/>
  <c r="Z498" i="3"/>
  <c r="O496" i="3"/>
  <c r="P497" i="3"/>
  <c r="Q496" i="3"/>
  <c r="R496" i="3"/>
  <c r="S496" i="3"/>
  <c r="T496" i="3"/>
  <c r="U497" i="3"/>
  <c r="V496" i="3"/>
  <c r="W496" i="3"/>
  <c r="X496" i="3"/>
  <c r="Y496" i="3"/>
  <c r="Z497" i="3"/>
  <c r="O495" i="3"/>
  <c r="P496" i="3"/>
  <c r="Q495" i="3"/>
  <c r="R495" i="3"/>
  <c r="S495" i="3"/>
  <c r="T495" i="3"/>
  <c r="U496" i="3"/>
  <c r="V495" i="3"/>
  <c r="W495" i="3"/>
  <c r="X495" i="3"/>
  <c r="Y495" i="3"/>
  <c r="Z496" i="3"/>
  <c r="O494" i="3"/>
  <c r="P495" i="3"/>
  <c r="Q494" i="3"/>
  <c r="R494" i="3"/>
  <c r="S494" i="3"/>
  <c r="T494" i="3"/>
  <c r="U495" i="3"/>
  <c r="V494" i="3"/>
  <c r="W494" i="3"/>
  <c r="X494" i="3"/>
  <c r="Y494" i="3"/>
  <c r="Z495" i="3"/>
  <c r="O493" i="3"/>
  <c r="P494" i="3"/>
  <c r="Q493" i="3"/>
  <c r="R493" i="3"/>
  <c r="S493" i="3"/>
  <c r="T493" i="3"/>
  <c r="U494" i="3"/>
  <c r="V493" i="3"/>
  <c r="W493" i="3"/>
  <c r="X493" i="3"/>
  <c r="Y493" i="3"/>
  <c r="Z494" i="3"/>
  <c r="O492" i="3"/>
  <c r="P493" i="3"/>
  <c r="Q492" i="3"/>
  <c r="R492" i="3"/>
  <c r="S492" i="3"/>
  <c r="T492" i="3"/>
  <c r="U493" i="3"/>
  <c r="V492" i="3"/>
  <c r="W492" i="3"/>
  <c r="X492" i="3"/>
  <c r="Y492" i="3"/>
  <c r="Z493" i="3"/>
  <c r="O491" i="3"/>
  <c r="P492" i="3"/>
  <c r="Q491" i="3"/>
  <c r="R491" i="3"/>
  <c r="S491" i="3"/>
  <c r="T491" i="3"/>
  <c r="U492" i="3"/>
  <c r="V491" i="3"/>
  <c r="W491" i="3"/>
  <c r="X491" i="3"/>
  <c r="Y491" i="3"/>
  <c r="Z492" i="3"/>
  <c r="O490" i="3"/>
  <c r="P491" i="3"/>
  <c r="Q490" i="3"/>
  <c r="R490" i="3"/>
  <c r="S490" i="3"/>
  <c r="T490" i="3"/>
  <c r="U491" i="3"/>
  <c r="V490" i="3"/>
  <c r="W490" i="3"/>
  <c r="X490" i="3"/>
  <c r="Y490" i="3"/>
  <c r="Z491" i="3"/>
  <c r="O489" i="3"/>
  <c r="P490" i="3"/>
  <c r="Q489" i="3"/>
  <c r="R489" i="3"/>
  <c r="S489" i="3"/>
  <c r="T489" i="3"/>
  <c r="U490" i="3"/>
  <c r="V489" i="3"/>
  <c r="W489" i="3"/>
  <c r="X489" i="3"/>
  <c r="Y489" i="3"/>
  <c r="Z490" i="3"/>
  <c r="O488" i="3"/>
  <c r="P489" i="3"/>
  <c r="Q488" i="3"/>
  <c r="R488" i="3"/>
  <c r="S488" i="3"/>
  <c r="T488" i="3"/>
  <c r="U489" i="3"/>
  <c r="V488" i="3"/>
  <c r="W488" i="3"/>
  <c r="X488" i="3"/>
  <c r="Y488" i="3"/>
  <c r="Z489" i="3"/>
  <c r="O487" i="3"/>
  <c r="P488" i="3"/>
  <c r="Q487" i="3"/>
  <c r="R487" i="3"/>
  <c r="S487" i="3"/>
  <c r="T487" i="3"/>
  <c r="U488" i="3"/>
  <c r="V487" i="3"/>
  <c r="W487" i="3"/>
  <c r="X487" i="3"/>
  <c r="Y487" i="3"/>
  <c r="Z488" i="3"/>
  <c r="O486" i="3"/>
  <c r="P487" i="3"/>
  <c r="Q486" i="3"/>
  <c r="R486" i="3"/>
  <c r="S486" i="3"/>
  <c r="T486" i="3"/>
  <c r="U487" i="3"/>
  <c r="V486" i="3"/>
  <c r="W486" i="3"/>
  <c r="X486" i="3"/>
  <c r="Y486" i="3"/>
  <c r="Z487" i="3"/>
  <c r="O485" i="3"/>
  <c r="P486" i="3"/>
  <c r="Q485" i="3"/>
  <c r="R485" i="3"/>
  <c r="S485" i="3"/>
  <c r="T485" i="3"/>
  <c r="U486" i="3"/>
  <c r="V485" i="3"/>
  <c r="W485" i="3"/>
  <c r="X485" i="3"/>
  <c r="Y485" i="3"/>
  <c r="Z486" i="3"/>
  <c r="O484" i="3"/>
  <c r="P485" i="3"/>
  <c r="Q484" i="3"/>
  <c r="R484" i="3"/>
  <c r="S484" i="3"/>
  <c r="T484" i="3"/>
  <c r="U485" i="3"/>
  <c r="V484" i="3"/>
  <c r="W484" i="3"/>
  <c r="X484" i="3"/>
  <c r="Y484" i="3"/>
  <c r="Z485" i="3"/>
  <c r="V483" i="3"/>
  <c r="W483" i="3"/>
  <c r="X483" i="3"/>
  <c r="Y483" i="3"/>
  <c r="Z484" i="3"/>
  <c r="O483" i="3"/>
  <c r="P484" i="3"/>
  <c r="Q483" i="3"/>
  <c r="R483" i="3"/>
  <c r="S483" i="3"/>
  <c r="T483" i="3"/>
  <c r="U484" i="3"/>
  <c r="O482" i="3"/>
  <c r="P483" i="3"/>
  <c r="Q482" i="3"/>
  <c r="R482" i="3"/>
  <c r="S482" i="3"/>
  <c r="T482" i="3"/>
  <c r="U483" i="3"/>
  <c r="V482" i="3"/>
  <c r="W482" i="3"/>
  <c r="X482" i="3"/>
  <c r="Y482" i="3"/>
  <c r="Z483" i="3"/>
  <c r="O481" i="3"/>
  <c r="P482" i="3"/>
  <c r="Q481" i="3"/>
  <c r="R481" i="3"/>
  <c r="S481" i="3"/>
  <c r="T481" i="3"/>
  <c r="U482" i="3"/>
  <c r="V481" i="3"/>
  <c r="W481" i="3"/>
  <c r="X481" i="3"/>
  <c r="Y481" i="3"/>
  <c r="Z482" i="3"/>
  <c r="O480" i="3"/>
  <c r="P481" i="3"/>
  <c r="Q480" i="3"/>
  <c r="R480" i="3"/>
  <c r="S480" i="3"/>
  <c r="T480" i="3"/>
  <c r="U481" i="3"/>
  <c r="V480" i="3"/>
  <c r="W480" i="3"/>
  <c r="X480" i="3"/>
  <c r="Y480" i="3"/>
  <c r="Z481" i="3"/>
  <c r="O479" i="3"/>
  <c r="P480" i="3"/>
  <c r="Q479" i="3"/>
  <c r="R479" i="3"/>
  <c r="S479" i="3"/>
  <c r="T479" i="3"/>
  <c r="U480" i="3"/>
  <c r="V479" i="3"/>
  <c r="W479" i="3"/>
  <c r="X479" i="3"/>
  <c r="Y479" i="3"/>
  <c r="Z480" i="3"/>
  <c r="O478" i="3"/>
  <c r="P479" i="3"/>
  <c r="Q478" i="3"/>
  <c r="R478" i="3"/>
  <c r="S478" i="3"/>
  <c r="T478" i="3"/>
  <c r="U479" i="3"/>
  <c r="V478" i="3"/>
  <c r="W478" i="3"/>
  <c r="X478" i="3"/>
  <c r="Y478" i="3"/>
  <c r="Z479" i="3"/>
  <c r="O477" i="3"/>
  <c r="P478" i="3"/>
  <c r="Q477" i="3"/>
  <c r="R477" i="3"/>
  <c r="S477" i="3"/>
  <c r="T477" i="3"/>
  <c r="U478" i="3"/>
  <c r="V477" i="3"/>
  <c r="W477" i="3"/>
  <c r="X477" i="3"/>
  <c r="Y477" i="3"/>
  <c r="Z478" i="3"/>
  <c r="O476" i="3"/>
  <c r="P477" i="3"/>
  <c r="Q476" i="3"/>
  <c r="R476" i="3"/>
  <c r="S476" i="3"/>
  <c r="T476" i="3"/>
  <c r="U477" i="3"/>
  <c r="V476" i="3"/>
  <c r="W476" i="3"/>
  <c r="X476" i="3"/>
  <c r="Y476" i="3"/>
  <c r="Z477" i="3"/>
  <c r="O475" i="3"/>
  <c r="P476" i="3"/>
  <c r="Q475" i="3"/>
  <c r="R475" i="3"/>
  <c r="S475" i="3"/>
  <c r="T475" i="3"/>
  <c r="U476" i="3"/>
  <c r="V475" i="3"/>
  <c r="W475" i="3"/>
  <c r="X475" i="3"/>
  <c r="Y475" i="3"/>
  <c r="Z476" i="3"/>
  <c r="O474" i="3"/>
  <c r="P475" i="3"/>
  <c r="Q474" i="3"/>
  <c r="R474" i="3"/>
  <c r="S474" i="3"/>
  <c r="T474" i="3"/>
  <c r="U475" i="3"/>
  <c r="V474" i="3"/>
  <c r="W474" i="3"/>
  <c r="X474" i="3"/>
  <c r="Y474" i="3"/>
  <c r="Z475" i="3"/>
  <c r="O473" i="3"/>
  <c r="P474" i="3"/>
  <c r="Q473" i="3"/>
  <c r="R473" i="3"/>
  <c r="S473" i="3"/>
  <c r="T473" i="3"/>
  <c r="U474" i="3"/>
  <c r="V473" i="3"/>
  <c r="W473" i="3"/>
  <c r="X473" i="3"/>
  <c r="Y473" i="3"/>
  <c r="Z474" i="3"/>
  <c r="O472" i="3"/>
  <c r="P473" i="3"/>
  <c r="Q472" i="3"/>
  <c r="R472" i="3"/>
  <c r="S472" i="3"/>
  <c r="T472" i="3"/>
  <c r="U473" i="3"/>
  <c r="V472" i="3"/>
  <c r="W472" i="3"/>
  <c r="X472" i="3"/>
  <c r="Y472" i="3"/>
  <c r="Z473" i="3"/>
  <c r="O471" i="3"/>
  <c r="P472" i="3"/>
  <c r="Q471" i="3"/>
  <c r="R471" i="3"/>
  <c r="S471" i="3"/>
  <c r="T471" i="3"/>
  <c r="U472" i="3"/>
  <c r="V471" i="3"/>
  <c r="W471" i="3"/>
  <c r="X471" i="3"/>
  <c r="Y471" i="3"/>
  <c r="Z472" i="3"/>
  <c r="O470" i="3"/>
  <c r="P471" i="3"/>
  <c r="Q470" i="3"/>
  <c r="R470" i="3"/>
  <c r="S470" i="3"/>
  <c r="T470" i="3"/>
  <c r="U471" i="3"/>
  <c r="V470" i="3"/>
  <c r="W470" i="3"/>
  <c r="X470" i="3"/>
  <c r="Y470" i="3"/>
  <c r="Z471" i="3"/>
  <c r="O469" i="3"/>
  <c r="P470" i="3"/>
  <c r="Q469" i="3"/>
  <c r="R469" i="3"/>
  <c r="S469" i="3"/>
  <c r="T469" i="3"/>
  <c r="U470" i="3"/>
  <c r="V469" i="3"/>
  <c r="W469" i="3"/>
  <c r="X469" i="3"/>
  <c r="Y469" i="3"/>
  <c r="Z470" i="3"/>
  <c r="O468" i="3"/>
  <c r="P469" i="3"/>
  <c r="Q468" i="3"/>
  <c r="R468" i="3"/>
  <c r="S468" i="3"/>
  <c r="T468" i="3"/>
  <c r="U469" i="3"/>
  <c r="V468" i="3"/>
  <c r="W468" i="3"/>
  <c r="X468" i="3"/>
  <c r="Y468" i="3"/>
  <c r="Z469" i="3"/>
  <c r="O467" i="3"/>
  <c r="P468" i="3"/>
  <c r="Q467" i="3"/>
  <c r="R467" i="3"/>
  <c r="S467" i="3"/>
  <c r="T467" i="3"/>
  <c r="U468" i="3"/>
  <c r="V467" i="3"/>
  <c r="W467" i="3"/>
  <c r="X467" i="3"/>
  <c r="Y467" i="3"/>
  <c r="Z468" i="3"/>
  <c r="O466" i="3"/>
  <c r="P467" i="3"/>
  <c r="Q466" i="3"/>
  <c r="R466" i="3"/>
  <c r="S466" i="3"/>
  <c r="T466" i="3"/>
  <c r="U467" i="3"/>
  <c r="V466" i="3"/>
  <c r="W466" i="3"/>
  <c r="X466" i="3"/>
  <c r="Y466" i="3"/>
  <c r="Z467" i="3"/>
  <c r="O465" i="3"/>
  <c r="P466" i="3"/>
  <c r="Q465" i="3"/>
  <c r="R465" i="3"/>
  <c r="S465" i="3"/>
  <c r="T465" i="3"/>
  <c r="U466" i="3"/>
  <c r="V465" i="3"/>
  <c r="W465" i="3"/>
  <c r="X465" i="3"/>
  <c r="Y465" i="3"/>
  <c r="Z466" i="3"/>
  <c r="O464" i="3"/>
  <c r="P465" i="3"/>
  <c r="Q464" i="3"/>
  <c r="R464" i="3"/>
  <c r="S464" i="3"/>
  <c r="T464" i="3"/>
  <c r="U465" i="3"/>
  <c r="V464" i="3"/>
  <c r="W464" i="3"/>
  <c r="X464" i="3"/>
  <c r="Y464" i="3"/>
  <c r="Z465" i="3"/>
  <c r="O463" i="3"/>
  <c r="P464" i="3"/>
  <c r="Q463" i="3"/>
  <c r="R463" i="3"/>
  <c r="S463" i="3"/>
  <c r="T463" i="3"/>
  <c r="U464" i="3"/>
  <c r="V463" i="3"/>
  <c r="W463" i="3"/>
  <c r="X463" i="3"/>
  <c r="Y463" i="3"/>
  <c r="Z464" i="3"/>
  <c r="O462" i="3"/>
  <c r="P463" i="3"/>
  <c r="Q462" i="3"/>
  <c r="R462" i="3"/>
  <c r="S462" i="3"/>
  <c r="T462" i="3"/>
  <c r="U463" i="3"/>
  <c r="V462" i="3"/>
  <c r="W462" i="3"/>
  <c r="X462" i="3"/>
  <c r="Y462" i="3"/>
  <c r="Z463" i="3"/>
  <c r="O461" i="3"/>
  <c r="P462" i="3"/>
  <c r="Q461" i="3"/>
  <c r="R461" i="3"/>
  <c r="S461" i="3"/>
  <c r="T461" i="3"/>
  <c r="U462" i="3"/>
  <c r="V461" i="3"/>
  <c r="W461" i="3"/>
  <c r="X461" i="3"/>
  <c r="Y461" i="3"/>
  <c r="Z462" i="3"/>
  <c r="O460" i="3"/>
  <c r="P461" i="3"/>
  <c r="Q460" i="3"/>
  <c r="R460" i="3"/>
  <c r="S460" i="3"/>
  <c r="T460" i="3"/>
  <c r="U461" i="3"/>
  <c r="V460" i="3"/>
  <c r="W460" i="3"/>
  <c r="X460" i="3"/>
  <c r="Y460" i="3"/>
  <c r="Z461" i="3"/>
  <c r="O459" i="3"/>
  <c r="P460" i="3"/>
  <c r="Q459" i="3"/>
  <c r="R459" i="3"/>
  <c r="S459" i="3"/>
  <c r="T459" i="3"/>
  <c r="U460" i="3"/>
  <c r="V459" i="3"/>
  <c r="W459" i="3"/>
  <c r="X459" i="3"/>
  <c r="Y459" i="3"/>
  <c r="Z460" i="3"/>
  <c r="O458" i="3"/>
  <c r="P459" i="3"/>
  <c r="Q458" i="3"/>
  <c r="R458" i="3"/>
  <c r="S458" i="3"/>
  <c r="T458" i="3"/>
  <c r="U459" i="3"/>
  <c r="V458" i="3"/>
  <c r="W458" i="3"/>
  <c r="X458" i="3"/>
  <c r="Y458" i="3"/>
  <c r="Z459" i="3"/>
  <c r="O457" i="3"/>
  <c r="P458" i="3"/>
  <c r="Q457" i="3"/>
  <c r="R457" i="3"/>
  <c r="S457" i="3"/>
  <c r="T457" i="3"/>
  <c r="U458" i="3"/>
  <c r="V457" i="3"/>
  <c r="W457" i="3"/>
  <c r="X457" i="3"/>
  <c r="Y457" i="3"/>
  <c r="Z458" i="3"/>
  <c r="O456" i="3"/>
  <c r="P457" i="3"/>
  <c r="Q456" i="3"/>
  <c r="R456" i="3"/>
  <c r="S456" i="3"/>
  <c r="T456" i="3"/>
  <c r="U457" i="3"/>
  <c r="V456" i="3"/>
  <c r="W456" i="3"/>
  <c r="X456" i="3"/>
  <c r="Y456" i="3"/>
  <c r="Z457" i="3"/>
  <c r="O455" i="3"/>
  <c r="P456" i="3"/>
  <c r="Q455" i="3"/>
  <c r="R455" i="3"/>
  <c r="S455" i="3"/>
  <c r="T455" i="3"/>
  <c r="U456" i="3"/>
  <c r="V455" i="3"/>
  <c r="W455" i="3"/>
  <c r="X455" i="3"/>
  <c r="Y455" i="3"/>
  <c r="Z456" i="3"/>
  <c r="O454" i="3"/>
  <c r="P455" i="3"/>
  <c r="Q454" i="3"/>
  <c r="R454" i="3"/>
  <c r="S454" i="3"/>
  <c r="T454" i="3"/>
  <c r="U455" i="3"/>
  <c r="V454" i="3"/>
  <c r="W454" i="3"/>
  <c r="X454" i="3"/>
  <c r="Y454" i="3"/>
  <c r="Z455" i="3"/>
  <c r="O453" i="3"/>
  <c r="P454" i="3"/>
  <c r="Q453" i="3"/>
  <c r="R453" i="3"/>
  <c r="S453" i="3"/>
  <c r="T453" i="3"/>
  <c r="U454" i="3"/>
  <c r="V453" i="3"/>
  <c r="W453" i="3"/>
  <c r="X453" i="3"/>
  <c r="Y453" i="3"/>
  <c r="Z454" i="3"/>
  <c r="AB454" i="3"/>
  <c r="AA454" i="3"/>
  <c r="O452" i="3"/>
  <c r="P453" i="3"/>
  <c r="Q452" i="3"/>
  <c r="R452" i="3"/>
  <c r="S452" i="3"/>
  <c r="T452" i="3"/>
  <c r="U453" i="3"/>
  <c r="V452" i="3"/>
  <c r="W452" i="3"/>
  <c r="X452" i="3"/>
  <c r="Y452" i="3"/>
  <c r="Z453" i="3"/>
  <c r="O451" i="3"/>
  <c r="P452" i="3"/>
  <c r="Q451" i="3"/>
  <c r="R451" i="3"/>
  <c r="S451" i="3"/>
  <c r="T451" i="3"/>
  <c r="U452" i="3"/>
  <c r="V451" i="3"/>
  <c r="W451" i="3"/>
  <c r="X451" i="3"/>
  <c r="Y451" i="3"/>
  <c r="Z452" i="3"/>
  <c r="O450" i="3"/>
  <c r="P451" i="3"/>
  <c r="Q450" i="3"/>
  <c r="R450" i="3"/>
  <c r="S450" i="3"/>
  <c r="T450" i="3"/>
  <c r="U451" i="3"/>
  <c r="V450" i="3"/>
  <c r="W450" i="3"/>
  <c r="X450" i="3"/>
  <c r="Y450" i="3"/>
  <c r="Z451" i="3"/>
  <c r="O449" i="3"/>
  <c r="P450" i="3"/>
  <c r="Q449" i="3"/>
  <c r="R449" i="3"/>
  <c r="S449" i="3"/>
  <c r="T449" i="3"/>
  <c r="U450" i="3"/>
  <c r="V449" i="3"/>
  <c r="W449" i="3"/>
  <c r="X449" i="3"/>
  <c r="Y449" i="3"/>
  <c r="Z450" i="3"/>
  <c r="O448" i="3"/>
  <c r="P449" i="3"/>
  <c r="Q448" i="3"/>
  <c r="R448" i="3"/>
  <c r="S448" i="3"/>
  <c r="T448" i="3"/>
  <c r="U449" i="3"/>
  <c r="V448" i="3"/>
  <c r="W448" i="3"/>
  <c r="X448" i="3"/>
  <c r="Y448" i="3"/>
  <c r="Z449" i="3"/>
  <c r="O447" i="3"/>
  <c r="P448" i="3"/>
  <c r="Q447" i="3"/>
  <c r="R447" i="3"/>
  <c r="S447" i="3"/>
  <c r="T447" i="3"/>
  <c r="U448" i="3"/>
  <c r="V447" i="3"/>
  <c r="W447" i="3"/>
  <c r="X447" i="3"/>
  <c r="Y447" i="3"/>
  <c r="Z448" i="3"/>
  <c r="O446" i="3"/>
  <c r="P447" i="3"/>
  <c r="Q446" i="3"/>
  <c r="R446" i="3"/>
  <c r="S446" i="3"/>
  <c r="T446" i="3"/>
  <c r="U447" i="3"/>
  <c r="V446" i="3"/>
  <c r="W446" i="3"/>
  <c r="X446" i="3"/>
  <c r="Y446" i="3"/>
  <c r="Z447" i="3"/>
  <c r="O445" i="3"/>
  <c r="P446" i="3"/>
  <c r="Q445" i="3"/>
  <c r="R445" i="3"/>
  <c r="S445" i="3"/>
  <c r="T445" i="3"/>
  <c r="U446" i="3"/>
  <c r="V445" i="3"/>
  <c r="W445" i="3"/>
  <c r="X445" i="3"/>
  <c r="Y445" i="3"/>
  <c r="Z446" i="3"/>
  <c r="O442" i="3"/>
  <c r="O441" i="3"/>
  <c r="P442" i="3"/>
  <c r="Q442" i="3"/>
  <c r="R442" i="3"/>
  <c r="S442" i="3"/>
  <c r="T442" i="3"/>
  <c r="Q441" i="3"/>
  <c r="R441" i="3"/>
  <c r="S441" i="3"/>
  <c r="T441" i="3"/>
  <c r="U442" i="3"/>
  <c r="V442" i="3"/>
  <c r="W442" i="3"/>
  <c r="X442" i="3"/>
  <c r="Y442" i="3"/>
  <c r="V441" i="3"/>
  <c r="W441" i="3"/>
  <c r="X441" i="3"/>
  <c r="Y441" i="3"/>
  <c r="Z442" i="3"/>
  <c r="O443" i="3"/>
  <c r="P443" i="3"/>
  <c r="Q443" i="3"/>
  <c r="R443" i="3"/>
  <c r="S443" i="3"/>
  <c r="T443" i="3"/>
  <c r="U443" i="3"/>
  <c r="V443" i="3"/>
  <c r="W443" i="3"/>
  <c r="X443" i="3"/>
  <c r="Y443" i="3"/>
  <c r="Z443" i="3"/>
  <c r="O444" i="3"/>
  <c r="P444" i="3"/>
  <c r="Q444" i="3"/>
  <c r="R444" i="3"/>
  <c r="S444" i="3"/>
  <c r="T444" i="3"/>
  <c r="U444" i="3"/>
  <c r="V444" i="3"/>
  <c r="W444" i="3"/>
  <c r="X444" i="3"/>
  <c r="Y444" i="3"/>
  <c r="Z444" i="3"/>
  <c r="P445" i="3"/>
  <c r="U445" i="3"/>
  <c r="Z445" i="3"/>
  <c r="O440" i="3"/>
  <c r="P441" i="3"/>
  <c r="Q440" i="3"/>
  <c r="R440" i="3"/>
  <c r="S440" i="3"/>
  <c r="T440" i="3"/>
  <c r="U441" i="3"/>
  <c r="V440" i="3"/>
  <c r="W440" i="3"/>
  <c r="X440" i="3"/>
  <c r="Y440" i="3"/>
  <c r="Z441" i="3"/>
  <c r="O439" i="3"/>
  <c r="P440" i="3"/>
  <c r="Q439" i="3"/>
  <c r="R439" i="3"/>
  <c r="S439" i="3"/>
  <c r="T439" i="3"/>
  <c r="U440" i="3"/>
  <c r="V439" i="3"/>
  <c r="W439" i="3"/>
  <c r="X439" i="3"/>
  <c r="Y439" i="3"/>
  <c r="Z440" i="3"/>
  <c r="O438" i="3"/>
  <c r="P439" i="3"/>
  <c r="Q438" i="3"/>
  <c r="R438" i="3"/>
  <c r="S438" i="3"/>
  <c r="T438" i="3"/>
  <c r="U439" i="3"/>
  <c r="V438" i="3"/>
  <c r="W438" i="3"/>
  <c r="X438" i="3"/>
  <c r="Y438" i="3"/>
  <c r="Z439" i="3"/>
  <c r="O437" i="3"/>
  <c r="P438" i="3"/>
  <c r="Q437" i="3"/>
  <c r="R437" i="3"/>
  <c r="S437" i="3"/>
  <c r="T437" i="3"/>
  <c r="U438" i="3"/>
  <c r="V437" i="3"/>
  <c r="W437" i="3"/>
  <c r="X437" i="3"/>
  <c r="Y437" i="3"/>
  <c r="Z438" i="3"/>
  <c r="O433" i="3"/>
  <c r="O432" i="3"/>
  <c r="P433" i="3"/>
  <c r="Q433" i="3"/>
  <c r="R433" i="3"/>
  <c r="S433" i="3"/>
  <c r="T433" i="3"/>
  <c r="Q432" i="3"/>
  <c r="R432" i="3"/>
  <c r="S432" i="3"/>
  <c r="T432" i="3"/>
  <c r="U433" i="3"/>
  <c r="V433" i="3"/>
  <c r="W433" i="3"/>
  <c r="X433" i="3"/>
  <c r="Y433" i="3"/>
  <c r="V432" i="3"/>
  <c r="W432" i="3"/>
  <c r="X432" i="3"/>
  <c r="Y432" i="3"/>
  <c r="Z433" i="3"/>
  <c r="O434" i="3"/>
  <c r="P434" i="3"/>
  <c r="Q434" i="3"/>
  <c r="R434" i="3"/>
  <c r="S434" i="3"/>
  <c r="T434" i="3"/>
  <c r="U434" i="3"/>
  <c r="V434" i="3"/>
  <c r="W434" i="3"/>
  <c r="X434" i="3"/>
  <c r="Y434" i="3"/>
  <c r="Z434" i="3"/>
  <c r="O435" i="3"/>
  <c r="P435" i="3"/>
  <c r="Q435" i="3"/>
  <c r="R435" i="3"/>
  <c r="S435" i="3"/>
  <c r="T435" i="3"/>
  <c r="U435" i="3"/>
  <c r="V435" i="3"/>
  <c r="W435" i="3"/>
  <c r="X435" i="3"/>
  <c r="Y435" i="3"/>
  <c r="Z435" i="3"/>
  <c r="O436" i="3"/>
  <c r="P436" i="3"/>
  <c r="Q436" i="3"/>
  <c r="R436" i="3"/>
  <c r="S436" i="3"/>
  <c r="T436" i="3"/>
  <c r="U436" i="3"/>
  <c r="V436" i="3"/>
  <c r="W436" i="3"/>
  <c r="X436" i="3"/>
  <c r="Y436" i="3"/>
  <c r="Z436" i="3"/>
  <c r="P437" i="3"/>
  <c r="U437" i="3"/>
  <c r="Z437" i="3"/>
  <c r="O429" i="3"/>
  <c r="O428" i="3"/>
  <c r="P429" i="3"/>
  <c r="Q429" i="3"/>
  <c r="R429" i="3"/>
  <c r="S429" i="3"/>
  <c r="T429" i="3"/>
  <c r="Q428" i="3"/>
  <c r="R428" i="3"/>
  <c r="S428" i="3"/>
  <c r="T428" i="3"/>
  <c r="U429" i="3"/>
  <c r="V429" i="3"/>
  <c r="W429" i="3"/>
  <c r="X429" i="3"/>
  <c r="Y429" i="3"/>
  <c r="V428" i="3"/>
  <c r="W428" i="3"/>
  <c r="X428" i="3"/>
  <c r="Y428" i="3"/>
  <c r="Z429" i="3"/>
  <c r="O430" i="3"/>
  <c r="P430" i="3"/>
  <c r="Q430" i="3"/>
  <c r="R430" i="3"/>
  <c r="S430" i="3"/>
  <c r="T430" i="3"/>
  <c r="U430" i="3"/>
  <c r="V430" i="3"/>
  <c r="W430" i="3"/>
  <c r="X430" i="3"/>
  <c r="Y430" i="3"/>
  <c r="Z430" i="3"/>
  <c r="O431" i="3"/>
  <c r="P431" i="3"/>
  <c r="Q431" i="3"/>
  <c r="R431" i="3"/>
  <c r="S431" i="3"/>
  <c r="T431" i="3"/>
  <c r="U431" i="3"/>
  <c r="V431" i="3"/>
  <c r="W431" i="3"/>
  <c r="X431" i="3"/>
  <c r="Y431" i="3"/>
  <c r="Z431" i="3"/>
  <c r="P432" i="3"/>
  <c r="U432" i="3"/>
  <c r="Z432" i="3"/>
  <c r="O423" i="3"/>
  <c r="O422" i="3"/>
  <c r="P423" i="3"/>
  <c r="Q423" i="3"/>
  <c r="R423" i="3"/>
  <c r="S423" i="3"/>
  <c r="T423" i="3"/>
  <c r="Q422" i="3"/>
  <c r="R422" i="3"/>
  <c r="S422" i="3"/>
  <c r="T422" i="3"/>
  <c r="U423" i="3"/>
  <c r="V423" i="3"/>
  <c r="W423" i="3"/>
  <c r="X423" i="3"/>
  <c r="Y423" i="3"/>
  <c r="V422" i="3"/>
  <c r="W422" i="3"/>
  <c r="X422" i="3"/>
  <c r="Y422" i="3"/>
  <c r="Z423" i="3"/>
  <c r="O424" i="3"/>
  <c r="P424" i="3"/>
  <c r="Q424" i="3"/>
  <c r="R424" i="3"/>
  <c r="S424" i="3"/>
  <c r="T424" i="3"/>
  <c r="U424" i="3"/>
  <c r="V424" i="3"/>
  <c r="W424" i="3"/>
  <c r="X424" i="3"/>
  <c r="Y424" i="3"/>
  <c r="Z424" i="3"/>
  <c r="O425" i="3"/>
  <c r="P425" i="3"/>
  <c r="Q425" i="3"/>
  <c r="R425" i="3"/>
  <c r="S425" i="3"/>
  <c r="T425" i="3"/>
  <c r="U425" i="3"/>
  <c r="V425" i="3"/>
  <c r="W425" i="3"/>
  <c r="X425" i="3"/>
  <c r="Y425" i="3"/>
  <c r="Z425" i="3"/>
  <c r="O426" i="3"/>
  <c r="P426" i="3"/>
  <c r="Q426" i="3"/>
  <c r="R426" i="3"/>
  <c r="S426" i="3"/>
  <c r="T426" i="3"/>
  <c r="U426" i="3"/>
  <c r="V426" i="3"/>
  <c r="W426" i="3"/>
  <c r="X426" i="3"/>
  <c r="Y426" i="3"/>
  <c r="Z426" i="3"/>
  <c r="O427" i="3"/>
  <c r="P427" i="3"/>
  <c r="Q427" i="3"/>
  <c r="R427" i="3"/>
  <c r="S427" i="3"/>
  <c r="T427" i="3"/>
  <c r="U427" i="3"/>
  <c r="V427" i="3"/>
  <c r="W427" i="3"/>
  <c r="X427" i="3"/>
  <c r="Y427" i="3"/>
  <c r="Z427" i="3"/>
  <c r="P428" i="3"/>
  <c r="U428" i="3"/>
  <c r="Z428" i="3"/>
  <c r="O420" i="3"/>
  <c r="O419" i="3"/>
  <c r="P420" i="3"/>
  <c r="Q420" i="3"/>
  <c r="R420" i="3"/>
  <c r="S420" i="3"/>
  <c r="T420" i="3"/>
  <c r="Q419" i="3"/>
  <c r="R419" i="3"/>
  <c r="S419" i="3"/>
  <c r="T419" i="3"/>
  <c r="U420" i="3"/>
  <c r="V420" i="3"/>
  <c r="W420" i="3"/>
  <c r="X420" i="3"/>
  <c r="Y420" i="3"/>
  <c r="V419" i="3"/>
  <c r="W419" i="3"/>
  <c r="X419" i="3"/>
  <c r="Y419" i="3"/>
  <c r="Z420" i="3"/>
  <c r="O421" i="3"/>
  <c r="P421" i="3"/>
  <c r="Q421" i="3"/>
  <c r="R421" i="3"/>
  <c r="S421" i="3"/>
  <c r="T421" i="3"/>
  <c r="U421" i="3"/>
  <c r="V421" i="3"/>
  <c r="W421" i="3"/>
  <c r="X421" i="3"/>
  <c r="Y421" i="3"/>
  <c r="Z421" i="3"/>
  <c r="P422" i="3"/>
  <c r="U422" i="3"/>
  <c r="Z422" i="3"/>
  <c r="O417" i="3"/>
  <c r="O416" i="3"/>
  <c r="P417" i="3"/>
  <c r="Q417" i="3"/>
  <c r="R417" i="3"/>
  <c r="S417" i="3"/>
  <c r="T417" i="3"/>
  <c r="Q416" i="3"/>
  <c r="R416" i="3"/>
  <c r="S416" i="3"/>
  <c r="T416" i="3"/>
  <c r="U417" i="3"/>
  <c r="V417" i="3"/>
  <c r="W417" i="3"/>
  <c r="X417" i="3"/>
  <c r="Y417" i="3"/>
  <c r="V416" i="3"/>
  <c r="W416" i="3"/>
  <c r="X416" i="3"/>
  <c r="Y416" i="3"/>
  <c r="Z417" i="3"/>
  <c r="O418" i="3"/>
  <c r="P418" i="3"/>
  <c r="Q418" i="3"/>
  <c r="R418" i="3"/>
  <c r="S418" i="3"/>
  <c r="T418" i="3"/>
  <c r="U418" i="3"/>
  <c r="V418" i="3"/>
  <c r="W418" i="3"/>
  <c r="X418" i="3"/>
  <c r="Y418" i="3"/>
  <c r="Z418" i="3"/>
  <c r="P419" i="3"/>
  <c r="U419" i="3"/>
  <c r="Z419" i="3"/>
  <c r="O415" i="3"/>
  <c r="O414" i="3"/>
  <c r="P415" i="3"/>
  <c r="Q415" i="3"/>
  <c r="R415" i="3"/>
  <c r="S415" i="3"/>
  <c r="T415" i="3"/>
  <c r="Q414" i="3"/>
  <c r="R414" i="3"/>
  <c r="S414" i="3"/>
  <c r="T414" i="3"/>
  <c r="U415" i="3"/>
  <c r="V415" i="3"/>
  <c r="W415" i="3"/>
  <c r="X415" i="3"/>
  <c r="Y415" i="3"/>
  <c r="V414" i="3"/>
  <c r="W414" i="3"/>
  <c r="X414" i="3"/>
  <c r="Y414" i="3"/>
  <c r="Z415" i="3"/>
  <c r="P416" i="3"/>
  <c r="U416" i="3"/>
  <c r="Z416" i="3"/>
  <c r="O413" i="3"/>
  <c r="P414" i="3"/>
  <c r="Q413" i="3"/>
  <c r="R413" i="3"/>
  <c r="S413" i="3"/>
  <c r="T413" i="3"/>
  <c r="U414" i="3"/>
  <c r="V413" i="3"/>
  <c r="W413" i="3"/>
  <c r="X413" i="3"/>
  <c r="Y413" i="3"/>
  <c r="Z414" i="3"/>
  <c r="O412" i="3"/>
  <c r="P413" i="3"/>
  <c r="Q412" i="3"/>
  <c r="R412" i="3"/>
  <c r="S412" i="3"/>
  <c r="T412" i="3"/>
  <c r="U413" i="3"/>
  <c r="V412" i="3"/>
  <c r="W412" i="3"/>
  <c r="X412" i="3"/>
  <c r="Y412" i="3"/>
  <c r="Z413" i="3"/>
  <c r="O410" i="3"/>
  <c r="O409" i="3"/>
  <c r="P410" i="3"/>
  <c r="Q410" i="3"/>
  <c r="R410" i="3"/>
  <c r="S410" i="3"/>
  <c r="T410" i="3"/>
  <c r="Q409" i="3"/>
  <c r="R409" i="3"/>
  <c r="S409" i="3"/>
  <c r="T409" i="3"/>
  <c r="U410" i="3"/>
  <c r="V410" i="3"/>
  <c r="W410" i="3"/>
  <c r="X410" i="3"/>
  <c r="Y410" i="3"/>
  <c r="V409" i="3"/>
  <c r="W409" i="3"/>
  <c r="X409" i="3"/>
  <c r="Y409" i="3"/>
  <c r="Z410" i="3"/>
  <c r="O411" i="3"/>
  <c r="P411" i="3"/>
  <c r="Q411" i="3"/>
  <c r="R411" i="3"/>
  <c r="S411" i="3"/>
  <c r="T411" i="3"/>
  <c r="U411" i="3"/>
  <c r="V411" i="3"/>
  <c r="W411" i="3"/>
  <c r="X411" i="3"/>
  <c r="Y411" i="3"/>
  <c r="Z411" i="3"/>
  <c r="P412" i="3"/>
  <c r="U412" i="3"/>
  <c r="Z412" i="3"/>
  <c r="O406" i="3"/>
  <c r="O405" i="3"/>
  <c r="P406" i="3"/>
  <c r="Q406" i="3"/>
  <c r="R406" i="3"/>
  <c r="S406" i="3"/>
  <c r="T406" i="3"/>
  <c r="Q405" i="3"/>
  <c r="R405" i="3"/>
  <c r="S405" i="3"/>
  <c r="T405" i="3"/>
  <c r="U406" i="3"/>
  <c r="V406" i="3"/>
  <c r="W406" i="3"/>
  <c r="X406" i="3"/>
  <c r="Y406" i="3"/>
  <c r="V405" i="3"/>
  <c r="W405" i="3"/>
  <c r="X405" i="3"/>
  <c r="Y405" i="3"/>
  <c r="Z406" i="3"/>
  <c r="O407" i="3"/>
  <c r="P407" i="3"/>
  <c r="Q407" i="3"/>
  <c r="R407" i="3"/>
  <c r="S407" i="3"/>
  <c r="T407" i="3"/>
  <c r="U407" i="3"/>
  <c r="V407" i="3"/>
  <c r="W407" i="3"/>
  <c r="X407" i="3"/>
  <c r="Y407" i="3"/>
  <c r="Z407" i="3"/>
  <c r="O408" i="3"/>
  <c r="P408" i="3"/>
  <c r="Q408" i="3"/>
  <c r="R408" i="3"/>
  <c r="S408" i="3"/>
  <c r="T408" i="3"/>
  <c r="U408" i="3"/>
  <c r="V408" i="3"/>
  <c r="W408" i="3"/>
  <c r="X408" i="3"/>
  <c r="Y408" i="3"/>
  <c r="Z408" i="3"/>
  <c r="P409" i="3"/>
  <c r="U409" i="3"/>
  <c r="Z409" i="3"/>
  <c r="O404" i="3"/>
  <c r="P405" i="3"/>
  <c r="Q404" i="3"/>
  <c r="R404" i="3"/>
  <c r="S404" i="3"/>
  <c r="T404" i="3"/>
  <c r="U405" i="3"/>
  <c r="V404" i="3"/>
  <c r="W404" i="3"/>
  <c r="X404" i="3"/>
  <c r="Y404" i="3"/>
  <c r="Z405" i="3"/>
  <c r="O403" i="3"/>
  <c r="P404" i="3"/>
  <c r="Q403" i="3"/>
  <c r="R403" i="3"/>
  <c r="S403" i="3"/>
  <c r="T403" i="3"/>
  <c r="U404" i="3"/>
  <c r="V403" i="3"/>
  <c r="W403" i="3"/>
  <c r="X403" i="3"/>
  <c r="Y403" i="3"/>
  <c r="Z404" i="3"/>
  <c r="O402" i="3"/>
  <c r="P403" i="3"/>
  <c r="Q402" i="3"/>
  <c r="R402" i="3"/>
  <c r="S402" i="3"/>
  <c r="T402" i="3"/>
  <c r="U403" i="3"/>
  <c r="V402" i="3"/>
  <c r="W402" i="3"/>
  <c r="X402" i="3"/>
  <c r="Y402" i="3"/>
  <c r="Z403" i="3"/>
  <c r="O398" i="3"/>
  <c r="O397" i="3"/>
  <c r="P398" i="3"/>
  <c r="Q398" i="3"/>
  <c r="R398" i="3"/>
  <c r="S398" i="3"/>
  <c r="T398" i="3"/>
  <c r="Q397" i="3"/>
  <c r="R397" i="3"/>
  <c r="S397" i="3"/>
  <c r="T397" i="3"/>
  <c r="U398" i="3"/>
  <c r="V398" i="3"/>
  <c r="W398" i="3"/>
  <c r="X398" i="3"/>
  <c r="Y398" i="3"/>
  <c r="V397" i="3"/>
  <c r="W397" i="3"/>
  <c r="X397" i="3"/>
  <c r="Y397" i="3"/>
  <c r="Z398" i="3"/>
  <c r="O399" i="3"/>
  <c r="P399" i="3"/>
  <c r="Q399" i="3"/>
  <c r="R399" i="3"/>
  <c r="S399" i="3"/>
  <c r="T399" i="3"/>
  <c r="U399" i="3"/>
  <c r="V399" i="3"/>
  <c r="W399" i="3"/>
  <c r="X399" i="3"/>
  <c r="Y399" i="3"/>
  <c r="Z399" i="3"/>
  <c r="O400" i="3"/>
  <c r="P400" i="3"/>
  <c r="Q400" i="3"/>
  <c r="R400" i="3"/>
  <c r="S400" i="3"/>
  <c r="T400" i="3"/>
  <c r="U400" i="3"/>
  <c r="V400" i="3"/>
  <c r="W400" i="3"/>
  <c r="X400" i="3"/>
  <c r="Y400" i="3"/>
  <c r="Z400" i="3"/>
  <c r="O401" i="3"/>
  <c r="P401" i="3"/>
  <c r="Q401" i="3"/>
  <c r="R401" i="3"/>
  <c r="S401" i="3"/>
  <c r="T401" i="3"/>
  <c r="U401" i="3"/>
  <c r="V401" i="3"/>
  <c r="W401" i="3"/>
  <c r="X401" i="3"/>
  <c r="Y401" i="3"/>
  <c r="Z401" i="3"/>
  <c r="P402" i="3"/>
  <c r="U402" i="3"/>
  <c r="Z402" i="3"/>
  <c r="O396" i="3"/>
  <c r="P397" i="3"/>
  <c r="Q396" i="3"/>
  <c r="R396" i="3"/>
  <c r="S396" i="3"/>
  <c r="T396" i="3"/>
  <c r="U397" i="3"/>
  <c r="V396" i="3"/>
  <c r="W396" i="3"/>
  <c r="X396" i="3"/>
  <c r="Y396" i="3"/>
  <c r="Z397" i="3"/>
  <c r="O395" i="3"/>
  <c r="P396" i="3"/>
  <c r="Q395" i="3"/>
  <c r="R395" i="3"/>
  <c r="S395" i="3"/>
  <c r="T395" i="3"/>
  <c r="U396" i="3"/>
  <c r="V395" i="3"/>
  <c r="W395" i="3"/>
  <c r="X395" i="3"/>
  <c r="Y395" i="3"/>
  <c r="Z396" i="3"/>
  <c r="O394" i="3"/>
  <c r="O393" i="3"/>
  <c r="P394" i="3"/>
  <c r="Q394" i="3"/>
  <c r="R394" i="3"/>
  <c r="S394" i="3"/>
  <c r="T394" i="3"/>
  <c r="Q393" i="3"/>
  <c r="R393" i="3"/>
  <c r="S393" i="3"/>
  <c r="T393" i="3"/>
  <c r="U394" i="3"/>
  <c r="V394" i="3"/>
  <c r="W394" i="3"/>
  <c r="X394" i="3"/>
  <c r="Y394" i="3"/>
  <c r="V393" i="3"/>
  <c r="W393" i="3"/>
  <c r="X393" i="3"/>
  <c r="Y393" i="3"/>
  <c r="Z394" i="3"/>
  <c r="P395" i="3"/>
  <c r="U395" i="3"/>
  <c r="Z395" i="3"/>
  <c r="O392" i="3"/>
  <c r="P393" i="3"/>
  <c r="Q392" i="3"/>
  <c r="R392" i="3"/>
  <c r="S392" i="3"/>
  <c r="T392" i="3"/>
  <c r="U393" i="3"/>
  <c r="V392" i="3"/>
  <c r="W392" i="3"/>
  <c r="X392" i="3"/>
  <c r="Y392" i="3"/>
  <c r="Z393" i="3"/>
  <c r="AB393" i="3"/>
  <c r="AA393" i="3"/>
  <c r="O391" i="3"/>
  <c r="O390" i="3"/>
  <c r="P391" i="3"/>
  <c r="Q391" i="3"/>
  <c r="R391" i="3"/>
  <c r="S391" i="3"/>
  <c r="T391" i="3"/>
  <c r="Q390" i="3"/>
  <c r="R390" i="3"/>
  <c r="S390" i="3"/>
  <c r="T390" i="3"/>
  <c r="U391" i="3"/>
  <c r="V391" i="3"/>
  <c r="W391" i="3"/>
  <c r="X391" i="3"/>
  <c r="Y391" i="3"/>
  <c r="V390" i="3"/>
  <c r="W390" i="3"/>
  <c r="X390" i="3"/>
  <c r="Y390" i="3"/>
  <c r="Z391" i="3"/>
  <c r="P392" i="3"/>
  <c r="U392" i="3"/>
  <c r="Z392" i="3"/>
  <c r="O389" i="3"/>
  <c r="P390" i="3"/>
  <c r="Q389" i="3"/>
  <c r="R389" i="3"/>
  <c r="S389" i="3"/>
  <c r="T389" i="3"/>
  <c r="U390" i="3"/>
  <c r="V389" i="3"/>
  <c r="W389" i="3"/>
  <c r="X389" i="3"/>
  <c r="Y389" i="3"/>
  <c r="Z390" i="3"/>
  <c r="O388" i="3"/>
  <c r="P389" i="3"/>
  <c r="Q388" i="3"/>
  <c r="R388" i="3"/>
  <c r="S388" i="3"/>
  <c r="T388" i="3"/>
  <c r="U389" i="3"/>
  <c r="V388" i="3"/>
  <c r="W388" i="3"/>
  <c r="X388" i="3"/>
  <c r="Y388" i="3"/>
  <c r="Z389" i="3"/>
  <c r="O387" i="3"/>
  <c r="P388" i="3"/>
  <c r="Q387" i="3"/>
  <c r="R387" i="3"/>
  <c r="S387" i="3"/>
  <c r="T387" i="3"/>
  <c r="U388" i="3"/>
  <c r="V387" i="3"/>
  <c r="W387" i="3"/>
  <c r="X387" i="3"/>
  <c r="Y387" i="3"/>
  <c r="Z388" i="3"/>
  <c r="O386" i="3"/>
  <c r="P387" i="3"/>
  <c r="Q386" i="3"/>
  <c r="R386" i="3"/>
  <c r="S386" i="3"/>
  <c r="T386" i="3"/>
  <c r="U387" i="3"/>
  <c r="V386" i="3"/>
  <c r="W386" i="3"/>
  <c r="X386" i="3"/>
  <c r="Y386" i="3"/>
  <c r="Z387" i="3"/>
  <c r="O385" i="3"/>
  <c r="P386" i="3"/>
  <c r="Q385" i="3"/>
  <c r="R385" i="3"/>
  <c r="S385" i="3"/>
  <c r="T385" i="3"/>
  <c r="U386" i="3"/>
  <c r="V385" i="3"/>
  <c r="W385" i="3"/>
  <c r="X385" i="3"/>
  <c r="Y385" i="3"/>
  <c r="Z386" i="3"/>
  <c r="O384" i="3"/>
  <c r="P385" i="3"/>
  <c r="Q384" i="3"/>
  <c r="R384" i="3"/>
  <c r="S384" i="3"/>
  <c r="T384" i="3"/>
  <c r="U385" i="3"/>
  <c r="V384" i="3"/>
  <c r="W384" i="3"/>
  <c r="X384" i="3"/>
  <c r="Y384" i="3"/>
  <c r="Z385" i="3"/>
  <c r="AB385" i="3"/>
  <c r="AA385" i="3"/>
  <c r="O383" i="3"/>
  <c r="P384" i="3"/>
  <c r="Q383" i="3"/>
  <c r="R383" i="3"/>
  <c r="S383" i="3"/>
  <c r="T383" i="3"/>
  <c r="U384" i="3"/>
  <c r="V383" i="3"/>
  <c r="W383" i="3"/>
  <c r="X383" i="3"/>
  <c r="Y383" i="3"/>
  <c r="Z384" i="3"/>
  <c r="O382" i="3"/>
  <c r="P383" i="3"/>
  <c r="Q382" i="3"/>
  <c r="R382" i="3"/>
  <c r="S382" i="3"/>
  <c r="T382" i="3"/>
  <c r="U383" i="3"/>
  <c r="V382" i="3"/>
  <c r="W382" i="3"/>
  <c r="X382" i="3"/>
  <c r="Y382" i="3"/>
  <c r="Z383" i="3"/>
  <c r="AB383" i="3"/>
  <c r="AA383" i="3"/>
  <c r="AB382" i="3"/>
  <c r="AA382" i="3"/>
  <c r="O381" i="3"/>
  <c r="P382" i="3"/>
  <c r="Q381" i="3"/>
  <c r="R381" i="3"/>
  <c r="S381" i="3"/>
  <c r="T381" i="3"/>
  <c r="U382" i="3"/>
  <c r="V381" i="3"/>
  <c r="W381" i="3"/>
  <c r="X381" i="3"/>
  <c r="Y381" i="3"/>
  <c r="Z382" i="3"/>
  <c r="O380" i="3"/>
  <c r="P381" i="3"/>
  <c r="Q380" i="3"/>
  <c r="R380" i="3"/>
  <c r="S380" i="3"/>
  <c r="T380" i="3"/>
  <c r="U381" i="3"/>
  <c r="V380" i="3"/>
  <c r="W380" i="3"/>
  <c r="X380" i="3"/>
  <c r="Y380" i="3"/>
  <c r="Z381" i="3"/>
  <c r="O379" i="3"/>
  <c r="O378" i="3"/>
  <c r="P379" i="3"/>
  <c r="Q379" i="3"/>
  <c r="R379" i="3"/>
  <c r="S379" i="3"/>
  <c r="T379" i="3"/>
  <c r="Q378" i="3"/>
  <c r="R378" i="3"/>
  <c r="S378" i="3"/>
  <c r="T378" i="3"/>
  <c r="U379" i="3"/>
  <c r="V379" i="3"/>
  <c r="W379" i="3"/>
  <c r="X379" i="3"/>
  <c r="Y379" i="3"/>
  <c r="V378" i="3"/>
  <c r="W378" i="3"/>
  <c r="X378" i="3"/>
  <c r="Y378" i="3"/>
  <c r="Z379" i="3"/>
  <c r="P380" i="3"/>
  <c r="U380" i="3"/>
  <c r="Z380" i="3"/>
  <c r="O377" i="3"/>
  <c r="P378" i="3"/>
  <c r="Q377" i="3"/>
  <c r="R377" i="3"/>
  <c r="S377" i="3"/>
  <c r="T377" i="3"/>
  <c r="U378" i="3"/>
  <c r="V377" i="3"/>
  <c r="W377" i="3"/>
  <c r="X377" i="3"/>
  <c r="Y377" i="3"/>
  <c r="Z378" i="3"/>
  <c r="O376" i="3"/>
  <c r="P377" i="3"/>
  <c r="Q376" i="3"/>
  <c r="R376" i="3"/>
  <c r="S376" i="3"/>
  <c r="T376" i="3"/>
  <c r="U377" i="3"/>
  <c r="V376" i="3"/>
  <c r="W376" i="3"/>
  <c r="X376" i="3"/>
  <c r="Y376" i="3"/>
  <c r="Z377" i="3"/>
  <c r="O375" i="3"/>
  <c r="P376" i="3"/>
  <c r="Q375" i="3"/>
  <c r="R375" i="3"/>
  <c r="S375" i="3"/>
  <c r="T375" i="3"/>
  <c r="U376" i="3"/>
  <c r="V375" i="3"/>
  <c r="W375" i="3"/>
  <c r="X375" i="3"/>
  <c r="Y375" i="3"/>
  <c r="Z376" i="3"/>
  <c r="O374" i="3"/>
  <c r="P375" i="3"/>
  <c r="Q374" i="3"/>
  <c r="R374" i="3"/>
  <c r="S374" i="3"/>
  <c r="T374" i="3"/>
  <c r="U375" i="3"/>
  <c r="V374" i="3"/>
  <c r="W374" i="3"/>
  <c r="X374" i="3"/>
  <c r="Y374" i="3"/>
  <c r="Z375" i="3"/>
  <c r="O373" i="3"/>
  <c r="P374" i="3"/>
  <c r="Q373" i="3"/>
  <c r="R373" i="3"/>
  <c r="S373" i="3"/>
  <c r="T373" i="3"/>
  <c r="U374" i="3"/>
  <c r="V373" i="3"/>
  <c r="W373" i="3"/>
  <c r="X373" i="3"/>
  <c r="Y373" i="3"/>
  <c r="Z374" i="3"/>
  <c r="O372" i="3"/>
  <c r="P373" i="3"/>
  <c r="Q372" i="3"/>
  <c r="R372" i="3"/>
  <c r="S372" i="3"/>
  <c r="T372" i="3"/>
  <c r="U373" i="3"/>
  <c r="V372" i="3"/>
  <c r="W372" i="3"/>
  <c r="X372" i="3"/>
  <c r="Y372" i="3"/>
  <c r="Z373" i="3"/>
  <c r="O371" i="3"/>
  <c r="P372" i="3"/>
  <c r="Q371" i="3"/>
  <c r="R371" i="3"/>
  <c r="S371" i="3"/>
  <c r="T371" i="3"/>
  <c r="U372" i="3"/>
  <c r="V371" i="3"/>
  <c r="W371" i="3"/>
  <c r="X371" i="3"/>
  <c r="Y371" i="3"/>
  <c r="Z372" i="3"/>
  <c r="O370" i="3"/>
  <c r="P371" i="3"/>
  <c r="Q370" i="3"/>
  <c r="R370" i="3"/>
  <c r="S370" i="3"/>
  <c r="T370" i="3"/>
  <c r="U371" i="3"/>
  <c r="V370" i="3"/>
  <c r="W370" i="3"/>
  <c r="X370" i="3"/>
  <c r="Y370" i="3"/>
  <c r="Z371" i="3"/>
  <c r="O369" i="3"/>
  <c r="P370" i="3"/>
  <c r="Q369" i="3"/>
  <c r="R369" i="3"/>
  <c r="S369" i="3"/>
  <c r="T369" i="3"/>
  <c r="U370" i="3"/>
  <c r="V369" i="3"/>
  <c r="W369" i="3"/>
  <c r="X369" i="3"/>
  <c r="Y369" i="3"/>
  <c r="Z370" i="3"/>
  <c r="O368" i="3"/>
  <c r="P369" i="3"/>
  <c r="Q368" i="3"/>
  <c r="R368" i="3"/>
  <c r="S368" i="3"/>
  <c r="T368" i="3"/>
  <c r="U369" i="3"/>
  <c r="V368" i="3"/>
  <c r="W368" i="3"/>
  <c r="X368" i="3"/>
  <c r="Y368" i="3"/>
  <c r="Z369" i="3"/>
  <c r="O367" i="3"/>
  <c r="P368" i="3"/>
  <c r="Q367" i="3"/>
  <c r="R367" i="3"/>
  <c r="S367" i="3"/>
  <c r="T367" i="3"/>
  <c r="U368" i="3"/>
  <c r="V367" i="3"/>
  <c r="W367" i="3"/>
  <c r="X367" i="3"/>
  <c r="Y367" i="3"/>
  <c r="Z368" i="3"/>
  <c r="O366" i="3"/>
  <c r="P367" i="3"/>
  <c r="Q366" i="3"/>
  <c r="R366" i="3"/>
  <c r="S366" i="3"/>
  <c r="T366" i="3"/>
  <c r="U367" i="3"/>
  <c r="V366" i="3"/>
  <c r="W366" i="3"/>
  <c r="X366" i="3"/>
  <c r="Y366" i="3"/>
  <c r="Z367" i="3"/>
  <c r="O365" i="3"/>
  <c r="P366" i="3"/>
  <c r="Q365" i="3"/>
  <c r="R365" i="3"/>
  <c r="S365" i="3"/>
  <c r="T365" i="3"/>
  <c r="U366" i="3"/>
  <c r="V365" i="3"/>
  <c r="W365" i="3"/>
  <c r="X365" i="3"/>
  <c r="Y365" i="3"/>
  <c r="Z366" i="3"/>
  <c r="O364" i="3"/>
  <c r="P365" i="3"/>
  <c r="Q364" i="3"/>
  <c r="R364" i="3"/>
  <c r="S364" i="3"/>
  <c r="T364" i="3"/>
  <c r="U365" i="3"/>
  <c r="V364" i="3"/>
  <c r="W364" i="3"/>
  <c r="X364" i="3"/>
  <c r="Y364" i="3"/>
  <c r="Z365" i="3"/>
  <c r="O363" i="3"/>
  <c r="P364" i="3"/>
  <c r="Q363" i="3"/>
  <c r="R363" i="3"/>
  <c r="S363" i="3"/>
  <c r="T363" i="3"/>
  <c r="U364" i="3"/>
  <c r="V363" i="3"/>
  <c r="W363" i="3"/>
  <c r="X363" i="3"/>
  <c r="Y363" i="3"/>
  <c r="Z364" i="3"/>
  <c r="O362" i="3"/>
  <c r="P363" i="3"/>
  <c r="Q362" i="3"/>
  <c r="R362" i="3"/>
  <c r="S362" i="3"/>
  <c r="T362" i="3"/>
  <c r="U363" i="3"/>
  <c r="V362" i="3"/>
  <c r="W362" i="3"/>
  <c r="X362" i="3"/>
  <c r="Y362" i="3"/>
  <c r="Z363" i="3"/>
  <c r="O361" i="3"/>
  <c r="P362" i="3"/>
  <c r="Q361" i="3"/>
  <c r="R361" i="3"/>
  <c r="S361" i="3"/>
  <c r="T361" i="3"/>
  <c r="U362" i="3"/>
  <c r="V361" i="3"/>
  <c r="W361" i="3"/>
  <c r="X361" i="3"/>
  <c r="Y361" i="3"/>
  <c r="Z362" i="3"/>
  <c r="O360" i="3"/>
  <c r="P361" i="3"/>
  <c r="Q360" i="3"/>
  <c r="R360" i="3"/>
  <c r="S360" i="3"/>
  <c r="T360" i="3"/>
  <c r="U361" i="3"/>
  <c r="V360" i="3"/>
  <c r="W360" i="3"/>
  <c r="X360" i="3"/>
  <c r="Y360" i="3"/>
  <c r="Z361" i="3"/>
  <c r="O359" i="3"/>
  <c r="P360" i="3"/>
  <c r="Q359" i="3"/>
  <c r="R359" i="3"/>
  <c r="S359" i="3"/>
  <c r="T359" i="3"/>
  <c r="U360" i="3"/>
  <c r="V359" i="3"/>
  <c r="W359" i="3"/>
  <c r="X359" i="3"/>
  <c r="Y359" i="3"/>
  <c r="Z360" i="3"/>
  <c r="O358" i="3"/>
  <c r="P359" i="3"/>
  <c r="Q358" i="3"/>
  <c r="R358" i="3"/>
  <c r="S358" i="3"/>
  <c r="T358" i="3"/>
  <c r="U359" i="3"/>
  <c r="V358" i="3"/>
  <c r="W358" i="3"/>
  <c r="X358" i="3"/>
  <c r="Y358" i="3"/>
  <c r="Z359" i="3"/>
  <c r="O357" i="3"/>
  <c r="O356" i="3"/>
  <c r="P357" i="3"/>
  <c r="Q357" i="3"/>
  <c r="R357" i="3"/>
  <c r="S357" i="3"/>
  <c r="T357" i="3"/>
  <c r="Q356" i="3"/>
  <c r="R356" i="3"/>
  <c r="S356" i="3"/>
  <c r="T356" i="3"/>
  <c r="U357" i="3"/>
  <c r="V357" i="3"/>
  <c r="W357" i="3"/>
  <c r="X357" i="3"/>
  <c r="Y357" i="3"/>
  <c r="V356" i="3"/>
  <c r="W356" i="3"/>
  <c r="X356" i="3"/>
  <c r="Y356" i="3"/>
  <c r="Z357" i="3"/>
  <c r="P358" i="3"/>
  <c r="U358" i="3"/>
  <c r="Z358" i="3"/>
  <c r="O355" i="3"/>
  <c r="P356" i="3"/>
  <c r="Q355" i="3"/>
  <c r="R355" i="3"/>
  <c r="S355" i="3"/>
  <c r="T355" i="3"/>
  <c r="U356" i="3"/>
  <c r="V355" i="3"/>
  <c r="W355" i="3"/>
  <c r="X355" i="3"/>
  <c r="Y355" i="3"/>
  <c r="Z356" i="3"/>
  <c r="O354" i="3"/>
  <c r="P355" i="3"/>
  <c r="Q354" i="3"/>
  <c r="R354" i="3"/>
  <c r="S354" i="3"/>
  <c r="T354" i="3"/>
  <c r="U355" i="3"/>
  <c r="V354" i="3"/>
  <c r="W354" i="3"/>
  <c r="X354" i="3"/>
  <c r="Y354" i="3"/>
  <c r="Z355" i="3"/>
  <c r="O353" i="3"/>
  <c r="P354" i="3"/>
  <c r="Q353" i="3"/>
  <c r="R353" i="3"/>
  <c r="S353" i="3"/>
  <c r="T353" i="3"/>
  <c r="U354" i="3"/>
  <c r="V353" i="3"/>
  <c r="W353" i="3"/>
  <c r="X353" i="3"/>
  <c r="Y353" i="3"/>
  <c r="Z354" i="3"/>
  <c r="O352" i="3"/>
  <c r="P353" i="3"/>
  <c r="Q352" i="3"/>
  <c r="R352" i="3"/>
  <c r="S352" i="3"/>
  <c r="T352" i="3"/>
  <c r="U353" i="3"/>
  <c r="V352" i="3"/>
  <c r="W352" i="3"/>
  <c r="X352" i="3"/>
  <c r="Y352" i="3"/>
  <c r="Z353" i="3"/>
  <c r="O351" i="3"/>
  <c r="P352" i="3"/>
  <c r="Q351" i="3"/>
  <c r="R351" i="3"/>
  <c r="S351" i="3"/>
  <c r="T351" i="3"/>
  <c r="U352" i="3"/>
  <c r="V351" i="3"/>
  <c r="W351" i="3"/>
  <c r="X351" i="3"/>
  <c r="Y351" i="3"/>
  <c r="Z352" i="3"/>
  <c r="O350" i="3"/>
  <c r="P351" i="3"/>
  <c r="Q350" i="3"/>
  <c r="R350" i="3"/>
  <c r="S350" i="3"/>
  <c r="T350" i="3"/>
  <c r="U351" i="3"/>
  <c r="V350" i="3"/>
  <c r="W350" i="3"/>
  <c r="X350" i="3"/>
  <c r="Y350" i="3"/>
  <c r="Z351" i="3"/>
  <c r="O349" i="3"/>
  <c r="P350" i="3"/>
  <c r="Q349" i="3"/>
  <c r="R349" i="3"/>
  <c r="S349" i="3"/>
  <c r="T349" i="3"/>
  <c r="U350" i="3"/>
  <c r="V349" i="3"/>
  <c r="W349" i="3"/>
  <c r="X349" i="3"/>
  <c r="Y349" i="3"/>
  <c r="Z350" i="3"/>
  <c r="O348" i="3"/>
  <c r="P349" i="3"/>
  <c r="Q348" i="3"/>
  <c r="R348" i="3"/>
  <c r="S348" i="3"/>
  <c r="T348" i="3"/>
  <c r="U349" i="3"/>
  <c r="V348" i="3"/>
  <c r="W348" i="3"/>
  <c r="X348" i="3"/>
  <c r="Y348" i="3"/>
  <c r="Z349" i="3"/>
  <c r="O347" i="3"/>
  <c r="P348" i="3"/>
  <c r="Q347" i="3"/>
  <c r="R347" i="3"/>
  <c r="S347" i="3"/>
  <c r="T347" i="3"/>
  <c r="U348" i="3"/>
  <c r="V347" i="3"/>
  <c r="W347" i="3"/>
  <c r="X347" i="3"/>
  <c r="Y347" i="3"/>
  <c r="Z348" i="3"/>
  <c r="O346" i="3"/>
  <c r="P347" i="3"/>
  <c r="Q346" i="3"/>
  <c r="R346" i="3"/>
  <c r="S346" i="3"/>
  <c r="T346" i="3"/>
  <c r="U347" i="3"/>
  <c r="V346" i="3"/>
  <c r="W346" i="3"/>
  <c r="X346" i="3"/>
  <c r="Y346" i="3"/>
  <c r="Z347" i="3"/>
  <c r="O345" i="3"/>
  <c r="P346" i="3"/>
  <c r="Q345" i="3"/>
  <c r="R345" i="3"/>
  <c r="S345" i="3"/>
  <c r="T345" i="3"/>
  <c r="U346" i="3"/>
  <c r="V345" i="3"/>
  <c r="W345" i="3"/>
  <c r="X345" i="3"/>
  <c r="Y345" i="3"/>
  <c r="Z346" i="3"/>
  <c r="O344" i="3"/>
  <c r="P345" i="3"/>
  <c r="Q344" i="3"/>
  <c r="R344" i="3"/>
  <c r="S344" i="3"/>
  <c r="T344" i="3"/>
  <c r="U345" i="3"/>
  <c r="V344" i="3"/>
  <c r="W344" i="3"/>
  <c r="X344" i="3"/>
  <c r="Y344" i="3"/>
  <c r="Z345" i="3"/>
  <c r="O343" i="3"/>
  <c r="P344" i="3"/>
  <c r="Q343" i="3"/>
  <c r="R343" i="3"/>
  <c r="S343" i="3"/>
  <c r="T343" i="3"/>
  <c r="U344" i="3"/>
  <c r="V343" i="3"/>
  <c r="W343" i="3"/>
  <c r="X343" i="3"/>
  <c r="Y343" i="3"/>
  <c r="Z344" i="3"/>
  <c r="O342" i="3"/>
  <c r="P343" i="3"/>
  <c r="Q342" i="3"/>
  <c r="R342" i="3"/>
  <c r="S342" i="3"/>
  <c r="T342" i="3"/>
  <c r="U343" i="3"/>
  <c r="V342" i="3"/>
  <c r="W342" i="3"/>
  <c r="X342" i="3"/>
  <c r="Y342" i="3"/>
  <c r="Z343" i="3"/>
  <c r="O341" i="3"/>
  <c r="P342" i="3"/>
  <c r="Q341" i="3"/>
  <c r="R341" i="3"/>
  <c r="S341" i="3"/>
  <c r="T341" i="3"/>
  <c r="U342" i="3"/>
  <c r="V341" i="3"/>
  <c r="W341" i="3"/>
  <c r="X341" i="3"/>
  <c r="Y341" i="3"/>
  <c r="Z342" i="3"/>
  <c r="O340" i="3"/>
  <c r="P341" i="3"/>
  <c r="Q340" i="3"/>
  <c r="R340" i="3"/>
  <c r="S340" i="3"/>
  <c r="T340" i="3"/>
  <c r="U341" i="3"/>
  <c r="V340" i="3"/>
  <c r="W340" i="3"/>
  <c r="X340" i="3"/>
  <c r="Y340" i="3"/>
  <c r="Z341" i="3"/>
  <c r="O339" i="3"/>
  <c r="P340" i="3"/>
  <c r="Q339" i="3"/>
  <c r="R339" i="3"/>
  <c r="S339" i="3"/>
  <c r="T339" i="3"/>
  <c r="U340" i="3"/>
  <c r="V339" i="3"/>
  <c r="W339" i="3"/>
  <c r="X339" i="3"/>
  <c r="Y339" i="3"/>
  <c r="Z340" i="3"/>
  <c r="O338" i="3"/>
  <c r="P339" i="3"/>
  <c r="Q338" i="3"/>
  <c r="R338" i="3"/>
  <c r="S338" i="3"/>
  <c r="T338" i="3"/>
  <c r="U339" i="3"/>
  <c r="V338" i="3"/>
  <c r="W338" i="3"/>
  <c r="X338" i="3"/>
  <c r="Y338" i="3"/>
  <c r="Z339" i="3"/>
  <c r="O337" i="3"/>
  <c r="P338" i="3"/>
  <c r="Q337" i="3"/>
  <c r="R337" i="3"/>
  <c r="S337" i="3"/>
  <c r="T337" i="3"/>
  <c r="U338" i="3"/>
  <c r="V337" i="3"/>
  <c r="W337" i="3"/>
  <c r="X337" i="3"/>
  <c r="Y337" i="3"/>
  <c r="Z338" i="3"/>
  <c r="O336" i="3"/>
  <c r="P337" i="3"/>
  <c r="Q336" i="3"/>
  <c r="R336" i="3"/>
  <c r="S336" i="3"/>
  <c r="T336" i="3"/>
  <c r="U337" i="3"/>
  <c r="V336" i="3"/>
  <c r="W336" i="3"/>
  <c r="X336" i="3"/>
  <c r="Y336" i="3"/>
  <c r="Z337" i="3"/>
  <c r="O335" i="3"/>
  <c r="P336" i="3"/>
  <c r="Q335" i="3"/>
  <c r="R335" i="3"/>
  <c r="S335" i="3"/>
  <c r="T335" i="3"/>
  <c r="U336" i="3"/>
  <c r="V335" i="3"/>
  <c r="W335" i="3"/>
  <c r="X335" i="3"/>
  <c r="Y335" i="3"/>
  <c r="Z336" i="3"/>
  <c r="O334" i="3"/>
  <c r="P335" i="3"/>
  <c r="Q334" i="3"/>
  <c r="R334" i="3"/>
  <c r="S334" i="3"/>
  <c r="T334" i="3"/>
  <c r="U335" i="3"/>
  <c r="V334" i="3"/>
  <c r="W334" i="3"/>
  <c r="X334" i="3"/>
  <c r="Y334" i="3"/>
  <c r="Z335" i="3"/>
  <c r="O333" i="3"/>
  <c r="P334" i="3"/>
  <c r="Q333" i="3"/>
  <c r="R333" i="3"/>
  <c r="S333" i="3"/>
  <c r="T333" i="3"/>
  <c r="U334" i="3"/>
  <c r="V333" i="3"/>
  <c r="W333" i="3"/>
  <c r="X333" i="3"/>
  <c r="Y333" i="3"/>
  <c r="Z334" i="3"/>
  <c r="O332" i="3"/>
  <c r="P333" i="3"/>
  <c r="Q332" i="3"/>
  <c r="R332" i="3"/>
  <c r="S332" i="3"/>
  <c r="T332" i="3"/>
  <c r="U333" i="3"/>
  <c r="V332" i="3"/>
  <c r="W332" i="3"/>
  <c r="X332" i="3"/>
  <c r="Y332" i="3"/>
  <c r="Z333" i="3"/>
  <c r="O331" i="3"/>
  <c r="P332" i="3"/>
  <c r="Q331" i="3"/>
  <c r="R331" i="3"/>
  <c r="S331" i="3"/>
  <c r="T331" i="3"/>
  <c r="U332" i="3"/>
  <c r="V331" i="3"/>
  <c r="W331" i="3"/>
  <c r="X331" i="3"/>
  <c r="Y331" i="3"/>
  <c r="Z332" i="3"/>
  <c r="O330" i="3"/>
  <c r="P331" i="3"/>
  <c r="Q330" i="3"/>
  <c r="R330" i="3"/>
  <c r="S330" i="3"/>
  <c r="T330" i="3"/>
  <c r="U331" i="3"/>
  <c r="V330" i="3"/>
  <c r="W330" i="3"/>
  <c r="X330" i="3"/>
  <c r="Y330" i="3"/>
  <c r="Z331" i="3"/>
  <c r="O329" i="3"/>
  <c r="P330" i="3"/>
  <c r="Q329" i="3"/>
  <c r="R329" i="3"/>
  <c r="S329" i="3"/>
  <c r="T329" i="3"/>
  <c r="U330" i="3"/>
  <c r="V329" i="3"/>
  <c r="W329" i="3"/>
  <c r="X329" i="3"/>
  <c r="Y329" i="3"/>
  <c r="Z330" i="3"/>
  <c r="O328" i="3"/>
  <c r="P329" i="3"/>
  <c r="Q328" i="3"/>
  <c r="R328" i="3"/>
  <c r="S328" i="3"/>
  <c r="T328" i="3"/>
  <c r="U329" i="3"/>
  <c r="V328" i="3"/>
  <c r="W328" i="3"/>
  <c r="X328" i="3"/>
  <c r="Y328" i="3"/>
  <c r="Z329" i="3"/>
  <c r="O327" i="3"/>
  <c r="P328" i="3"/>
  <c r="Q327" i="3"/>
  <c r="R327" i="3"/>
  <c r="S327" i="3"/>
  <c r="T327" i="3"/>
  <c r="U328" i="3"/>
  <c r="V327" i="3"/>
  <c r="W327" i="3"/>
  <c r="X327" i="3"/>
  <c r="Y327" i="3"/>
  <c r="Z328" i="3"/>
  <c r="O326" i="3"/>
  <c r="P327" i="3"/>
  <c r="Q326" i="3"/>
  <c r="R326" i="3"/>
  <c r="S326" i="3"/>
  <c r="T326" i="3"/>
  <c r="U327" i="3"/>
  <c r="V326" i="3"/>
  <c r="W326" i="3"/>
  <c r="X326" i="3"/>
  <c r="Y326" i="3"/>
  <c r="Z327" i="3"/>
  <c r="O325" i="3"/>
  <c r="P326" i="3"/>
  <c r="Q325" i="3"/>
  <c r="R325" i="3"/>
  <c r="S325" i="3"/>
  <c r="T325" i="3"/>
  <c r="U326" i="3"/>
  <c r="V325" i="3"/>
  <c r="W325" i="3"/>
  <c r="X325" i="3"/>
  <c r="Y325" i="3"/>
  <c r="Z326" i="3"/>
  <c r="O324" i="3"/>
  <c r="P325" i="3"/>
  <c r="Q324" i="3"/>
  <c r="R324" i="3"/>
  <c r="S324" i="3"/>
  <c r="T324" i="3"/>
  <c r="U325" i="3"/>
  <c r="V324" i="3"/>
  <c r="W324" i="3"/>
  <c r="X324" i="3"/>
  <c r="Y324" i="3"/>
  <c r="Z325" i="3"/>
  <c r="O323" i="3"/>
  <c r="P324" i="3"/>
  <c r="Q323" i="3"/>
  <c r="R323" i="3"/>
  <c r="S323" i="3"/>
  <c r="T323" i="3"/>
  <c r="U324" i="3"/>
  <c r="V323" i="3"/>
  <c r="W323" i="3"/>
  <c r="X323" i="3"/>
  <c r="Y323" i="3"/>
  <c r="Z324" i="3"/>
  <c r="O322" i="3"/>
  <c r="P323" i="3"/>
  <c r="Q322" i="3"/>
  <c r="R322" i="3"/>
  <c r="S322" i="3"/>
  <c r="T322" i="3"/>
  <c r="U323" i="3"/>
  <c r="V322" i="3"/>
  <c r="W322" i="3"/>
  <c r="X322" i="3"/>
  <c r="Y322" i="3"/>
  <c r="Z323" i="3"/>
  <c r="O321" i="3"/>
  <c r="P322" i="3"/>
  <c r="Q321" i="3"/>
  <c r="R321" i="3"/>
  <c r="S321" i="3"/>
  <c r="T321" i="3"/>
  <c r="U322" i="3"/>
  <c r="V321" i="3"/>
  <c r="W321" i="3"/>
  <c r="X321" i="3"/>
  <c r="Y321" i="3"/>
  <c r="Z322" i="3"/>
  <c r="O320" i="3"/>
  <c r="P321" i="3"/>
  <c r="Q320" i="3"/>
  <c r="R320" i="3"/>
  <c r="S320" i="3"/>
  <c r="T320" i="3"/>
  <c r="U321" i="3"/>
  <c r="V320" i="3"/>
  <c r="W320" i="3"/>
  <c r="X320" i="3"/>
  <c r="Y320" i="3"/>
  <c r="Z321" i="3"/>
  <c r="O319" i="3"/>
  <c r="P320" i="3"/>
  <c r="Q319" i="3"/>
  <c r="R319" i="3"/>
  <c r="S319" i="3"/>
  <c r="T319" i="3"/>
  <c r="U320" i="3"/>
  <c r="V319" i="3"/>
  <c r="W319" i="3"/>
  <c r="X319" i="3"/>
  <c r="Y319" i="3"/>
  <c r="Z320" i="3"/>
  <c r="O318" i="3"/>
  <c r="P319" i="3"/>
  <c r="Q318" i="3"/>
  <c r="R318" i="3"/>
  <c r="S318" i="3"/>
  <c r="T318" i="3"/>
  <c r="U319" i="3"/>
  <c r="V318" i="3"/>
  <c r="W318" i="3"/>
  <c r="X318" i="3"/>
  <c r="Y318" i="3"/>
  <c r="Z319" i="3"/>
  <c r="O317" i="3"/>
  <c r="P318" i="3"/>
  <c r="Q317" i="3"/>
  <c r="R317" i="3"/>
  <c r="S317" i="3"/>
  <c r="T317" i="3"/>
  <c r="U318" i="3"/>
  <c r="V317" i="3"/>
  <c r="W317" i="3"/>
  <c r="X317" i="3"/>
  <c r="Y317" i="3"/>
  <c r="Z318" i="3"/>
  <c r="O316" i="3"/>
  <c r="P317" i="3"/>
  <c r="Q316" i="3"/>
  <c r="R316" i="3"/>
  <c r="S316" i="3"/>
  <c r="T316" i="3"/>
  <c r="U317" i="3"/>
  <c r="V316" i="3"/>
  <c r="W316" i="3"/>
  <c r="X316" i="3"/>
  <c r="Y316" i="3"/>
  <c r="Z317" i="3"/>
  <c r="O315" i="3"/>
  <c r="P316" i="3"/>
  <c r="Q315" i="3"/>
  <c r="R315" i="3"/>
  <c r="S315" i="3"/>
  <c r="T315" i="3"/>
  <c r="U316" i="3"/>
  <c r="V315" i="3"/>
  <c r="W315" i="3"/>
  <c r="X315" i="3"/>
  <c r="Y315" i="3"/>
  <c r="Z316" i="3"/>
  <c r="Y12" i="5"/>
  <c r="O313" i="3"/>
  <c r="O312" i="3"/>
  <c r="P313" i="3"/>
  <c r="Q313" i="3"/>
  <c r="R313" i="3"/>
  <c r="S313" i="3"/>
  <c r="T313" i="3"/>
  <c r="Q312" i="3"/>
  <c r="R312" i="3"/>
  <c r="S312" i="3"/>
  <c r="T312" i="3"/>
  <c r="U313" i="3"/>
  <c r="V313" i="3"/>
  <c r="W313" i="3"/>
  <c r="X313" i="3"/>
  <c r="Y313" i="3"/>
  <c r="V312" i="3"/>
  <c r="W312" i="3"/>
  <c r="X312" i="3"/>
  <c r="Y312" i="3"/>
  <c r="Z313" i="3"/>
  <c r="O314" i="3"/>
  <c r="P314" i="3"/>
  <c r="Q314" i="3"/>
  <c r="R314" i="3"/>
  <c r="S314" i="3"/>
  <c r="T314" i="3"/>
  <c r="U314" i="3"/>
  <c r="V314" i="3"/>
  <c r="W314" i="3"/>
  <c r="X314" i="3"/>
  <c r="Y314" i="3"/>
  <c r="Z314" i="3"/>
  <c r="P315" i="3"/>
  <c r="U315" i="3"/>
  <c r="Z315" i="3"/>
  <c r="O311" i="3"/>
  <c r="P312" i="3"/>
  <c r="Q311" i="3"/>
  <c r="R311" i="3"/>
  <c r="S311" i="3"/>
  <c r="T311" i="3"/>
  <c r="U312" i="3"/>
  <c r="V311" i="3"/>
  <c r="W311" i="3"/>
  <c r="X311" i="3"/>
  <c r="Y311" i="3"/>
  <c r="Z312" i="3"/>
  <c r="O310" i="3"/>
  <c r="P311" i="3"/>
  <c r="Q310" i="3"/>
  <c r="R310" i="3"/>
  <c r="S310" i="3"/>
  <c r="T310" i="3"/>
  <c r="U311" i="3"/>
  <c r="V310" i="3"/>
  <c r="W310" i="3"/>
  <c r="X310" i="3"/>
  <c r="Y310" i="3"/>
  <c r="Z311" i="3"/>
  <c r="O309" i="3"/>
  <c r="P310" i="3"/>
  <c r="Q309" i="3"/>
  <c r="R309" i="3"/>
  <c r="S309" i="3"/>
  <c r="T309" i="3"/>
  <c r="U310" i="3"/>
  <c r="V309" i="3"/>
  <c r="W309" i="3"/>
  <c r="X309" i="3"/>
  <c r="Y309" i="3"/>
  <c r="Z310" i="3"/>
  <c r="O308" i="3"/>
  <c r="P309" i="3"/>
  <c r="Q308" i="3"/>
  <c r="R308" i="3"/>
  <c r="S308" i="3"/>
  <c r="T308" i="3"/>
  <c r="U309" i="3"/>
  <c r="V308" i="3"/>
  <c r="W308" i="3"/>
  <c r="X308" i="3"/>
  <c r="Y308" i="3"/>
  <c r="Z309" i="3"/>
  <c r="O307" i="3"/>
  <c r="P308" i="3"/>
  <c r="Q307" i="3"/>
  <c r="R307" i="3"/>
  <c r="S307" i="3"/>
  <c r="T307" i="3"/>
  <c r="U308" i="3"/>
  <c r="V307" i="3"/>
  <c r="W307" i="3"/>
  <c r="X307" i="3"/>
  <c r="Y307" i="3"/>
  <c r="Z308" i="3"/>
  <c r="O306" i="3"/>
  <c r="P307" i="3"/>
  <c r="Q306" i="3"/>
  <c r="R306" i="3"/>
  <c r="S306" i="3"/>
  <c r="T306" i="3"/>
  <c r="U307" i="3"/>
  <c r="V306" i="3"/>
  <c r="W306" i="3"/>
  <c r="X306" i="3"/>
  <c r="Y306" i="3"/>
  <c r="Z307" i="3"/>
  <c r="O305" i="3"/>
  <c r="P306" i="3"/>
  <c r="Q305" i="3"/>
  <c r="R305" i="3"/>
  <c r="S305" i="3"/>
  <c r="T305" i="3"/>
  <c r="U306" i="3"/>
  <c r="V305" i="3"/>
  <c r="W305" i="3"/>
  <c r="X305" i="3"/>
  <c r="Y305" i="3"/>
  <c r="Z306" i="3"/>
  <c r="V304" i="3"/>
  <c r="W304" i="3"/>
  <c r="X304" i="3"/>
  <c r="Y304" i="3"/>
  <c r="Z305" i="3"/>
  <c r="O304" i="3"/>
  <c r="P305" i="3"/>
  <c r="Q304" i="3"/>
  <c r="R304" i="3"/>
  <c r="S304" i="3"/>
  <c r="T304" i="3"/>
  <c r="U305" i="3"/>
  <c r="O303" i="3"/>
  <c r="P304" i="3"/>
  <c r="Q303" i="3"/>
  <c r="R303" i="3"/>
  <c r="S303" i="3"/>
  <c r="T303" i="3"/>
  <c r="U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Q283" i="3"/>
  <c r="R283" i="3"/>
  <c r="S283" i="3"/>
  <c r="T283" i="3"/>
  <c r="V283" i="3"/>
  <c r="W283" i="3"/>
  <c r="X283" i="3"/>
  <c r="Y283"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6" i="3"/>
  <c r="AA306"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7" i="3"/>
  <c r="AA307"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A323"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4" i="3"/>
  <c r="AA384" i="3"/>
  <c r="AB386" i="3"/>
  <c r="AA386" i="3"/>
  <c r="AB387" i="3"/>
  <c r="AA387" i="3"/>
  <c r="AB388" i="3"/>
  <c r="AA388" i="3"/>
  <c r="AB389" i="3"/>
  <c r="AA389" i="3"/>
  <c r="AB390" i="3"/>
  <c r="AA390" i="3"/>
  <c r="AB391" i="3"/>
  <c r="AA391" i="3"/>
  <c r="AB392" i="3"/>
  <c r="AA392"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<sst xmlns="http://schemas.openxmlformats.org/spreadsheetml/2006/main" count="6511" uniqueCount="1527">
  <si>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</si>
  <si>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</si>
  <si>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</si>
  <si>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</si>
  <si>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</si>
  <si>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</si>
  <si>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</si>
  <si>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</si>
  <si>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</si>
  <si>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</si>
  <si>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</si>
  <si>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</si>
  <si>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</si>
  <si>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</si>
  <si>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</si>
  <si>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</si>
  <si>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</si>
  <si>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</si>
  <si>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</si>
  <si>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</si>
  <si>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</si>
  <si>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</si>
  <si>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</si>
  <si>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</si>
  <si>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</si>
  <si>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</si>
  <si>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</si>
  <si>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</si>
  <si>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</si>
  <si>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</si>
  <si>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</si>
  <si>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</si>
  <si>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</si>
  <si>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</si>
  <si>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</si>
  <si>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</si>
  <si>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</si>
  <si>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</si>
  <si>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</si>
  <si>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</si>
  <si>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</si>
  <si>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</si>
  <si>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</si>
  <si>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</si>
  <si>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</si>
  <si>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</si>
  <si>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</si>
  <si>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</si>
  <si>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</si>
  <si>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</si>
  <si>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</si>
  <si>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</si>
  <si>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</si>
  <si>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</si>
  <si>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</si>
  <si>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</si>
  <si>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</si>
  <si>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</si>
  <si>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</si>
  <si>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</si>
  <si>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</si>
  <si>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</si>
  <si>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</si>
  <si>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</si>
  <si>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</si>
  <si>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</si>
  <si>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</si>
  <si>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</si>
  <si>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</si>
  <si>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</si>
  <si>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</si>
  <si>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</si>
  <si>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</si>
  <si>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</si>
  <si>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</si>
  <si>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</si>
  <si>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</si>
  <si>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</si>
  <si>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</si>
  <si>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</si>
  <si>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</si>
  <si>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</si>
  <si>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</si>
  <si>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</si>
  <si>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</si>
  <si>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</si>
  <si>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</si>
  <si>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</si>
  <si>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</si>
  <si>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</si>
  <si>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</si>
  <si>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</si>
  <si>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</si>
  <si>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</si>
  <si>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</si>
  <si>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</si>
  <si>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</si>
  <si>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</si>
  <si>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</si>
  <si>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</si>
  <si>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</si>
  <si>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</si>
  <si>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</si>
  <si>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</si>
  <si>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</si>
  <si>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</si>
  <si>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</si>
  <si>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</si>
  <si>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</si>
  <si>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</si>
  <si>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</si>
  <si>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</si>
  <si>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</si>
  <si>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</si>
  <si>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</si>
  <si>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</si>
  <si>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</si>
  <si>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</si>
  <si>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</si>
  <si>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</si>
  <si>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</si>
  <si>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</si>
  <si>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</si>
  <si>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</si>
  <si>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</si>
  <si>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</si>
  <si>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</si>
  <si>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</si>
  <si>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</si>
  <si>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</si>
  <si>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</si>
  <si>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</si>
  <si>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</si>
  <si>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</si>
  <si>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</si>
  <si>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</si>
  <si>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</si>
  <si>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</si>
  <si>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</si>
  <si>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</si>
  <si>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</si>
  <si>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</si>
  <si>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</si>
  <si>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</si>
  <si>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</si>
  <si>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</si>
  <si>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</si>
  <si>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</si>
  <si>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</si>
  <si>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</si>
  <si>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</si>
  <si>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</si>
  <si>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</si>
  <si>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</si>
  <si>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</si>
  <si>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</si>
  <si>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</si>
  <si>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</si>
  <si>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</si>
  <si>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</si>
  <si>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</si>
  <si>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</si>
  <si>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</si>
  <si>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</si>
  <si>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</si>
  <si>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</si>
  <si>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</si>
  <si>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</si>
  <si>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</si>
  <si>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</si>
  <si>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</si>
  <si>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</si>
  <si>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</si>
  <si>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</si>
  <si>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</si>
  <si>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</si>
  <si>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</si>
  <si>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</si>
  <si>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</si>
  <si>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</si>
  <si>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</si>
  <si>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</si>
  <si>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</si>
  <si>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</si>
  <si>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</si>
  <si>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</si>
  <si>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</si>
  <si>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</si>
  <si>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</si>
  <si>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</si>
  <si>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</si>
  <si>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</si>
  <si>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</si>
  <si>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</si>
  <si>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</si>
  <si>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</si>
  <si>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</si>
  <si>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</si>
  <si>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</si>
  <si>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</si>
  <si>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</si>
  <si>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</si>
  <si>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</si>
  <si>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</si>
  <si>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</si>
  <si>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</si>
  <si>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</si>
  <si>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</si>
  <si>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</si>
  <si>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</si>
  <si>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</si>
  <si>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</si>
  <si>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</si>
  <si>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</si>
  <si>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</si>
  <si>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</si>
  <si>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</si>
  <si>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</si>
  <si>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</si>
  <si>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</si>
  <si>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</si>
  <si>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</si>
  <si>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</si>
  <si>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</si>
  <si>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</si>
  <si>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</si>
  <si>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</si>
  <si>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</si>
  <si>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</si>
  <si>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</si>
  <si>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</si>
  <si>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</si>
  <si>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</si>
  <si>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</si>
  <si>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</si>
  <si>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</si>
  <si>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</si>
  <si>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</si>
  <si>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</si>
  <si>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</si>
  <si>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</si>
  <si>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</si>
  <si>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</si>
  <si>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</si>
  <si>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</si>
  <si>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</si>
  <si>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</si>
  <si>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</si>
  <si>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</si>
  <si>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</si>
  <si>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</si>
  <si>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</si>
  <si>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</si>
  <si>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</si>
  <si>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</si>
  <si>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</si>
  <si>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</si>
  <si>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</si>
  <si>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</si>
  <si>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</si>
  <si>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</si>
  <si>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</si>
  <si>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</si>
  <si>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</si>
  <si>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</si>
  <si>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</si>
  <si>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</si>
  <si>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</si>
  <si>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</si>
  <si>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</si>
  <si>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</si>
  <si>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</si>
  <si>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</si>
  <si>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</si>
  <si>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</si>
  <si>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</si>
  <si>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</si>
  <si>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</si>
  <si>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</si>
  <si>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</si>
  <si>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</si>
  <si>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</si>
  <si>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</si>
  <si>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</si>
  <si>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</si>
  <si>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</si>
  <si>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</si>
  <si>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</si>
  <si>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</si>
  <si>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</si>
  <si>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</si>
  <si>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</si>
  <si>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</si>
  <si>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</si>
  <si>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</si>
  <si>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</si>
  <si>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</si>
  <si>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</si>
  <si>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</si>
  <si>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</si>
  <si>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</si>
  <si>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</si>
  <si>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</si>
  <si>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</si>
  <si>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</si>
  <si>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</si>
  <si>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</si>
  <si>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</si>
  <si>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</si>
  <si>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</si>
  <si>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</si>
  <si>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</si>
  <si>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</si>
  <si>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</si>
  <si>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</si>
  <si>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</si>
  <si>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</si>
  <si>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</si>
  <si>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</si>
  <si>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</si>
  <si>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</si>
  <si>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</si>
  <si>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</si>
  <si>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</si>
  <si>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</si>
  <si>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</si>
  <si>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</si>
  <si>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</si>
  <si>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</si>
  <si>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</si>
  <si>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</si>
  <si>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</si>
  <si>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</si>
  <si>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</si>
  <si>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</si>
  <si>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</si>
  <si>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</si>
  <si>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</si>
  <si>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</si>
  <si>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</si>
  <si>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</si>
  <si>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</si>
  <si>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</si>
  <si>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</si>
  <si>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</si>
  <si>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</si>
  <si>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</si>
  <si>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</si>
  <si>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</si>
  <si>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</si>
  <si>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</si>
  <si>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</si>
  <si>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</si>
  <si>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</si>
  <si>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</si>
  <si>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</si>
  <si>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</si>
  <si>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</si>
  <si>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</si>
  <si>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</si>
  <si>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</si>
  <si>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</si>
  <si>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</si>
  <si>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</si>
  <si>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</si>
  <si>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</si>
  <si>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</si>
  <si>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</si>
  <si>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</si>
  <si>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</si>
  <si>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</si>
  <si>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</si>
  <si>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</si>
  <si>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</si>
  <si>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</si>
  <si>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</si>
  <si>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</si>
  <si>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</si>
  <si>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</si>
  <si>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</si>
  <si>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</si>
  <si>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</si>
  <si>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</si>
  <si>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</si>
  <si>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</si>
  <si>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</si>
  <si>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</si>
  <si>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</si>
  <si>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</si>
  <si>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</si>
  <si>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</si>
  <si>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</si>
  <si>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</si>
  <si>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</si>
  <si>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</si>
  <si>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</si>
  <si>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</si>
  <si>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</si>
  <si>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</si>
  <si>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</si>
  <si>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</si>
  <si>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</si>
  <si>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</si>
  <si>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</si>
  <si>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</si>
  <si>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</si>
  <si>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</si>
  <si>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</si>
  <si>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</si>
  <si>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</si>
  <si>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</si>
  <si>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</si>
  <si>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</si>
  <si>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</si>
  <si>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</si>
  <si>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</si>
  <si>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</si>
  <si>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</si>
  <si>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</si>
  <si>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</si>
  <si>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</si>
  <si>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</si>
  <si>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</si>
  <si>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</si>
  <si>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</si>
  <si>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</si>
  <si>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</si>
  <si>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</si>
  <si>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</si>
  <si>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</si>
  <si>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</si>
  <si>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</si>
  <si>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</si>
  <si>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</si>
  <si>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</si>
  <si>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</si>
  <si>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</si>
  <si>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</si>
  <si>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</si>
  <si>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</si>
  <si>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</si>
  <si>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</si>
  <si>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</si>
  <si>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</si>
  <si>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</si>
  <si>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</si>
  <si>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</si>
  <si>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</si>
  <si>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</si>
  <si>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</si>
  <si>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</si>
  <si>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</si>
  <si>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</si>
  <si>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</si>
  <si>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</si>
  <si>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</si>
  <si>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</si>
  <si>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</si>
  <si>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</si>
  <si>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</si>
  <si>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</si>
  <si>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</si>
  <si>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</si>
  <si>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</si>
  <si>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</si>
  <si>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</si>
  <si>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</si>
  <si>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</si>
  <si>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</si>
  <si>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</si>
  <si>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</si>
  <si>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</si>
  <si>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</si>
  <si>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</si>
  <si>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</si>
  <si>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</si>
  <si>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</si>
  <si>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</si>
  <si>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</si>
  <si>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</si>
  <si>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</si>
  <si>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</si>
  <si>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</si>
  <si>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</si>
  <si>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</si>
  <si>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</si>
  <si>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</si>
  <si>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</si>
  <si>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</si>
  <si>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</si>
  <si>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</si>
  <si>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</si>
  <si>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</si>
  <si>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</si>
  <si>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</si>
  <si>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</si>
  <si>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</si>
  <si>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</si>
  <si>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</si>
  <si>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</si>
  <si>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</si>
  <si>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</si>
  <si>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</si>
  <si>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</si>
  <si>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</si>
  <si>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</si>
  <si>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</si>
  <si>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</si>
  <si>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</si>
  <si>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</si>
  <si>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</si>
  <si>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</si>
  <si>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</si>
  <si>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</si>
  <si>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</si>
  <si>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</si>
  <si>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</si>
  <si>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</si>
  <si>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</si>
  <si>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</si>
  <si>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</si>
  <si>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</si>
  <si>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</si>
  <si>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</si>
  <si>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</si>
  <si>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</si>
  <si>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</si>
  <si>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</si>
  <si>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</si>
  <si>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</si>
  <si>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</si>
  <si>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</si>
  <si>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</si>
  <si>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</si>
  <si>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</si>
  <si>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</si>
  <si>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</si>
  <si>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</si>
  <si>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</si>
  <si>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</si>
  <si>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</si>
  <si>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</si>
  <si>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</si>
  <si>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</si>
  <si>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</si>
  <si>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</si>
  <si>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</si>
  <si>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</si>
  <si>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</si>
  <si>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</si>
  <si>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</si>
  <si>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</si>
  <si>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</si>
  <si>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</si>
  <si>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</si>
  <si>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</si>
  <si>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</si>
  <si>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</si>
  <si>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</si>
  <si>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</si>
  <si>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</si>
  <si>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</si>
  <si>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</si>
  <si>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</si>
  <si>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</si>
  <si>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</si>
  <si>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</si>
  <si>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</si>
  <si>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</si>
  <si>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</si>
  <si>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</si>
  <si>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</si>
  <si>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</si>
  <si>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</si>
  <si>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</si>
  <si>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</si>
  <si>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</si>
  <si>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</si>
  <si>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</si>
  <si>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</si>
  <si>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</si>
  <si>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</si>
  <si>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</si>
  <si>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</si>
  <si>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</si>
  <si>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</si>
  <si>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</si>
  <si>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</si>
  <si>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</si>
  <si>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</si>
  <si>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</si>
  <si>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</si>
  <si>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</si>
  <si>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</si>
  <si>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</si>
  <si>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</si>
  <si>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</si>
  <si>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</si>
  <si>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</si>
  <si>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</si>
  <si>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</si>
  <si>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</si>
  <si>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</si>
  <si>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</si>
  <si>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</si>
  <si>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</si>
  <si>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</si>
  <si>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</si>
  <si>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</si>
  <si>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</si>
  <si>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</si>
  <si>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</si>
  <si>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</si>
  <si>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</si>
  <si>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</si>
  <si>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</si>
  <si>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</si>
  <si>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</si>
  <si>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</si>
  <si>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</si>
  <si>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</si>
  <si>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</si>
  <si>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</si>
  <si>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</si>
  <si>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</si>
  <si>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</si>
  <si>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</si>
  <si>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</si>
  <si>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</si>
  <si>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</si>
  <si>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</si>
  <si>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</si>
  <si>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</si>
  <si>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</si>
  <si>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</si>
  <si>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</si>
  <si>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</si>
  <si>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</si>
  <si>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</si>
  <si>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</si>
  <si>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</si>
  <si>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</si>
  <si>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</si>
  <si>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</si>
  <si>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</si>
  <si>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</si>
  <si>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</si>
  <si>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</si>
  <si>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</si>
  <si>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</si>
  <si>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</si>
  <si>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</si>
  <si>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</si>
  <si>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</si>
  <si>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</si>
  <si>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</si>
  <si>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</si>
  <si>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</si>
  <si>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</si>
  <si>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</si>
  <si>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</si>
  <si>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</si>
  <si>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</si>
  <si>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</si>
  <si>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</si>
  <si>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</si>
  <si>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</si>
  <si>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</si>
  <si>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</si>
  <si>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</si>
  <si>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</si>
  <si>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</si>
  <si>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</si>
  <si>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</si>
  <si>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</si>
  <si>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</si>
  <si>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</si>
  <si>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</si>
  <si>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</si>
  <si>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</si>
  <si>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</si>
  <si>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</si>
  <si>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</si>
  <si>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</si>
  <si>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</si>
  <si>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</si>
  <si>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</si>
  <si>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</si>
  <si>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</si>
  <si>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</si>
  <si>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</si>
  <si>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</si>
  <si>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</si>
  <si>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</si>
  <si>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</si>
  <si>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</si>
  <si>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</si>
  <si>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</si>
  <si>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</si>
  <si>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</si>
  <si>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</si>
  <si>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</si>
  <si>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</si>
  <si>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</si>
  <si>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</si>
  <si>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</si>
  <si>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</si>
  <si>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</si>
  <si>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</si>
  <si>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</si>
  <si>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</si>
  <si>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</si>
  <si>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</si>
  <si>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</si>
  <si>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</si>
  <si>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</si>
  <si>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</si>
  <si>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</si>
  <si>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</si>
  <si>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</si>
  <si>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</si>
  <si>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</si>
  <si>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</si>
  <si>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</si>
  <si>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</si>
  <si>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</si>
  <si>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</si>
  <si>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</si>
  <si>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</si>
  <si>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</si>
  <si>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</si>
  <si>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</si>
  <si>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</si>
  <si>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</si>
  <si>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</si>
  <si>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</si>
  <si>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</si>
  <si>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</si>
  <si>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</si>
  <si>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</si>
  <si>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</si>
  <si>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</si>
  <si>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</si>
  <si>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</si>
  <si>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</si>
  <si>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</si>
  <si>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</si>
  <si>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</si>
  <si>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</si>
  <si>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</si>
  <si>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</si>
  <si>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</si>
  <si>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</si>
  <si>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</si>
  <si>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</si>
  <si>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</si>
  <si>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</si>
  <si>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</si>
  <si>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</si>
  <si>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</si>
  <si>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</si>
  <si>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</si>
  <si>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</si>
  <si>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</si>
  <si>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</si>
  <si>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</si>
  <si>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</si>
  <si>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</si>
  <si>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</si>
  <si>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</si>
  <si>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</si>
  <si>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</si>
  <si>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</si>
  <si>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</si>
  <si>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</si>
  <si>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</si>
  <si>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</si>
  <si>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</si>
  <si>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</si>
  <si>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</si>
  <si>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</si>
  <si>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</si>
  <si>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</si>
  <si>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</si>
  <si>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</si>
  <si>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</si>
  <si>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</si>
  <si>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</si>
  <si>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</si>
  <si>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</si>
  <si>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</si>
  <si>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</si>
  <si>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</si>
  <si>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</si>
  <si>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</si>
  <si>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</si>
  <si>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</si>
  <si>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</si>
  <si>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</si>
  <si>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</si>
  <si>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</si>
  <si>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</si>
  <si>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</si>
  <si>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</si>
  <si>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</si>
  <si>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</si>
  <si>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</si>
  <si>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</si>
  <si>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</si>
  <si>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</si>
  <si>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</si>
  <si>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</si>
  <si>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</si>
  <si>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</si>
  <si>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</si>
  <si>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</si>
  <si>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</si>
  <si>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</si>
  <si>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</si>
  <si>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</si>
  <si>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</si>
  <si>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</si>
  <si>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</si>
  <si>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</si>
  <si>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</si>
  <si>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</si>
  <si>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</si>
  <si>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</si>
  <si>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</si>
  <si>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</si>
  <si>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</si>
  <si>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</si>
  <si>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</si>
  <si>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</si>
  <si>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</si>
  <si>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</si>
  <si>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</si>
  <si>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</si>
  <si>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</si>
  <si>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</si>
  <si>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</si>
  <si>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</si>
  <si>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</si>
  <si>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</si>
  <si>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</si>
  <si>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</si>
  <si>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</si>
  <si>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</si>
  <si>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</si>
  <si>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</si>
  <si>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</si>
  <si>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</si>
  <si>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</si>
  <si>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</si>
  <si>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</si>
  <si>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</si>
  <si>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</si>
  <si>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</si>
  <si>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</si>
  <si>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</si>
  <si>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</si>
  <si>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</si>
  <si>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</si>
  <si>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</si>
  <si>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</si>
  <si>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</si>
  <si>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</si>
  <si>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</si>
  <si>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</si>
  <si>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</si>
  <si>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</si>
  <si>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</si>
  <si>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</si>
  <si>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</si>
  <si>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</si>
  <si>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</si>
  <si>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</si>
  <si>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</si>
  <si>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</si>
  <si>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</si>
  <si>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</si>
  <si>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</si>
  <si>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</si>
  <si>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</si>
  <si>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</si>
  <si>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</si>
  <si>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</si>
  <si>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</si>
  <si>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</si>
  <si>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</si>
  <si>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</si>
  <si>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</si>
  <si>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</si>
  <si>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</si>
  <si>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</si>
  <si>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</si>
  <si>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</si>
  <si>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</si>
  <si>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</si>
  <si>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</si>
  <si>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</si>
  <si>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</si>
  <si>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</si>
  <si>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</si>
  <si>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</si>
  <si>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</si>
  <si>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</si>
  <si>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</si>
  <si>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</si>
  <si>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</si>
  <si>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</si>
  <si>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</si>
  <si>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</si>
  <si>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</si>
  <si>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</si>
  <si>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</si>
  <si>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</si>
  <si>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</si>
  <si>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</si>
  <si>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</si>
  <si>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</si>
  <si>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</si>
  <si>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</si>
  <si>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</si>
  <si>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</si>
  <si>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</si>
  <si>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</si>
  <si>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</si>
  <si>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</si>
  <si>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</si>
  <si>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</si>
  <si>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</si>
  <si>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</si>
  <si>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</si>
  <si>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</si>
  <si>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</si>
  <si>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</si>
  <si>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</si>
  <si>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</si>
  <si>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</si>
  <si>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</si>
  <si>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</si>
  <si>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</si>
  <si>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</si>
  <si>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</si>
  <si>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</si>
  <si>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</si>
  <si>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</si>
  <si>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</si>
  <si>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</si>
  <si>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</si>
  <si>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</si>
  <si>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</si>
  <si>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</si>
  <si>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</si>
  <si>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</si>
  <si>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</si>
  <si>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</si>
  <si>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</si>
  <si>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</si>
  <si>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</si>
  <si>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</si>
  <si>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</si>
  <si>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</si>
  <si>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</si>
  <si>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</si>
  <si>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</si>
  <si>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</si>
  <si>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</si>
  <si>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</si>
  <si>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</si>
  <si>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</si>
  <si>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</si>
  <si>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</si>
  <si>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</si>
  <si>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</si>
  <si>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</si>
  <si>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</si>
  <si>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</si>
  <si>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</si>
  <si>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</si>
  <si>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</si>
  <si>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</si>
  <si>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</si>
  <si>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</si>
  <si>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</si>
  <si>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</si>
  <si>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</si>
  <si>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</si>
  <si>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</si>
  <si>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</si>
  <si>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</si>
  <si>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</si>
  <si>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</si>
  <si>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</si>
  <si>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</si>
  <si>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</si>
  <si>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</si>
  <si>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</si>
  <si>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</si>
  <si>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</si>
  <si>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</si>
  <si>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</si>
  <si>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</si>
  <si>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</si>
  <si>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</si>
  <si>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</si>
  <si>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</si>
  <si>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</si>
  <si>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</si>
  <si>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</si>
  <si>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</si>
  <si>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</si>
  <si>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</si>
  <si>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</si>
  <si>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</si>
  <si>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</si>
  <si>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</si>
  <si>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</si>
  <si>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</si>
  <si>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</si>
  <si>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</si>
  <si>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</si>
  <si>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</si>
  <si>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</si>
  <si>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</si>
  <si>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</si>
  <si>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</si>
  <si>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</si>
  <si>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</si>
  <si>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</si>
  <si>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</si>
  <si>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</si>
  <si>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</si>
  <si>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</si>
  <si>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</si>
  <si>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</si>
  <si>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</si>
  <si>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</si>
  <si>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</si>
  <si>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</si>
  <si>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</si>
  <si>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</si>
  <si>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</si>
  <si>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</si>
  <si>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</si>
  <si>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</si>
  <si>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</si>
  <si>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</si>
  <si>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</si>
  <si>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</si>
  <si>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</si>
  <si>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</si>
  <si>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</si>
  <si>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</si>
  <si>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</si>
  <si>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</si>
  <si>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</si>
  <si>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</si>
  <si>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</si>
  <si>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</si>
  <si>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</si>
  <si>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</si>
  <si>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</si>
  <si>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</si>
  <si>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</si>
  <si>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</si>
  <si>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</si>
  <si>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</si>
  <si>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</si>
  <si>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</si>
  <si>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</si>
  <si>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</si>
  <si>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</si>
  <si>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</si>
  <si>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</si>
  <si>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</si>
  <si>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</si>
  <si>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</si>
  <si>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</si>
  <si>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</si>
  <si>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</si>
  <si>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</si>
  <si>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</si>
  <si>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</si>
  <si>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</si>
  <si>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</si>
  <si>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</si>
  <si>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</si>
  <si>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</si>
  <si>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</si>
  <si>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</si>
  <si>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</si>
  <si>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</si>
  <si>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</si>
  <si>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</si>
  <si>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</si>
  <si>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</si>
  <si>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</si>
  <si>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</si>
  <si>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</si>
  <si>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</si>
  <si>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</si>
  <si>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</si>
  <si>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</si>
  <si>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</si>
  <si>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</si>
  <si>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</si>
  <si>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</si>
  <si>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</si>
  <si>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</si>
  <si>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</si>
  <si>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</si>
  <si>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</si>
  <si>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</si>
  <si>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</si>
  <si>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</si>
  <si>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</si>
  <si>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</si>
  <si>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</si>
  <si>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</si>
  <si>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</si>
  <si>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</si>
  <si>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</si>
  <si>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</si>
  <si>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</si>
  <si>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</si>
  <si>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</si>
  <si>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</si>
  <si>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</si>
  <si>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</si>
  <si>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</si>
  <si>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</si>
  <si>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</si>
  <si>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</si>
  <si>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</si>
  <si>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</si>
  <si>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</si>
  <si>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</si>
  <si>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</si>
  <si>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</si>
  <si>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</si>
  <si>
    <t>动规 二分</t>
    <rPh sb="0" eb="1">
      <t>dong'gui</t>
    </rPh>
    <rPh sb="3" eb="4">
      <t>er'fen</t>
    </rPh>
    <phoneticPr fontId="1" type="noConversion"/>
  </si>
  <si>
    <t>Search in Rotated Sorted Array</t>
    <phoneticPr fontId="1" type="noConversion"/>
  </si>
  <si>
    <t>Search in Rotated Sorted Array II</t>
    <phoneticPr fontId="1" type="noConversion"/>
  </si>
  <si>
    <t>Intersection of Two Arrays</t>
    <phoneticPr fontId="1" type="noConversion"/>
  </si>
  <si>
    <t>Google</t>
    <phoneticPr fontId="1" type="noConversion"/>
  </si>
  <si>
    <t>Lazy Spelling Bee</t>
    <phoneticPr fontId="1" type="noConversion"/>
  </si>
  <si>
    <t>数论 枚举</t>
    <rPh sb="0" eb="1">
      <t>shu'lun</t>
    </rPh>
    <rPh sb="3" eb="4">
      <t>mei'ju</t>
    </rPh>
    <phoneticPr fontId="1" type="noConversion"/>
  </si>
  <si>
    <t>超大数的取模问题</t>
    <rPh sb="3" eb="4">
      <t>d</t>
    </rPh>
    <rPh sb="4" eb="5">
      <t>qu'mo</t>
    </rPh>
    <rPh sb="6" eb="7">
      <t>wen'ti</t>
    </rPh>
    <phoneticPr fontId="1" type="noConversion"/>
  </si>
  <si>
    <t>第一次用这个平台，包括大小数据的分别处理以及文件读写都还是有些不太适应</t>
    <rPh sb="0" eb="1">
      <t>di'yi'ci</t>
    </rPh>
    <rPh sb="3" eb="4">
      <t>yong'zhe'ge</t>
    </rPh>
    <rPh sb="6" eb="7">
      <t>ping'tai</t>
    </rPh>
    <rPh sb="9" eb="10">
      <t>bao'kuo</t>
    </rPh>
    <rPh sb="11" eb="12">
      <t>da'xiao'shu'ju</t>
    </rPh>
    <rPh sb="15" eb="16">
      <t>d</t>
    </rPh>
    <rPh sb="16" eb="17">
      <t>fen'bie'chu'li</t>
    </rPh>
    <rPh sb="20" eb="21">
      <t>yi'ji</t>
    </rPh>
    <rPh sb="22" eb="23">
      <t>wen'jian</t>
    </rPh>
    <rPh sb="24" eb="25">
      <t>du'xie</t>
    </rPh>
    <rPh sb="26" eb="27">
      <t>dou</t>
    </rPh>
    <rPh sb="27" eb="28">
      <t>hai'shi</t>
    </rPh>
    <rPh sb="29" eb="30">
      <t>you'xie</t>
    </rPh>
    <rPh sb="31" eb="32">
      <t>bu'tai</t>
    </rPh>
    <rPh sb="33" eb="34">
      <t>shi'ying</t>
    </rPh>
    <phoneticPr fontId="1" type="noConversion"/>
  </si>
  <si>
    <t>Robot Rock Band</t>
    <phoneticPr fontId="1" type="noConversion"/>
  </si>
  <si>
    <t>异或运算的结合律以及逆运算</t>
    <rPh sb="0" eb="1">
      <t>yi'huo'yun'suan</t>
    </rPh>
    <rPh sb="4" eb="5">
      <t>d</t>
    </rPh>
    <rPh sb="5" eb="6">
      <t>jie'he'lv</t>
    </rPh>
    <rPh sb="8" eb="9">
      <t>yi'ji</t>
    </rPh>
    <rPh sb="10" eb="11">
      <t>ni'yun'suan</t>
    </rPh>
    <phoneticPr fontId="1" type="noConversion"/>
  </si>
  <si>
    <t>枚举 分解</t>
    <rPh sb="0" eb="1">
      <t>mei'ju</t>
    </rPh>
    <rPh sb="3" eb="4">
      <t>fen'jie</t>
    </rPh>
    <phoneticPr fontId="1" type="noConversion"/>
  </si>
  <si>
    <t>Google</t>
    <phoneticPr fontId="1" type="noConversion"/>
  </si>
  <si>
    <t>Not So Random</t>
    <phoneticPr fontId="1" type="noConversion"/>
  </si>
  <si>
    <t>递归 位运算 数学</t>
    <rPh sb="0" eb="1">
      <t>di'gui</t>
    </rPh>
    <rPh sb="3" eb="4">
      <t>wei'yun'suan</t>
    </rPh>
    <rPh sb="7" eb="8">
      <t>shu'xue</t>
    </rPh>
    <phoneticPr fontId="1" type="noConversion"/>
  </si>
  <si>
    <t>有时候问题规模大小并没有那么显然，比如这道题是按位运算，所以可以把位的多少作为问题规模</t>
    <rPh sb="0" eb="1">
      <t>you'shi'hou</t>
    </rPh>
    <rPh sb="3" eb="4">
      <t>wen'ti</t>
    </rPh>
    <rPh sb="5" eb="6">
      <t>gui'mo</t>
    </rPh>
    <rPh sb="7" eb="8">
      <t>da'xiao</t>
    </rPh>
    <rPh sb="9" eb="10">
      <t>bing'mei'you</t>
    </rPh>
    <rPh sb="12" eb="13">
      <t>na'me'xian'ran</t>
    </rPh>
    <rPh sb="17" eb="18">
      <t>bi'ru</t>
    </rPh>
    <rPh sb="19" eb="20">
      <t>zhe'dao'ti</t>
    </rPh>
    <rPh sb="22" eb="23">
      <t>shi</t>
    </rPh>
    <rPh sb="23" eb="24">
      <t>an'wei'yun'suan</t>
    </rPh>
    <rPh sb="33" eb="34">
      <t>wei</t>
    </rPh>
    <rPh sb="34" eb="35">
      <t>d</t>
    </rPh>
    <rPh sb="35" eb="36">
      <t>duo'shao</t>
    </rPh>
    <rPh sb="37" eb="38">
      <t>zuo'wei</t>
    </rPh>
    <rPh sb="39" eb="40">
      <t>wen'ti'gui'mo</t>
    </rPh>
    <phoneticPr fontId="1" type="noConversion"/>
  </si>
  <si>
    <t>这道题还不错</t>
    <rPh sb="0" eb="1">
      <t>zhe'dao'ti</t>
    </rPh>
    <rPh sb="3" eb="4">
      <t>hai'bu'cuo</t>
    </rPh>
    <phoneticPr fontId="1" type="noConversion"/>
  </si>
  <si>
    <t>Sums of Sums</t>
    <phoneticPr fontId="1" type="noConversion"/>
  </si>
  <si>
    <t>二分 缓存</t>
    <rPh sb="0" eb="1">
      <t>er'fen</t>
    </rPh>
    <rPh sb="3" eb="4">
      <t>huan'cun</t>
    </rPh>
    <phoneticPr fontId="1" type="noConversion"/>
  </si>
  <si>
    <t>TLE</t>
    <phoneticPr fontId="1" type="noConversion"/>
  </si>
  <si>
    <t>large sample不知道怎么解更快</t>
    <rPh sb="12" eb="13">
      <t>bu'zhi'dao</t>
    </rPh>
    <phoneticPr fontId="1" type="noConversion"/>
  </si>
  <si>
    <t>Google</t>
    <phoneticPr fontId="1" type="noConversion"/>
  </si>
  <si>
    <t>Country Leader</t>
    <phoneticPr fontId="1" type="noConversion"/>
  </si>
  <si>
    <t>排序 枚举</t>
    <rPh sb="0" eb="1">
      <t>pai'xu</t>
    </rPh>
    <rPh sb="3" eb="4">
      <t>mei'ju</t>
    </rPh>
    <phoneticPr fontId="1" type="noConversion"/>
  </si>
  <si>
    <t>看清题，只计算26个大写英文字母，空格不算在内的</t>
    <rPh sb="0" eb="1">
      <t>kan'qing'ti</t>
    </rPh>
    <rPh sb="4" eb="5">
      <t>zhi'ji'suan</t>
    </rPh>
    <rPh sb="9" eb="10">
      <t>ge</t>
    </rPh>
    <rPh sb="10" eb="11">
      <t>da'xie</t>
    </rPh>
    <rPh sb="12" eb="13">
      <t>ying'wen'zi'mu</t>
    </rPh>
    <rPh sb="17" eb="18">
      <t>kong'ge</t>
    </rPh>
    <rPh sb="19" eb="20">
      <t>bu'suan'zai'nei'de</t>
    </rPh>
    <phoneticPr fontId="1" type="noConversion"/>
  </si>
  <si>
    <t>Vote</t>
    <phoneticPr fontId="1" type="noConversion"/>
  </si>
  <si>
    <t>数学 动规 递归</t>
    <rPh sb="0" eb="1">
      <t>shu'xue</t>
    </rPh>
    <rPh sb="3" eb="4">
      <t>dong'gui</t>
    </rPh>
    <rPh sb="6" eb="7">
      <t>di'gui</t>
    </rPh>
    <phoneticPr fontId="1" type="noConversion"/>
  </si>
  <si>
    <t>Sherlock and Parentheses</t>
    <phoneticPr fontId="1" type="noConversion"/>
  </si>
  <si>
    <t>数学 贪心</t>
    <rPh sb="0" eb="1">
      <t>shu'xue</t>
    </rPh>
    <rPh sb="3" eb="4">
      <t>tan'xin</t>
    </rPh>
    <phoneticPr fontId="1" type="noConversion"/>
  </si>
  <si>
    <t>应该按照题目分值来判断难易</t>
    <rPh sb="0" eb="1">
      <t>ying'gai</t>
    </rPh>
    <rPh sb="2" eb="3">
      <t>an'zhao</t>
    </rPh>
    <rPh sb="4" eb="5">
      <t>ti'mu</t>
    </rPh>
    <rPh sb="6" eb="7">
      <t>fen'zhi</t>
    </rPh>
    <rPh sb="8" eb="9">
      <t>lai</t>
    </rPh>
    <rPh sb="9" eb="10">
      <t>pan'duan</t>
    </rPh>
    <rPh sb="11" eb="12">
      <t>nan'yi</t>
    </rPh>
    <phoneticPr fontId="1" type="noConversion"/>
  </si>
  <si>
    <t>我的排列递推公式还有些问题，得再看看；另外需要了解如何用尾递归把递归改成递推。排列写不了递推公式，只能用组合的思路来写递推；首先python不支持尾递归优化，其次这个问题的递归似乎不能转换成尾递归。</t>
    <rPh sb="0" eb="1">
      <t>wo'de</t>
    </rPh>
    <rPh sb="2" eb="3">
      <t>pai'lie</t>
    </rPh>
    <rPh sb="4" eb="5">
      <t>di'tui'gong'shi</t>
    </rPh>
    <rPh sb="8" eb="9">
      <t>hai'you'xie'wen'ti</t>
    </rPh>
    <rPh sb="14" eb="15">
      <t>dei</t>
    </rPh>
    <rPh sb="15" eb="16">
      <t>zai'kan'kan</t>
    </rPh>
    <rPh sb="19" eb="20">
      <t>ling'wai</t>
    </rPh>
    <rPh sb="21" eb="22">
      <t>xu'yao</t>
    </rPh>
    <rPh sb="23" eb="24">
      <t>liao'jie</t>
    </rPh>
    <rPh sb="25" eb="26">
      <t>ru'he</t>
    </rPh>
    <rPh sb="27" eb="28">
      <t>yong</t>
    </rPh>
    <rPh sb="28" eb="29">
      <t>wei'di'gui</t>
    </rPh>
    <rPh sb="31" eb="32">
      <t>ba</t>
    </rPh>
    <rPh sb="32" eb="33">
      <t>di'gui</t>
    </rPh>
    <rPh sb="34" eb="35">
      <t>gai'cheng</t>
    </rPh>
    <rPh sb="36" eb="37">
      <t>di'tui</t>
    </rPh>
    <rPh sb="39" eb="40">
      <t>pai'lie</t>
    </rPh>
    <rPh sb="41" eb="42">
      <t>xie'bu'liao</t>
    </rPh>
    <rPh sb="44" eb="45">
      <t>di'tui</t>
    </rPh>
    <rPh sb="46" eb="47">
      <t>gong'shi</t>
    </rPh>
    <rPh sb="49" eb="50">
      <t>zhi'neng'yong</t>
    </rPh>
    <rPh sb="52" eb="53">
      <t>zu'he</t>
    </rPh>
    <rPh sb="54" eb="55">
      <t>d</t>
    </rPh>
    <rPh sb="55" eb="56">
      <t>si'lu</t>
    </rPh>
    <rPh sb="57" eb="58">
      <t>lai</t>
    </rPh>
    <rPh sb="58" eb="59">
      <t>xie</t>
    </rPh>
    <rPh sb="59" eb="60">
      <t>di'tui</t>
    </rPh>
    <rPh sb="62" eb="63">
      <t>shou'xian</t>
    </rPh>
    <rPh sb="70" eb="71">
      <t>bu'zhi'chi</t>
    </rPh>
    <rPh sb="73" eb="74">
      <t>wei'di'gui</t>
    </rPh>
    <rPh sb="76" eb="77">
      <t>you'hua</t>
    </rPh>
    <rPh sb="79" eb="80">
      <t>qi'ci</t>
    </rPh>
    <rPh sb="81" eb="82">
      <t>zhe'ge'wen'ti</t>
    </rPh>
    <rPh sb="83" eb="84">
      <t>wen'ti</t>
    </rPh>
    <rPh sb="85" eb="86">
      <t>d</t>
    </rPh>
    <rPh sb="86" eb="87">
      <t>di'gui</t>
    </rPh>
    <rPh sb="88" eb="89">
      <t>si'hu</t>
    </rPh>
    <rPh sb="90" eb="91">
      <t>bu'neng</t>
    </rPh>
    <rPh sb="92" eb="93">
      <t>zhuan'huan'cheng</t>
    </rPh>
    <rPh sb="95" eb="96">
      <t>wei'di'gui</t>
    </rPh>
    <phoneticPr fontId="1" type="noConversion"/>
  </si>
  <si>
    <t>APAC 2017 Practice Round - A</t>
    <phoneticPr fontId="1" type="noConversion"/>
  </si>
  <si>
    <t>APAC 2017 Practice Round - B</t>
    <phoneticPr fontId="1" type="noConversion"/>
  </si>
  <si>
    <t>APAC 2017 Practice Round - C</t>
    <phoneticPr fontId="1" type="noConversion"/>
  </si>
  <si>
    <t>APAC 2017 Practice Round - D</t>
    <phoneticPr fontId="1" type="noConversion"/>
  </si>
  <si>
    <t>Kickstart 2017 Practice Round - A</t>
    <phoneticPr fontId="1" type="noConversion"/>
  </si>
  <si>
    <t>Kickstart 2017 Practice Round - B</t>
    <phoneticPr fontId="1" type="noConversion"/>
  </si>
  <si>
    <t>Kickstart 2017 Practice Round - C</t>
    <phoneticPr fontId="1" type="noConversion"/>
  </si>
  <si>
    <t>APAC 2017 Round A - C</t>
    <phoneticPr fontId="1" type="noConversion"/>
  </si>
  <si>
    <t>Jane's Flower Shop</t>
    <phoneticPr fontId="1" type="noConversion"/>
  </si>
  <si>
    <t>注意审题，题目的约束让这道题变得没那么复杂</t>
    <rPh sb="0" eb="1">
      <t>zhu'yi</t>
    </rPh>
    <rPh sb="2" eb="3">
      <t>shen'ti</t>
    </rPh>
    <rPh sb="5" eb="6">
      <t>ti'mu</t>
    </rPh>
    <rPh sb="7" eb="8">
      <t>d</t>
    </rPh>
    <rPh sb="8" eb="9">
      <t>yue'shu</t>
    </rPh>
    <rPh sb="10" eb="11">
      <t>rang'zhe'dao'ti</t>
    </rPh>
    <rPh sb="14" eb="15">
      <t>bian'de</t>
    </rPh>
    <rPh sb="16" eb="17">
      <t>mei'na'me</t>
    </rPh>
    <rPh sb="19" eb="20">
      <t>fu'za</t>
    </rPh>
    <phoneticPr fontId="1" type="noConversion"/>
  </si>
  <si>
    <t>APAC 2017 Round A - B</t>
    <phoneticPr fontId="1" type="noConversion"/>
  </si>
  <si>
    <t>Rain</t>
    <phoneticPr fontId="1" type="noConversion"/>
  </si>
  <si>
    <t>深搜 宽搜</t>
    <rPh sb="0" eb="1">
      <t>shen'sou</t>
    </rPh>
    <rPh sb="3" eb="4">
      <t>kuan'sou</t>
    </rPh>
    <phoneticPr fontId="1" type="noConversion"/>
  </si>
  <si>
    <t>这道题一开始想的就是用DFS，但后来发现得要多次DFS。貌似BFS的思路会更清晰简单些，而且Dijkstra似乎也能解决这道题。</t>
    <rPh sb="0" eb="1">
      <t>zhe'dao'ti</t>
    </rPh>
    <rPh sb="3" eb="4">
      <t>yi'kai'shi</t>
    </rPh>
    <rPh sb="6" eb="7">
      <t>xiang'de</t>
    </rPh>
    <rPh sb="7" eb="8">
      <t>de</t>
    </rPh>
    <rPh sb="8" eb="9">
      <t>jiu'shi'yong</t>
    </rPh>
    <rPh sb="15" eb="16">
      <t>dan'hou'lai</t>
    </rPh>
    <rPh sb="18" eb="19">
      <t>fa'xian</t>
    </rPh>
    <rPh sb="20" eb="21">
      <t>dei'yao</t>
    </rPh>
    <rPh sb="22" eb="23">
      <t>duo'ci</t>
    </rPh>
    <rPh sb="28" eb="29">
      <t>mao'si</t>
    </rPh>
    <rPh sb="33" eb="34">
      <t>d</t>
    </rPh>
    <rPh sb="34" eb="35">
      <t>si'lu</t>
    </rPh>
    <rPh sb="36" eb="37">
      <t>hui</t>
    </rPh>
    <rPh sb="37" eb="38">
      <t>geng'qing'xi</t>
    </rPh>
    <rPh sb="40" eb="41">
      <t>jian'dan'xie</t>
    </rPh>
    <rPh sb="44" eb="45">
      <t>er'qie</t>
    </rPh>
    <rPh sb="54" eb="55">
      <t>si'hu</t>
    </rPh>
    <rPh sb="56" eb="57">
      <t>ye'neng</t>
    </rPh>
    <rPh sb="58" eb="59">
      <t>jie'jue</t>
    </rPh>
    <rPh sb="60" eb="61">
      <t>zhe'dao'ti</t>
    </rPh>
    <phoneticPr fontId="1" type="noConversion"/>
  </si>
  <si>
    <t>APAC 2017 Round A - D</t>
    <phoneticPr fontId="1" type="noConversion"/>
  </si>
  <si>
    <t>Clash Royale</t>
    <phoneticPr fontId="1" type="noConversion"/>
  </si>
  <si>
    <t>动规 枚举 分治</t>
    <rPh sb="0" eb="1">
      <t>dong'gui</t>
    </rPh>
    <rPh sb="3" eb="4">
      <t>mei'ju</t>
    </rPh>
    <rPh sb="6" eb="7">
      <t>fen'zhi</t>
    </rPh>
    <phoneticPr fontId="1" type="noConversion"/>
  </si>
  <si>
    <t>1.分组背包 2.meet in the middle</t>
    <rPh sb="2" eb="3">
      <t>fen'zu'bei'bao</t>
    </rPh>
    <phoneticPr fontId="1" type="noConversion"/>
  </si>
  <si>
    <t>依据问题规模，选择最适合的算法</t>
    <rPh sb="0" eb="1">
      <t>yi'ju</t>
    </rPh>
    <rPh sb="2" eb="3">
      <t>wen'ti</t>
    </rPh>
    <rPh sb="4" eb="5">
      <t>gui'mo</t>
    </rPh>
    <rPh sb="7" eb="8">
      <t>xuan'ze</t>
    </rPh>
    <rPh sb="9" eb="10">
      <t>zui'shi'he</t>
    </rPh>
    <rPh sb="12" eb="13">
      <t>d</t>
    </rPh>
    <rPh sb="13" eb="14">
      <t>suan'fa</t>
    </rPh>
    <phoneticPr fontId="1" type="noConversion"/>
  </si>
  <si>
    <t>Find Bottom Left Tree Value</t>
    <phoneticPr fontId="1" type="noConversion"/>
  </si>
  <si>
    <t>宽搜</t>
    <rPh sb="0" eb="1">
      <t>kuan'sou</t>
    </rPh>
    <phoneticPr fontId="1" type="noConversion"/>
  </si>
  <si>
    <t>Find Largest Value in Each Tree Row</t>
    <phoneticPr fontId="1" type="noConversion"/>
  </si>
  <si>
    <t>注意空输入</t>
    <rPh sb="0" eb="1">
      <t>zhu'yi</t>
    </rPh>
    <rPh sb="2" eb="3">
      <t>kong</t>
    </rPh>
    <rPh sb="3" eb="4">
      <t>shu'ru</t>
    </rPh>
    <phoneticPr fontId="1" type="noConversion"/>
  </si>
  <si>
    <t>Minesweeper</t>
    <phoneticPr fontId="1" type="noConversion"/>
  </si>
  <si>
    <t>尽量用空间来换时间，用哈希表记录是否被访问过</t>
    <rPh sb="0" eb="1">
      <t>jin'liang</t>
    </rPh>
    <rPh sb="2" eb="3">
      <t>yong</t>
    </rPh>
    <rPh sb="3" eb="4">
      <t>kong'jian</t>
    </rPh>
    <rPh sb="5" eb="6">
      <t>lai</t>
    </rPh>
    <rPh sb="6" eb="7">
      <t>huan'shi'jian</t>
    </rPh>
    <rPh sb="10" eb="11">
      <t>yong</t>
    </rPh>
    <rPh sb="11" eb="12">
      <t>ha'xi'biao</t>
    </rPh>
    <rPh sb="14" eb="15">
      <t>ji'lu</t>
    </rPh>
    <rPh sb="16" eb="17">
      <t>shi'fou</t>
    </rPh>
    <rPh sb="18" eb="19">
      <t>bei</t>
    </rPh>
    <rPh sb="19" eb="20">
      <t>fang'wen'guo</t>
    </rPh>
    <phoneticPr fontId="1" type="noConversion"/>
  </si>
  <si>
    <t>Binary Tree Right Side View</t>
    <phoneticPr fontId="1" type="noConversion"/>
  </si>
  <si>
    <t>Binary Tree Level Order Traversal</t>
    <phoneticPr fontId="1" type="noConversion"/>
  </si>
  <si>
    <t>Binary Tree Level Order Traversal II</t>
    <phoneticPr fontId="1" type="noConversion"/>
  </si>
  <si>
    <t>Symmetric Tree</t>
    <phoneticPr fontId="1" type="noConversion"/>
  </si>
  <si>
    <t>减少重复计算，注意边界条件</t>
    <rPh sb="0" eb="1">
      <t>jian'shao'chong'fu'ji'suan</t>
    </rPh>
    <rPh sb="7" eb="8">
      <t>zhu'yi</t>
    </rPh>
    <rPh sb="9" eb="10">
      <t>bian'jie'tiao'jian</t>
    </rPh>
    <phoneticPr fontId="1" type="noConversion"/>
  </si>
  <si>
    <t>Minimum Depth of Binary Tree</t>
    <phoneticPr fontId="1" type="noConversion"/>
  </si>
  <si>
    <t>Perfect Squares</t>
    <phoneticPr fontId="1" type="noConversion"/>
  </si>
  <si>
    <t>就是完全背包问题，另外用BFS的话尽量用set防止重复</t>
    <rPh sb="0" eb="1">
      <t>jiu'shi</t>
    </rPh>
    <rPh sb="2" eb="3">
      <t>wan'quan</t>
    </rPh>
    <rPh sb="4" eb="5">
      <t>bei'bao'wen'ti</t>
    </rPh>
    <rPh sb="9" eb="10">
      <t>ling'wai</t>
    </rPh>
    <rPh sb="11" eb="12">
      <t>yong</t>
    </rPh>
    <rPh sb="15" eb="16">
      <t>d</t>
    </rPh>
    <rPh sb="16" eb="17">
      <t>hua</t>
    </rPh>
    <rPh sb="17" eb="18">
      <t>jin'liang</t>
    </rPh>
    <rPh sb="19" eb="20">
      <t>yong</t>
    </rPh>
    <rPh sb="23" eb="24">
      <t>fang'zhi</t>
    </rPh>
    <rPh sb="25" eb="26">
      <t>chong'fu</t>
    </rPh>
    <phoneticPr fontId="1" type="noConversion"/>
  </si>
  <si>
    <t>Maximum Depth of Binary Tree</t>
    <phoneticPr fontId="1" type="noConversion"/>
  </si>
  <si>
    <t>动规 宽搜</t>
    <rPh sb="0" eb="1">
      <t>dong'gui</t>
    </rPh>
    <rPh sb="3" eb="4">
      <t>kuan'sou</t>
    </rPh>
    <phoneticPr fontId="1" type="noConversion"/>
  </si>
  <si>
    <t>Same Tree</t>
    <phoneticPr fontId="1" type="noConversion"/>
  </si>
  <si>
    <t>注意理解清楚题目</t>
    <rPh sb="0" eb="1">
      <t>zhu'yi</t>
    </rPh>
    <rPh sb="2" eb="3">
      <t>li'jie'qing'chu</t>
    </rPh>
    <rPh sb="6" eb="7">
      <t>ti'mu</t>
    </rPh>
    <phoneticPr fontId="1" type="noConversion"/>
  </si>
  <si>
    <t>Convert Sorted Array to Binary Search Tree</t>
    <phoneticPr fontId="1" type="noConversion"/>
  </si>
  <si>
    <t>递归 深搜</t>
    <rPh sb="0" eb="1">
      <t>di'gui</t>
    </rPh>
    <rPh sb="3" eb="4">
      <t>shen'sou</t>
    </rPh>
    <phoneticPr fontId="1" type="noConversion"/>
  </si>
  <si>
    <t>Binary Tree Paths</t>
    <phoneticPr fontId="1" type="noConversion"/>
  </si>
  <si>
    <t>Path Sum</t>
    <phoneticPr fontId="1" type="noConversion"/>
  </si>
  <si>
    <t>Balanced Binary Tree</t>
    <phoneticPr fontId="1" type="noConversion"/>
  </si>
  <si>
    <t>Range Sum Query - Immutable</t>
    <phoneticPr fontId="1" type="noConversion"/>
  </si>
  <si>
    <t>House Robber</t>
    <phoneticPr fontId="1" type="noConversion"/>
  </si>
  <si>
    <t>这个dp是非递减的，所以不需要二维状态</t>
    <rPh sb="0" eb="1">
      <t>zhe'ge</t>
    </rPh>
    <rPh sb="4" eb="5">
      <t>shi</t>
    </rPh>
    <rPh sb="8" eb="9">
      <t>d</t>
    </rPh>
    <rPh sb="10" eb="11">
      <t>suo'yi</t>
    </rPh>
    <rPh sb="12" eb="13">
      <t>bu'xu'yao</t>
    </rPh>
    <rPh sb="15" eb="16">
      <t>er'wei</t>
    </rPh>
    <rPh sb="17" eb="18">
      <t>zhuang'tai</t>
    </rPh>
    <phoneticPr fontId="1" type="noConversion"/>
  </si>
  <si>
    <t>Maximum Subarray</t>
    <phoneticPr fontId="1" type="noConversion"/>
  </si>
  <si>
    <t>这道题有多种做法，之后再细看看</t>
    <rPh sb="0" eb="1">
      <t>zhe'dao'ti</t>
    </rPh>
    <rPh sb="3" eb="4">
      <t>you'duo'zhong'zuo'fa</t>
    </rPh>
    <rPh sb="5" eb="6">
      <t>zhong</t>
    </rPh>
    <rPh sb="6" eb="7">
      <t>zuo'fa</t>
    </rPh>
    <rPh sb="9" eb="10">
      <t>zhi'hou</t>
    </rPh>
    <rPh sb="11" eb="12">
      <t>zai</t>
    </rPh>
    <rPh sb="12" eb="13">
      <t>xi</t>
    </rPh>
    <phoneticPr fontId="1" type="noConversion"/>
  </si>
  <si>
    <t>Climbing Stairs</t>
    <phoneticPr fontId="1" type="noConversion"/>
  </si>
  <si>
    <t>Best Time to Buy and Sell Stock</t>
    <phoneticPr fontId="1" type="noConversion"/>
  </si>
  <si>
    <t>Kickstart 2017 Round A - A</t>
    <phoneticPr fontId="1" type="noConversion"/>
  </si>
  <si>
    <t>Square Counting</t>
    <phoneticPr fontId="1" type="noConversion"/>
  </si>
  <si>
    <t>注意取模的时候用浮点型来代替整型会出错，另外1e9+7是浮点型</t>
    <rPh sb="0" eb="1">
      <t>zhu'yi</t>
    </rPh>
    <rPh sb="2" eb="3">
      <t>qu'mo</t>
    </rPh>
    <rPh sb="4" eb="5">
      <t>d</t>
    </rPh>
    <rPh sb="5" eb="6">
      <t>shi'hou</t>
    </rPh>
    <rPh sb="7" eb="8">
      <t>yong</t>
    </rPh>
    <rPh sb="8" eb="9">
      <t>fu'dian'xing</t>
    </rPh>
    <rPh sb="11" eb="12">
      <t>lai'dai'ti</t>
    </rPh>
    <rPh sb="14" eb="15">
      <t>zheng'xing</t>
    </rPh>
    <rPh sb="16" eb="17">
      <t>hui</t>
    </rPh>
    <rPh sb="17" eb="18">
      <t>chu'cuo</t>
    </rPh>
    <rPh sb="20" eb="21">
      <t>ling'wai</t>
    </rPh>
    <rPh sb="27" eb="28">
      <t>shi</t>
    </rPh>
    <rPh sb="28" eb="29">
      <t>fu'dian'xing</t>
    </rPh>
    <phoneticPr fontId="1" type="noConversion"/>
  </si>
  <si>
    <t>LeetCode</t>
  </si>
  <si>
    <t>First Bad Version</t>
  </si>
  <si>
    <t>二分</t>
  </si>
  <si>
    <t>-</t>
  </si>
  <si>
    <t>AC</t>
  </si>
  <si>
    <t>Easy</t>
  </si>
  <si>
    <t>Heaters</t>
  </si>
  <si>
    <t>TLE</t>
  </si>
  <si>
    <t>Array Partition</t>
    <phoneticPr fontId="1" type="noConversion"/>
  </si>
  <si>
    <t>排序 贪心</t>
    <rPh sb="0" eb="1">
      <t>pai'xu</t>
    </rPh>
    <rPh sb="3" eb="4">
      <t>tan'xin</t>
    </rPh>
    <phoneticPr fontId="1" type="noConversion"/>
  </si>
  <si>
    <t>抓住最小元素一定会被求和，并且其配对元素要尽可能小这一特点</t>
    <rPh sb="0" eb="1">
      <t>zhua</t>
    </rPh>
    <rPh sb="1" eb="2">
      <t>zhu</t>
    </rPh>
    <rPh sb="2" eb="3">
      <t>xui'xiao'yuan'su</t>
    </rPh>
    <rPh sb="6" eb="7">
      <t>yi'ding</t>
    </rPh>
    <rPh sb="8" eb="9">
      <t>hui</t>
    </rPh>
    <rPh sb="9" eb="10">
      <t>bei</t>
    </rPh>
    <rPh sb="10" eb="11">
      <t>qiu'he</t>
    </rPh>
    <rPh sb="13" eb="14">
      <t>bing'qie</t>
    </rPh>
    <rPh sb="15" eb="16">
      <t>qi</t>
    </rPh>
    <rPh sb="16" eb="17">
      <t>pei'dui</t>
    </rPh>
    <rPh sb="18" eb="19">
      <t>yuan'su</t>
    </rPh>
    <rPh sb="20" eb="21">
      <t>yao</t>
    </rPh>
    <rPh sb="21" eb="22">
      <t>jin'ke'neng</t>
    </rPh>
    <rPh sb="24" eb="25">
      <t>xiao</t>
    </rPh>
    <rPh sb="25" eb="26">
      <t>zhe'yi'te'dian</t>
    </rPh>
    <phoneticPr fontId="1" type="noConversion"/>
  </si>
  <si>
    <t>Reshape the Matrix</t>
    <phoneticPr fontId="1" type="noConversion"/>
  </si>
  <si>
    <t>模拟 数论</t>
    <rPh sb="0" eb="1">
      <t>mo'ni</t>
    </rPh>
    <rPh sb="3" eb="4">
      <t>shu'lun</t>
    </rPh>
    <phoneticPr fontId="1" type="noConversion"/>
  </si>
  <si>
    <t>Max Consecutive Ones</t>
    <phoneticPr fontId="1" type="noConversion"/>
  </si>
  <si>
    <t>Easy</t>
    <phoneticPr fontId="1" type="noConversion"/>
  </si>
  <si>
    <t>Find All Duplicates in an Array</t>
    <phoneticPr fontId="1" type="noConversion"/>
  </si>
  <si>
    <t>将值与索引联系起来；类似问题287</t>
    <rPh sb="0" eb="1">
      <t>jiang</t>
    </rPh>
    <rPh sb="1" eb="2">
      <t>zhi</t>
    </rPh>
    <rPh sb="2" eb="3">
      <t>yu</t>
    </rPh>
    <rPh sb="3" eb="4">
      <t>suo'yin</t>
    </rPh>
    <rPh sb="5" eb="6">
      <t>lian'xi</t>
    </rPh>
    <rPh sb="7" eb="8">
      <t>qi'lai</t>
    </rPh>
    <rPh sb="10" eb="11">
      <t>lei'si</t>
    </rPh>
    <rPh sb="12" eb="13">
      <t>wen'ti</t>
    </rPh>
    <phoneticPr fontId="1" type="noConversion"/>
  </si>
  <si>
    <t>Find All Numbers Disappered in an Array</t>
    <phoneticPr fontId="1" type="noConversion"/>
  </si>
  <si>
    <t>排序 哈希 映射</t>
    <rPh sb="0" eb="1">
      <t>pai'xu</t>
    </rPh>
    <rPh sb="3" eb="4">
      <t>ha'xi</t>
    </rPh>
    <rPh sb="6" eb="7">
      <t>ying'she</t>
    </rPh>
    <phoneticPr fontId="1" type="noConversion"/>
  </si>
  <si>
    <t>映射</t>
    <rPh sb="0" eb="1">
      <t>ying'she</t>
    </rPh>
    <phoneticPr fontId="1" type="noConversion"/>
  </si>
  <si>
    <t>类似442</t>
    <rPh sb="0" eb="1">
      <t>lei'si</t>
    </rPh>
    <phoneticPr fontId="1" type="noConversion"/>
  </si>
  <si>
    <t>Teemo Attacking</t>
    <phoneticPr fontId="1" type="noConversion"/>
  </si>
  <si>
    <t>Move Zeroes</t>
    <phoneticPr fontId="1" type="noConversion"/>
  </si>
  <si>
    <t>Product of Array Except Self</t>
    <phoneticPr fontId="1" type="noConversion"/>
  </si>
  <si>
    <t>双指针 动规</t>
    <rPh sb="0" eb="1">
      <t>shuang'zhi'zhen</t>
    </rPh>
    <rPh sb="4" eb="5">
      <t>dong'gui</t>
    </rPh>
    <phoneticPr fontId="1" type="noConversion"/>
  </si>
  <si>
    <t>Constant Space Complexity还没做到</t>
    <rPh sb="25" eb="26">
      <t>hai'mei</t>
    </rPh>
    <rPh sb="27" eb="28">
      <t>zuo'dao</t>
    </rPh>
    <phoneticPr fontId="1" type="noConversion"/>
  </si>
  <si>
    <t>Best Time to Buy and Sell Stock II</t>
    <phoneticPr fontId="1" type="noConversion"/>
  </si>
  <si>
    <t>模拟 贪心</t>
    <rPh sb="0" eb="1">
      <t>mo'ni</t>
    </rPh>
    <rPh sb="3" eb="4">
      <t>tan'xin</t>
    </rPh>
    <phoneticPr fontId="1" type="noConversion"/>
  </si>
  <si>
    <t>Majority Element</t>
    <phoneticPr fontId="1" type="noConversion"/>
  </si>
  <si>
    <t>枚举</t>
    <rPh sb="0" eb="1">
      <t>mei'ju</t>
    </rPh>
    <phoneticPr fontId="1" type="noConversion"/>
  </si>
  <si>
    <t>Contains Duplicate</t>
    <phoneticPr fontId="1" type="noConversion"/>
  </si>
  <si>
    <t>Missing Number</t>
    <phoneticPr fontId="1" type="noConversion"/>
  </si>
  <si>
    <t>Combination Sum III</t>
    <phoneticPr fontId="1" type="noConversion"/>
  </si>
  <si>
    <t>数学 枚举</t>
    <rPh sb="0" eb="1">
      <t>shu'xue</t>
    </rPh>
    <rPh sb="3" eb="4">
      <t>mei'ju</t>
    </rPh>
    <phoneticPr fontId="1" type="noConversion"/>
  </si>
  <si>
    <t>组合数的生成</t>
    <rPh sb="0" eb="1">
      <t>zu'he'sh</t>
    </rPh>
    <rPh sb="3" eb="4">
      <t>d</t>
    </rPh>
    <rPh sb="4" eb="5">
      <t>sheng'c</t>
    </rPh>
    <phoneticPr fontId="1" type="noConversion"/>
  </si>
  <si>
    <t>Subarray Sum Equals K</t>
    <phoneticPr fontId="1" type="noConversion"/>
  </si>
  <si>
    <t>思路很值得反思，看了题解之后才做出来O(N)的</t>
    <rPh sb="0" eb="1">
      <t>si'lu</t>
    </rPh>
    <rPh sb="2" eb="3">
      <t>hen'zhi'de</t>
    </rPh>
    <rPh sb="5" eb="6">
      <t>fan'si</t>
    </rPh>
    <rPh sb="8" eb="9">
      <t>kan'le</t>
    </rPh>
    <rPh sb="10" eb="11">
      <t>ti'jie</t>
    </rPh>
    <rPh sb="12" eb="13">
      <t>zhi'hou</t>
    </rPh>
    <rPh sb="14" eb="15">
      <t>cai'zuo</t>
    </rPh>
    <rPh sb="16" eb="17">
      <t>chu'lai</t>
    </rPh>
    <rPh sb="22" eb="23">
      <t>d</t>
    </rPh>
    <phoneticPr fontId="1" type="noConversion"/>
  </si>
  <si>
    <t>Subsets</t>
    <phoneticPr fontId="1" type="noConversion"/>
  </si>
  <si>
    <t>枚举 宽搜</t>
    <rPh sb="0" eb="1">
      <t>mei'ju</t>
    </rPh>
    <rPh sb="3" eb="4">
      <t>kuan'sou</t>
    </rPh>
    <phoneticPr fontId="1" type="noConversion"/>
  </si>
  <si>
    <t>还有一种位运算的方法，以及动规的方法</t>
    <rPh sb="0" eb="1">
      <t>hai'you'yi'zhong</t>
    </rPh>
    <rPh sb="4" eb="5">
      <t>wei'yun'suan</t>
    </rPh>
    <rPh sb="7" eb="8">
      <t>d</t>
    </rPh>
    <rPh sb="8" eb="9">
      <t>fang'fa</t>
    </rPh>
    <rPh sb="11" eb="12">
      <t>yi'ji</t>
    </rPh>
    <rPh sb="13" eb="14">
      <t>dong'gui</t>
    </rPh>
    <rPh sb="15" eb="16">
      <t>d</t>
    </rPh>
    <rPh sb="16" eb="17">
      <t>fang'fa</t>
    </rPh>
    <phoneticPr fontId="1" type="noConversion"/>
  </si>
  <si>
    <t>Unique Paths</t>
  </si>
  <si>
    <t>动规 数学</t>
  </si>
  <si>
    <t>Spiral Matrix II</t>
  </si>
  <si>
    <t>Array Nesting</t>
  </si>
  <si>
    <t>模拟 哈希 映射</t>
  </si>
  <si>
    <t>尽量不要在循环的时候改变循环体</t>
  </si>
  <si>
    <t>Insert Delete GetRandom O(1)</t>
  </si>
  <si>
    <t>数据结构</t>
  </si>
  <si>
    <t>Remove Element</t>
  </si>
  <si>
    <t>nums[~i] == nums[n-i-1]; list.reverse()</t>
  </si>
  <si>
    <t>Plus One</t>
  </si>
  <si>
    <t>Minimum Path Sum</t>
  </si>
  <si>
    <t>Medium</t>
  </si>
  <si>
    <t>注意边界条件不要重复定义了</t>
  </si>
  <si>
    <t>Pascal's Triangle</t>
  </si>
  <si>
    <t>Combination Sum</t>
  </si>
  <si>
    <t>深搜</t>
  </si>
  <si>
    <t>Sort Colors</t>
  </si>
  <si>
    <t>双指针</t>
  </si>
  <si>
    <t>Game of Life</t>
  </si>
  <si>
    <t>Container With Most Water</t>
  </si>
  <si>
    <t>注意指针更新的条件</t>
  </si>
  <si>
    <t>Pascal's Triangle II</t>
  </si>
  <si>
    <t>Set Matrix Zeroes</t>
  </si>
  <si>
    <t>标记 构造</t>
  </si>
  <si>
    <t>Remove Duplicates from Sorted Array</t>
  </si>
  <si>
    <t>Two Sum</t>
  </si>
  <si>
    <t>哈希</t>
  </si>
  <si>
    <t>Remove Duplicates from Sorted Array II</t>
  </si>
  <si>
    <t xml:space="preserve">枚举 </t>
  </si>
  <si>
    <t>Subsets II</t>
  </si>
  <si>
    <t>Triangle</t>
  </si>
  <si>
    <t>Combination Sum II</t>
  </si>
  <si>
    <t>DP的解法没仔细看</t>
  </si>
  <si>
    <t>Contains Duplicate II</t>
  </si>
  <si>
    <t>Merge Sorted Array</t>
  </si>
  <si>
    <t>题目理解错了</t>
  </si>
  <si>
    <t>Construct Binary Tree from Preorder and Inorder Traversal</t>
  </si>
  <si>
    <t>数据结构 递归</t>
  </si>
  <si>
    <t>期间不存在的节点给输出出来了；其次中序遍历查找左右子树一开始的方法太笨了；然后递推的方式感觉不如递归的方式理解起来方便</t>
  </si>
  <si>
    <t>Construct Binary Tree from Inorder and Postorder Traversal</t>
  </si>
  <si>
    <t>同LeetCode 105</t>
  </si>
  <si>
    <t>Unique Paths II</t>
  </si>
  <si>
    <t>3Sum Closest</t>
  </si>
  <si>
    <t>Valid Triangle Number</t>
  </si>
  <si>
    <t>数学 二分 组合</t>
  </si>
  <si>
    <t>Can Place Flowers</t>
  </si>
  <si>
    <t>枚举 贪心</t>
  </si>
  <si>
    <t>Minimum Size Subarray Sum</t>
  </si>
  <si>
    <t>动规 二分 双指针</t>
  </si>
  <si>
    <t>Shortest Unsorted Continuous Subarray</t>
  </si>
  <si>
    <t>排序 双指针</t>
  </si>
  <si>
    <t>记得想下O(n)的做法</t>
  </si>
  <si>
    <t>Merge Intervals</t>
  </si>
  <si>
    <t>Jump Game</t>
  </si>
  <si>
    <t>corner case有点恶心；貌似还有其他更快的解法</t>
  </si>
  <si>
    <r>
      <t xml:space="preserve">数学 </t>
    </r>
    <r>
      <rPr>
        <sz val="10"/>
        <color rgb="FFFF0000"/>
        <rFont val="Times New Roman"/>
      </rPr>
      <t>贪心 动规 回溯</t>
    </r>
  </si>
  <si>
    <t>K-diff Pairs in an Array</t>
  </si>
  <si>
    <t>Meet-in-the-Middle</t>
  </si>
  <si>
    <t>Third Maximum Number</t>
  </si>
  <si>
    <t>Rotate Array</t>
  </si>
  <si>
    <t>Maximum Product of Three Numbers</t>
  </si>
  <si>
    <t>Maximum Distance in Arrays</t>
  </si>
  <si>
    <t>排序+双指针的方法很巧妙</t>
  </si>
  <si>
    <t>Hamming Distance</t>
  </si>
  <si>
    <t>二进制 逻辑运算</t>
  </si>
  <si>
    <t>Merge Two Binary Trees</t>
  </si>
  <si>
    <t>二叉树 递归</t>
  </si>
  <si>
    <t>Number Complement</t>
  </si>
  <si>
    <t>Keyboard Row</t>
  </si>
  <si>
    <t>Average of Levels in Binary Tree</t>
  </si>
  <si>
    <t>宽搜</t>
  </si>
  <si>
    <t>Reverse Words in a String III</t>
  </si>
  <si>
    <t>Distribute Candies</t>
  </si>
  <si>
    <t>Reverse String</t>
  </si>
  <si>
    <t>Fizz Buzz</t>
  </si>
  <si>
    <t>Next Greater Element I</t>
  </si>
  <si>
    <t>实施</t>
  </si>
  <si>
    <t>Island Perimeter</t>
  </si>
  <si>
    <t>Nim Game</t>
  </si>
  <si>
    <t>博弈 数论</t>
  </si>
  <si>
    <t>Longest Uncommon Subsequence I</t>
  </si>
  <si>
    <t>字符串 构造</t>
  </si>
  <si>
    <t>Single Number</t>
  </si>
  <si>
    <t>Detect Capital</t>
  </si>
  <si>
    <t>Convert BST to Greater Tree</t>
  </si>
  <si>
    <t xml:space="preserve">宽搜 </t>
  </si>
  <si>
    <t>应该有更节省空间和简洁的方法，左根右，右根左</t>
  </si>
  <si>
    <t xml:space="preserve"> Find the Difference</t>
  </si>
  <si>
    <t>Sum of Two Integers</t>
  </si>
  <si>
    <t>位运算</t>
  </si>
  <si>
    <t>这道题的题解没有太仔细看</t>
  </si>
  <si>
    <t>Add Digits</t>
  </si>
  <si>
    <t>似乎有O(1)的算法</t>
  </si>
  <si>
    <t>Invert Binary Tree</t>
  </si>
  <si>
    <t>Construct String from Binary Tree</t>
  </si>
  <si>
    <t>Construct the Rectangle</t>
  </si>
  <si>
    <t>Range Addition II</t>
  </si>
  <si>
    <t>注意输入为空</t>
  </si>
  <si>
    <t>Minimum Index Sum of Two Lists</t>
  </si>
  <si>
    <t>Minimum Moves to Equal Array Elements</t>
  </si>
  <si>
    <t>Assign Cookies</t>
  </si>
  <si>
    <t>Ransom Note</t>
  </si>
  <si>
    <t>Minimum Absolute Difference in BST</t>
  </si>
  <si>
    <t>宽搜 排序</t>
  </si>
  <si>
    <t>Sum of Left Leaves</t>
  </si>
  <si>
    <t>Excel Sheet Column Number</t>
  </si>
  <si>
    <t>Binary Tree Tilt</t>
  </si>
  <si>
    <t>原以为左右根的后序遍历会比较慢，但仔细想一下这个正是自底向上的方式，不存在递归中的重复计算</t>
  </si>
  <si>
    <t>Relative Ranks</t>
  </si>
  <si>
    <t>First Unique Character in a String</t>
  </si>
  <si>
    <t>Delete Node in a Linked List</t>
  </si>
  <si>
    <t>链接表</t>
  </si>
  <si>
    <t>需要了解下python什么时候用pass by value或reference</t>
  </si>
  <si>
    <t>Valid Anagram</t>
  </si>
  <si>
    <t>Roman to Integer</t>
  </si>
  <si>
    <t>罗马数字左减右加，但是优先级还不是太清楚</t>
  </si>
  <si>
    <t>Longest Palindrome</t>
  </si>
  <si>
    <t>Reverse Linked List</t>
  </si>
  <si>
    <t>Number of Boomerangs</t>
  </si>
  <si>
    <t>哈希 数学</t>
  </si>
  <si>
    <t>Binary Watch</t>
  </si>
  <si>
    <t>组合 枚举</t>
  </si>
  <si>
    <t>Base 7</t>
  </si>
  <si>
    <t xml:space="preserve">二进制 </t>
  </si>
  <si>
    <t>Reverse String II</t>
  </si>
  <si>
    <t>Student Attendance Record I</t>
  </si>
  <si>
    <t>Add Strings</t>
  </si>
  <si>
    <t>高精度</t>
  </si>
  <si>
    <t>Judge Route Circle</t>
  </si>
  <si>
    <t>Two Sum IV - Input is a BST</t>
  </si>
  <si>
    <t>Image Smoother</t>
  </si>
  <si>
    <t>Counting Bits</t>
  </si>
  <si>
    <t>Palindromic Substrings</t>
  </si>
  <si>
    <t xml:space="preserve">动规 枚举 </t>
  </si>
  <si>
    <t>Arithmetic Slices</t>
  </si>
  <si>
    <t>Maximum Length of Pair Chain</t>
  </si>
  <si>
    <t>贪心的思路很不错，转换成LIS时注意下『有序化』</t>
  </si>
  <si>
    <t>Integer Break</t>
  </si>
  <si>
    <t>还有数学做法</t>
  </si>
  <si>
    <t>Minimum ASCII Delete Sum for Two Strings</t>
  </si>
  <si>
    <t>初始化貌似可以更简洁些</t>
  </si>
  <si>
    <t>Jewels and Stones</t>
  </si>
  <si>
    <t>Self Dividing Numbers</t>
  </si>
  <si>
    <t>Toeplitz Matrix</t>
  </si>
  <si>
    <t>实施 枚举</t>
  </si>
  <si>
    <t>Baseball Game</t>
  </si>
  <si>
    <t>Trim a Binary Search Tree</t>
  </si>
  <si>
    <t>Binary Number with Alternating Bits</t>
  </si>
  <si>
    <t>Prime Number of Set Bits in Binary Representation</t>
  </si>
  <si>
    <t>数论 实施 枚举</t>
  </si>
  <si>
    <t>Employee Importance</t>
  </si>
  <si>
    <t>宽搜 深搜</t>
  </si>
  <si>
    <t>Max Area of Island</t>
  </si>
  <si>
    <t>Letter Case Permutation</t>
  </si>
  <si>
    <t>dfs+直接返回值</t>
  </si>
  <si>
    <t>Rotated Digits</t>
  </si>
  <si>
    <t>Count Binary Substrings</t>
  </si>
  <si>
    <t>实施 模拟</t>
  </si>
  <si>
    <t>1-bit and 2-bit Characters</t>
  </si>
  <si>
    <t>Flood Fill</t>
  </si>
  <si>
    <t>深搜 宽搜</t>
  </si>
  <si>
    <t>最基本的dfs问题</t>
  </si>
  <si>
    <t>Minimum Distance Between BST Nodes</t>
  </si>
  <si>
    <t>左根右直接遍历，得到的结果可以直接用；不用在快排</t>
  </si>
  <si>
    <t>宽搜 枚举 排序 二分树 中序遍历</t>
  </si>
  <si>
    <t>Degree of an Array</t>
  </si>
  <si>
    <t>Find Smallest Letter Greater Than Target</t>
  </si>
  <si>
    <t>Diameter of Binary Tree</t>
  </si>
  <si>
    <t>二叉树 递归 动规</t>
  </si>
  <si>
    <t>二叉树与动态规划的结合，这道题的解题思路其实有很多，还蛮不错的题目</t>
  </si>
  <si>
    <t>Non-decreasing Array</t>
  </si>
  <si>
    <t>枚举 模拟 实施</t>
  </si>
  <si>
    <t>试图优化一下代码</t>
  </si>
  <si>
    <t>Reverse Integer</t>
  </si>
  <si>
    <t>Min Cost Climbing Stairs</t>
  </si>
  <si>
    <t>Longest Continuous Increasing Subsequence</t>
  </si>
  <si>
    <t>Largest Number At Least Twice of Others</t>
  </si>
  <si>
    <t>Largest Palindrome Product</t>
  </si>
  <si>
    <t>直接O(1)打表输出答案，完全就是道数学题啊</t>
  </si>
  <si>
    <t>分治 Meet-in-the-Middle</t>
  </si>
  <si>
    <t>数学 Meet-in-the-Middle</t>
  </si>
  <si>
    <t>Count Primes</t>
  </si>
  <si>
    <t>质数的筛法</t>
  </si>
  <si>
    <t>Valid Palindrome</t>
  </si>
  <si>
    <t>Excel Sheet Column Title</t>
  </si>
  <si>
    <t>进制</t>
  </si>
  <si>
    <t>Implement strStr()</t>
  </si>
  <si>
    <t>特殊的进制转换</t>
  </si>
  <si>
    <t>Reverse Bits</t>
  </si>
  <si>
    <t>Nth Digit</t>
  </si>
  <si>
    <t>进制 数论</t>
  </si>
  <si>
    <t>貌似测试数据集有点弱</t>
  </si>
  <si>
    <t>Intersection of Two Linked Lists</t>
  </si>
  <si>
    <t>链表</t>
  </si>
  <si>
    <t>O(N) time, O(1) space的还没做</t>
  </si>
  <si>
    <t>Min Stack</t>
  </si>
  <si>
    <t>Longest Common Prefix</t>
  </si>
  <si>
    <t>注意corner case</t>
  </si>
  <si>
    <t xml:space="preserve"> Length of Last Word</t>
  </si>
  <si>
    <t>Sum of Square Numbers</t>
  </si>
  <si>
    <t>Valid Palindrome II</t>
  </si>
  <si>
    <t>Perfect Number</t>
  </si>
  <si>
    <t>Repeated String Match</t>
  </si>
  <si>
    <t>字符串 构造 枚举</t>
  </si>
  <si>
    <t>Unique Morse Code Words</t>
  </si>
  <si>
    <t>Number of Lines To Write String</t>
  </si>
  <si>
    <t>Subdomain Visit Count</t>
  </si>
  <si>
    <t>Rotate String</t>
  </si>
  <si>
    <t>Largest Triangle Area</t>
  </si>
  <si>
    <t>几何 枚举</t>
  </si>
  <si>
    <t>Second Minimum Node In a Binary Tree</t>
  </si>
  <si>
    <t>二叉树 宽搜 深搜</t>
  </si>
  <si>
    <t>数据有点弱，基于这个二叉树的特性，进行剪枝递归加深搜，应该效率会更高些</t>
  </si>
  <si>
    <t>Happy Number</t>
  </si>
  <si>
    <t>Longest Word in Dictionary</t>
  </si>
  <si>
    <t>Merge Two Sorted Lists</t>
  </si>
  <si>
    <t>双指针 链表</t>
  </si>
  <si>
    <t>Power of Three</t>
  </si>
  <si>
    <t>Number of 1 Bits</t>
  </si>
  <si>
    <t>Most Common Word</t>
  </si>
  <si>
    <t>Remove Duplicates from Sorted List</t>
  </si>
  <si>
    <t>Set Mismatch</t>
  </si>
  <si>
    <t>Power of Four</t>
  </si>
  <si>
    <t>Reverse Vowels of a String</t>
  </si>
  <si>
    <t>Ugly Number</t>
  </si>
  <si>
    <t>Count and Say</t>
  </si>
  <si>
    <t>Number of Segments in a String</t>
  </si>
  <si>
    <t>Longest Univalue Path</t>
  </si>
  <si>
    <t>Longest Harmonious Subsequence</t>
  </si>
  <si>
    <t>Shortest Distance to a Character</t>
  </si>
  <si>
    <t>二分 枚举</t>
  </si>
  <si>
    <t>License Key Formatting</t>
  </si>
  <si>
    <t>To Lower Case</t>
  </si>
  <si>
    <t>Flipping an Image</t>
  </si>
  <si>
    <t>Peak Index in a Mountain Array</t>
  </si>
  <si>
    <t>Projection Area of 3D Shapes</t>
  </si>
  <si>
    <t>Transpose Matrix</t>
  </si>
  <si>
    <t>Middle of the Linked List</t>
  </si>
  <si>
    <t>Uncommon Words from Two Sentences</t>
  </si>
  <si>
    <t>Groups of Special-Equivalent Strings</t>
  </si>
  <si>
    <t>Leaf-Similar Trees</t>
  </si>
  <si>
    <t>二叉树 深搜</t>
  </si>
  <si>
    <t>Maximum Depth of N-ary Tree</t>
  </si>
  <si>
    <t>Binary Gap</t>
  </si>
  <si>
    <t>N-ary Tree Postorder Traversal</t>
  </si>
  <si>
    <t>遍历 递归 递推</t>
  </si>
  <si>
    <t>考虑用递推解决这道题</t>
  </si>
  <si>
    <t>Search in a Binary Search Tree</t>
  </si>
  <si>
    <t>递归 二叉树 二分</t>
  </si>
  <si>
    <t>Surface Area of 3D Shapes</t>
  </si>
  <si>
    <t>遍历 数学</t>
  </si>
  <si>
    <t>Monotonic Array</t>
  </si>
  <si>
    <t>N-ary Tree Preorder Traversal</t>
  </si>
  <si>
    <t>递归 二叉树 遍历</t>
  </si>
  <si>
    <t>考虑用递推来解决这道问题</t>
  </si>
  <si>
    <t>Fair Candy Swap</t>
  </si>
  <si>
    <t>哈希 实施 搜索</t>
  </si>
  <si>
    <t>注意输入取值范围</t>
  </si>
  <si>
    <t>Goat Latin</t>
  </si>
  <si>
    <t>N-ary Tree Level Order Traversal</t>
  </si>
  <si>
    <t>二叉树 遍历</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</si>
</sst>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yyyy\-mm\-dd"/>
    <numFmt numFmtId="165" formatCode="0_);[Red]\(0\)"/>
    <numFmt numFmtId="166" formatCode="0.0000_);[Red]\(0.0000\)"/>
    <numFmt numFmtId="167" formatCode="h:mm:ss;@"/>
  </numFmts>
  <fonts count="14"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
      <sz val="10"/>
      <color rgb="FFFF0000"/>
      <name val="Times New Roman"/>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4">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3">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65"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66"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65"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66" fontId="7" fillId="7" borderId="9" xfId="0" applyNumberFormat="1" applyFont="1" applyFill="1" applyBorder="1" applyAlignment="1">
      <alignment horizontal="center" vertical="center"/>
    </xf>
    <xf numFmtId="166" fontId="7" fillId="6" borderId="9" xfId="0" applyNumberFormat="1" applyFont="1" applyFill="1" applyBorder="1" applyAlignment="1">
      <alignment horizontal="center" vertical="center" wrapText="1"/>
    </xf>
    <xf numFmtId="166"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65"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xf>
    <xf numFmtId="166"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65"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64"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67" fontId="7" fillId="7" borderId="9" xfId="0" applyNumberFormat="1" applyFont="1" applyFill="1" applyBorder="1" applyAlignment="1">
      <alignment horizontal="center" vertical="center"/>
    </xf>
    <xf numFmtId="167" fontId="7" fillId="0" borderId="9" xfId="0" applyNumberFormat="1" applyFont="1" applyBorder="1" applyAlignment="1">
      <alignment horizontal="center" vertical="center" wrapText="1"/>
    </xf>
    <xf numFmtId="167" fontId="0" fillId="0" borderId="9" xfId="0" applyNumberFormat="1" applyFont="1" applyBorder="1" applyAlignment="1">
      <alignment horizontal="center" vertical="center" wrapText="1"/>
    </xf>
    <xf numFmtId="166" fontId="9" fillId="0" borderId="9" xfId="0" applyNumberFormat="1" applyFont="1" applyBorder="1" applyAlignment="1">
      <alignment horizontal="center" vertical="top"/>
    </xf>
    <xf numFmtId="166" fontId="9" fillId="0" borderId="9" xfId="0" applyNumberFormat="1" applyFont="1" applyBorder="1" applyAlignment="1">
      <alignment horizontal="left" vertical="top" wrapText="1"/>
    </xf>
    <xf numFmtId="166" fontId="7" fillId="8" borderId="9" xfId="0" applyNumberFormat="1" applyFont="1" applyFill="1" applyBorder="1" applyAlignment="1">
      <alignment horizontal="center" vertical="center"/>
    </xf>
    <xf numFmtId="166" fontId="9" fillId="0" borderId="9" xfId="0" applyNumberFormat="1" applyFont="1" applyBorder="1" applyAlignment="1">
      <alignment horizontal="center" vertical="top" wrapText="1"/>
    </xf>
    <xf numFmtId="1" fontId="9" fillId="0" borderId="9" xfId="0" applyNumberFormat="1" applyFont="1" applyFill="1" applyBorder="1" applyAlignment="1">
      <alignment horizontal="left" vertical="top"/>
    </xf>
    <xf numFmtId="11" fontId="7" fillId="0" borderId="9" xfId="0" applyNumberFormat="1" applyFont="1" applyBorder="1" applyAlignment="1">
      <alignment horizontal="center" vertical="center" wrapText="1"/>
    </xf>
  </cellXfs>
  <cellStyles count="4">
    <cellStyle name="Followed Hyperlink" xfId="1" builtinId="9" hidden="1"/>
    <cellStyle name="Followed Hyperlink" xfId="2" builtinId="9" hidden="1"/>
    <cellStyle name="Followed Hyperlink" xfId="3" builtinId="9" hidden="1"/>
    <cellStyle name="Normal" xfId="0" builtinId="0"/>
  </cellStyles>
  <dxfs count="88">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Set'!$S$2:$S$502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4">
                  <c:v>0.461538461538462</c:v>
                </c:pt>
                <c:pt idx="305">
                  <c:v>0.461538461538462</c:v>
                </c:pt>
                <c:pt idx="306">
                  <c:v>0.461538461538462</c:v>
                </c:pt>
                <c:pt idx="307">
                  <c:v>0.461538461538462</c:v>
                </c:pt>
                <c:pt idx="308">
                  <c:v>0.461538461538462</c:v>
                </c:pt>
                <c:pt idx="309">
                  <c:v>0.5</c:v>
                </c:pt>
                <c:pt idx="310">
                  <c:v>0.454545454545454</c:v>
                </c:pt>
                <c:pt idx="311">
                  <c:v>0.545454545454545</c:v>
                </c:pt>
                <c:pt idx="312">
                  <c:v>0.428571428571429</c:v>
                </c:pt>
                <c:pt idx="313">
                  <c:v>0.428571428571429</c:v>
                </c:pt>
                <c:pt idx="314">
                  <c:v>0.428571428571429</c:v>
                </c:pt>
                <c:pt idx="315">
                  <c:v>0.428571428571429</c:v>
                </c:pt>
                <c:pt idx="316">
                  <c:v>0.4</c:v>
                </c:pt>
                <c:pt idx="317">
                  <c:v>0.538461538461538</c:v>
                </c:pt>
                <c:pt idx="318">
                  <c:v>0.538461538461538</c:v>
                </c:pt>
                <c:pt idx="319">
                  <c:v>0.636363636363636</c:v>
                </c:pt>
                <c:pt idx="320">
                  <c:v>0.636363636363636</c:v>
                </c:pt>
                <c:pt idx="321">
                  <c:v>0.636363636363636</c:v>
                </c:pt>
                <c:pt idx="322">
                  <c:v>0.636363636363636</c:v>
                </c:pt>
                <c:pt idx="323">
                  <c:v>0.583333333333333</c:v>
                </c:pt>
                <c:pt idx="324">
                  <c:v>0.583333333333333</c:v>
                </c:pt>
                <c:pt idx="325">
                  <c:v>0.636363636363636</c:v>
                </c:pt>
                <c:pt idx="326">
                  <c:v>0.7</c:v>
                </c:pt>
                <c:pt idx="327">
                  <c:v>0.636363636363636</c:v>
                </c:pt>
                <c:pt idx="328">
                  <c:v>0.636363636363636</c:v>
                </c:pt>
                <c:pt idx="329">
                  <c:v>0.636363636363636</c:v>
                </c:pt>
                <c:pt idx="330">
                  <c:v>0.777777777777778</c:v>
                </c:pt>
                <c:pt idx="331">
                  <c:v>0.7</c:v>
                </c:pt>
                <c:pt idx="332">
                  <c:v>0.7</c:v>
                </c:pt>
                <c:pt idx="333">
                  <c:v>0.7</c:v>
                </c:pt>
                <c:pt idx="334">
                  <c:v>0.7</c:v>
                </c:pt>
                <c:pt idx="335">
                  <c:v>0.7</c:v>
                </c:pt>
                <c:pt idx="336">
                  <c:v>0.7</c:v>
                </c:pt>
                <c:pt idx="337">
                  <c:v>0.7</c:v>
                </c:pt>
                <c:pt idx="338">
                  <c:v>0.777777777777778</c:v>
                </c:pt>
                <c:pt idx="339">
                  <c:v>0.6</c:v>
                </c:pt>
                <c:pt idx="340">
                  <c:v>0.6</c:v>
                </c:pt>
                <c:pt idx="341">
                  <c:v>0.666666666666667</c:v>
                </c:pt>
                <c:pt idx="342">
                  <c:v>0.666666666666667</c:v>
                </c:pt>
                <c:pt idx="343">
                  <c:v>0.666666666666667</c:v>
                </c:pt>
                <c:pt idx="344">
                  <c:v>0.666666666666667</c:v>
                </c:pt>
                <c:pt idx="345">
                  <c:v>0.666666666666667</c:v>
                </c:pt>
                <c:pt idx="346">
                  <c:v>0.875</c:v>
                </c:pt>
                <c:pt idx="347">
                  <c:v>0.875</c:v>
                </c:pt>
                <c:pt idx="348">
                  <c:v>0.875</c:v>
                </c:pt>
                <c:pt idx="349">
                  <c:v>0.875</c:v>
                </c:pt>
                <c:pt idx="350">
                  <c:v>0.875</c:v>
                </c:pt>
                <c:pt idx="351">
                  <c:v>1.0</c:v>
                </c:pt>
                <c:pt idx="352">
                  <c:v>1.0</c:v>
                </c:pt>
                <c:pt idx="353">
                  <c:v>0.875</c:v>
                </c:pt>
                <c:pt idx="354">
                  <c:v>0.875</c:v>
                </c:pt>
                <c:pt idx="355">
                  <c:v>0.875</c:v>
                </c:pt>
                <c:pt idx="356">
                  <c:v>0.875</c:v>
                </c:pt>
                <c:pt idx="357">
                  <c:v>0.7</c:v>
                </c:pt>
                <c:pt idx="358">
                  <c:v>0.636363636363636</c:v>
                </c:pt>
                <c:pt idx="359">
                  <c:v>0.636363636363636</c:v>
                </c:pt>
                <c:pt idx="360">
                  <c:v>0.7</c:v>
                </c:pt>
                <c:pt idx="361">
                  <c:v>0.636363636363636</c:v>
                </c:pt>
                <c:pt idx="362">
                  <c:v>0.636363636363636</c:v>
                </c:pt>
                <c:pt idx="363">
                  <c:v>0.636363636363636</c:v>
                </c:pt>
                <c:pt idx="364">
                  <c:v>0.777777777777778</c:v>
                </c:pt>
                <c:pt idx="365">
                  <c:v>0.875</c:v>
                </c:pt>
                <c:pt idx="366">
                  <c:v>0.7</c:v>
                </c:pt>
                <c:pt idx="367">
                  <c:v>0.7</c:v>
                </c:pt>
                <c:pt idx="368">
                  <c:v>0.777777777777778</c:v>
                </c:pt>
                <c:pt idx="369">
                  <c:v>0.777777777777778</c:v>
                </c:pt>
                <c:pt idx="370">
                  <c:v>0.777777777777778</c:v>
                </c:pt>
                <c:pt idx="371">
                  <c:v>0.777777777777778</c:v>
                </c:pt>
                <c:pt idx="372">
                  <c:v>0.7</c:v>
                </c:pt>
                <c:pt idx="373">
                  <c:v>0.875</c:v>
                </c:pt>
                <c:pt idx="374">
                  <c:v>0.875</c:v>
                </c:pt>
                <c:pt idx="375">
                  <c:v>0.777777777777778</c:v>
                </c:pt>
                <c:pt idx="376">
                  <c:v>0.7</c:v>
                </c:pt>
                <c:pt idx="377">
                  <c:v>0.538461538461538</c:v>
                </c:pt>
                <c:pt idx="378">
                  <c:v>0.538461538461538</c:v>
                </c:pt>
                <c:pt idx="379">
                  <c:v>0.583333333333333</c:v>
                </c:pt>
                <c:pt idx="380">
                  <c:v>0.583333333333333</c:v>
                </c:pt>
                <c:pt idx="381">
                  <c:v>0.583333333333333</c:v>
                </c:pt>
                <c:pt idx="382">
                  <c:v>0.636363636363636</c:v>
                </c:pt>
                <c:pt idx="383">
                  <c:v>0.7</c:v>
                </c:pt>
                <c:pt idx="384">
                  <c:v>1.0</c:v>
                </c:pt>
                <c:pt idx="385">
                  <c:v>0.7</c:v>
                </c:pt>
                <c:pt idx="386">
                  <c:v>0.7</c:v>
                </c:pt>
                <c:pt idx="387">
                  <c:v>0.7</c:v>
                </c:pt>
                <c:pt idx="388">
                  <c:v>0.636363636363636</c:v>
                </c:pt>
                <c:pt idx="389">
                  <c:v>0.636363636363636</c:v>
                </c:pt>
                <c:pt idx="390">
                  <c:v>0.636363636363636</c:v>
                </c:pt>
                <c:pt idx="391">
                  <c:v>0.583333333333333</c:v>
                </c:pt>
                <c:pt idx="392">
                  <c:v>0.777777777777778</c:v>
                </c:pt>
                <c:pt idx="393">
                  <c:v>0.777777777777778</c:v>
                </c:pt>
                <c:pt idx="394">
                  <c:v>0.777777777777778</c:v>
                </c:pt>
                <c:pt idx="395">
                  <c:v>0.875</c:v>
                </c:pt>
                <c:pt idx="396">
                  <c:v>0.875</c:v>
                </c:pt>
                <c:pt idx="397">
                  <c:v>0.875</c:v>
                </c:pt>
                <c:pt idx="398">
                  <c:v>1.0</c:v>
                </c:pt>
                <c:pt idx="399">
                  <c:v>0.875</c:v>
                </c:pt>
                <c:pt idx="400">
                  <c:v>0.875</c:v>
                </c:pt>
                <c:pt idx="401">
                  <c:v>0.875</c:v>
                </c:pt>
                <c:pt idx="402">
                  <c:v>0.875</c:v>
                </c:pt>
                <c:pt idx="403">
                  <c:v>0.875</c:v>
                </c:pt>
                <c:pt idx="404">
                  <c:v>0.875</c:v>
                </c:pt>
                <c:pt idx="405">
                  <c:v>0.875</c:v>
                </c:pt>
                <c:pt idx="406">
                  <c:v>1.0</c:v>
                </c:pt>
                <c:pt idx="407">
                  <c:v>1.0</c:v>
                </c:pt>
                <c:pt idx="408">
                  <c:v>1.0</c:v>
                </c:pt>
                <c:pt idx="409">
                  <c:v>1.0</c:v>
                </c:pt>
                <c:pt idx="410">
                  <c:v>1.0</c:v>
                </c:pt>
                <c:pt idx="411">
                  <c:v>1.0</c:v>
                </c:pt>
                <c:pt idx="412">
                  <c:v>1.0</c:v>
                </c:pt>
                <c:pt idx="413">
                  <c:v>0.875</c:v>
                </c:pt>
                <c:pt idx="414">
                  <c:v>0.777777777777778</c:v>
                </c:pt>
                <c:pt idx="415">
                  <c:v>0.777777777777778</c:v>
                </c:pt>
                <c:pt idx="416">
                  <c:v>0.777777777777778</c:v>
                </c:pt>
                <c:pt idx="417">
                  <c:v>0.777777777777778</c:v>
                </c:pt>
                <c:pt idx="418">
                  <c:v>0.777777777777778</c:v>
                </c:pt>
                <c:pt idx="419">
                  <c:v>0.777777777777778</c:v>
                </c:pt>
                <c:pt idx="420">
                  <c:v>0.875</c:v>
                </c:pt>
                <c:pt idx="421">
                  <c:v>1.0</c:v>
                </c:pt>
                <c:pt idx="422">
                  <c:v>1.0</c:v>
                </c:pt>
                <c:pt idx="423">
                  <c:v>1.0</c:v>
                </c:pt>
                <c:pt idx="424">
                  <c:v>1.0</c:v>
                </c:pt>
                <c:pt idx="425">
                  <c:v>0.875</c:v>
                </c:pt>
                <c:pt idx="426">
                  <c:v>0.875</c:v>
                </c:pt>
                <c:pt idx="427">
                  <c:v>0.875</c:v>
                </c:pt>
                <c:pt idx="428">
                  <c:v>0.875</c:v>
                </c:pt>
                <c:pt idx="429">
                  <c:v>0.875</c:v>
                </c:pt>
                <c:pt idx="430">
                  <c:v>0.875</c:v>
                </c:pt>
                <c:pt idx="431">
                  <c:v>0.875</c:v>
                </c:pt>
                <c:pt idx="432">
                  <c:v>0.777777777777778</c:v>
                </c:pt>
                <c:pt idx="433">
                  <c:v>0.777777777777778</c:v>
                </c:pt>
                <c:pt idx="434">
                  <c:v>0.777777777777778</c:v>
                </c:pt>
                <c:pt idx="435">
                  <c:v>0.777777777777778</c:v>
                </c:pt>
                <c:pt idx="436">
                  <c:v>0.777777777777778</c:v>
                </c:pt>
                <c:pt idx="437">
                  <c:v>0.777777777777778</c:v>
                </c:pt>
                <c:pt idx="438">
                  <c:v>0.777777777777778</c:v>
                </c:pt>
                <c:pt idx="439">
                  <c:v>1.0</c:v>
                </c:pt>
                <c:pt idx="440">
                  <c:v>1.0</c:v>
                </c:pt>
                <c:pt idx="441">
                  <c:v>1.0</c:v>
                </c:pt>
                <c:pt idx="442">
                  <c:v>0.777777777777778</c:v>
                </c:pt>
                <c:pt idx="443">
                  <c:v>0.777777777777778</c:v>
                </c:pt>
                <c:pt idx="444">
                  <c:v>0.636363636363636</c:v>
                </c:pt>
                <c:pt idx="445">
                  <c:v>0.636363636363636</c:v>
                </c:pt>
                <c:pt idx="446">
                  <c:v>0.636363636363636</c:v>
                </c:pt>
                <c:pt idx="447">
                  <c:v>0.636363636363636</c:v>
                </c:pt>
                <c:pt idx="448">
                  <c:v>0.636363636363636</c:v>
                </c:pt>
                <c:pt idx="449">
                  <c:v>0.777777777777778</c:v>
                </c:pt>
                <c:pt idx="450">
                  <c:v>0.777777777777778</c:v>
                </c:pt>
                <c:pt idx="451">
                  <c:v>1.0</c:v>
                </c:pt>
                <c:pt idx="452">
                  <c:v>1.0</c:v>
                </c:pt>
                <c:pt idx="453">
                  <c:v>1.0</c:v>
                </c:pt>
                <c:pt idx="454">
                  <c:v>1.0</c:v>
                </c:pt>
                <c:pt idx="455">
                  <c:v>1.0</c:v>
                </c:pt>
                <c:pt idx="456">
                  <c:v>1.0</c:v>
                </c:pt>
                <c:pt idx="457">
                  <c:v>1.0</c:v>
                </c:pt>
                <c:pt idx="458">
                  <c:v>0.875</c:v>
                </c:pt>
                <c:pt idx="459">
                  <c:v>0.875</c:v>
                </c:pt>
                <c:pt idx="460">
                  <c:v>0.875</c:v>
                </c:pt>
                <c:pt idx="461">
                  <c:v>0.875</c:v>
                </c:pt>
                <c:pt idx="462">
                  <c:v>0.875</c:v>
                </c:pt>
                <c:pt idx="463">
                  <c:v>0.777777777777778</c:v>
                </c:pt>
                <c:pt idx="464">
                  <c:v>0.777777777777778</c:v>
                </c:pt>
                <c:pt idx="465">
                  <c:v>0.875</c:v>
                </c:pt>
                <c:pt idx="466">
                  <c:v>0.777777777777778</c:v>
                </c:pt>
                <c:pt idx="467">
                  <c:v>0.777777777777778</c:v>
                </c:pt>
                <c:pt idx="468">
                  <c:v>0.777777777777778</c:v>
                </c:pt>
                <c:pt idx="469">
                  <c:v>0.7</c:v>
                </c:pt>
                <c:pt idx="470">
                  <c:v>0.7</c:v>
                </c:pt>
                <c:pt idx="471">
                  <c:v>0.7</c:v>
                </c:pt>
                <c:pt idx="472">
                  <c:v>0.7</c:v>
                </c:pt>
                <c:pt idx="473">
                  <c:v>0.7</c:v>
                </c:pt>
                <c:pt idx="474">
                  <c:v>0.7</c:v>
                </c:pt>
                <c:pt idx="475">
                  <c:v>0.583333333333333</c:v>
                </c:pt>
                <c:pt idx="476">
                  <c:v>0.636363636363636</c:v>
                </c:pt>
                <c:pt idx="477">
                  <c:v>0.636363636363636</c:v>
                </c:pt>
                <c:pt idx="478">
                  <c:v>0.636363636363636</c:v>
                </c:pt>
                <c:pt idx="479">
                  <c:v>0.636363636363636</c:v>
                </c:pt>
                <c:pt idx="480">
                  <c:v>0.7</c:v>
                </c:pt>
                <c:pt idx="481">
                  <c:v>0.7</c:v>
                </c:pt>
                <c:pt idx="482">
                  <c:v>0.7</c:v>
                </c:pt>
                <c:pt idx="483">
                  <c:v>0.7</c:v>
                </c:pt>
                <c:pt idx="484">
                  <c:v>0.777777777777778</c:v>
                </c:pt>
                <c:pt idx="485">
                  <c:v>0.777777777777778</c:v>
                </c:pt>
                <c:pt idx="486">
                  <c:v>0.777777777777778</c:v>
                </c:pt>
                <c:pt idx="487">
                  <c:v>0.7</c:v>
                </c:pt>
                <c:pt idx="488">
                  <c:v>0.636363636363636</c:v>
                </c:pt>
                <c:pt idx="489">
                  <c:v>0.7</c:v>
                </c:pt>
                <c:pt idx="490">
                  <c:v>0.7</c:v>
                </c:pt>
                <c:pt idx="491">
                  <c:v>0.7</c:v>
                </c:pt>
                <c:pt idx="492">
                  <c:v>0.636363636363636</c:v>
                </c:pt>
                <c:pt idx="493">
                  <c:v>0.636363636363636</c:v>
                </c:pt>
                <c:pt idx="494">
                  <c:v>0.7</c:v>
                </c:pt>
                <c:pt idx="495">
                  <c:v>0.7</c:v>
                </c:pt>
                <c:pt idx="496">
                  <c:v>0.777777777777778</c:v>
                </c:pt>
                <c:pt idx="497">
                  <c:v>0.7</c:v>
                </c:pt>
                <c:pt idx="498">
                  <c:v>0.7</c:v>
                </c:pt>
                <c:pt idx="499">
                  <c:v>0.777777777777778</c:v>
                </c:pt>
                <c:pt idx="500">
                  <c:v>0.777777777777778</c:v>
                </c:pt>
              </c:numCache>
            </c:numRef>
          </c:val>
          <c:smooth val="0"/>
          <c:extLst xmlns:c16r2="http://schemas.microsoft.com/office/drawing/2015/06/chart">
            <c:ext xmlns:c16="http://schemas.microsoft.com/office/drawing/2014/chart" uri="{C3380CC4-5D6E-409C-BE32-E72D297353CC}">
              <c16:uniqueId val="{00000000-442F-4477-A37F-7113E4941DCF}"/>
            </c:ext>
          </c:extLst>
        </c:ser>
        <c:ser>
          <c:idx val="1"/>
          <c:order val="1"/>
          <c:spPr>
            <a:ln w="28575" cap="rnd">
              <a:solidFill>
                <a:schemeClr val="accent2"/>
              </a:solidFill>
              <a:round/>
            </a:ln>
            <a:effectLst/>
          </c:spPr>
          <c:marker>
            <c:symbol val="none"/>
          </c:marker>
          <c:val>
            <c:numRef>
              <c:f>'Problems Set'!$X$2:$X$502</c:f>
              <c:numCache>
                <c:formatCode>0.0000_);[Red]\(0.0000\)</c:formatCode>
                <c:ptCount val="501"/>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4">
                  <c:v>0.583170254403131</c:v>
                </c:pt>
                <c:pt idx="305">
                  <c:v>0.583984375</c:v>
                </c:pt>
                <c:pt idx="306">
                  <c:v>0.584795321637427</c:v>
                </c:pt>
                <c:pt idx="307">
                  <c:v>0.585603112840467</c:v>
                </c:pt>
                <c:pt idx="308">
                  <c:v>0.586407766990291</c:v>
                </c:pt>
                <c:pt idx="309">
                  <c:v>0.586073500967118</c:v>
                </c:pt>
                <c:pt idx="310">
                  <c:v>0.582692307692308</c:v>
                </c:pt>
                <c:pt idx="311">
                  <c:v>0.582375478927203</c:v>
                </c:pt>
                <c:pt idx="312">
                  <c:v>0.579847908745247</c:v>
                </c:pt>
                <c:pt idx="313">
                  <c:v>0.580645161290323</c:v>
                </c:pt>
                <c:pt idx="314">
                  <c:v>0.581439393939394</c:v>
                </c:pt>
                <c:pt idx="315">
                  <c:v>0.582230623818526</c:v>
                </c:pt>
                <c:pt idx="316">
                  <c:v>0.580827067669173</c:v>
                </c:pt>
                <c:pt idx="317">
                  <c:v>0.581613508442777</c:v>
                </c:pt>
                <c:pt idx="318">
                  <c:v>0.581308411214953</c:v>
                </c:pt>
                <c:pt idx="319">
                  <c:v>0.581005586592179</c:v>
                </c:pt>
                <c:pt idx="320">
                  <c:v>0.5817843866171</c:v>
                </c:pt>
                <c:pt idx="321">
                  <c:v>0.582560296846011</c:v>
                </c:pt>
                <c:pt idx="322">
                  <c:v>0.583333333333333</c:v>
                </c:pt>
                <c:pt idx="323">
                  <c:v>0.580882352941177</c:v>
                </c:pt>
                <c:pt idx="324">
                  <c:v>0.581651376146789</c:v>
                </c:pt>
                <c:pt idx="325">
                  <c:v>0.582417582417582</c:v>
                </c:pt>
                <c:pt idx="326">
                  <c:v>0.583180987202925</c:v>
                </c:pt>
                <c:pt idx="327">
                  <c:v>0.58287795992714</c:v>
                </c:pt>
                <c:pt idx="328">
                  <c:v>0.583636363636364</c:v>
                </c:pt>
                <c:pt idx="329">
                  <c:v>0.584392014519056</c:v>
                </c:pt>
                <c:pt idx="330">
                  <c:v>0.584086799276673</c:v>
                </c:pt>
                <c:pt idx="331">
                  <c:v>0.583783783783784</c:v>
                </c:pt>
                <c:pt idx="332">
                  <c:v>0.584532374100719</c:v>
                </c:pt>
                <c:pt idx="333">
                  <c:v>0.585278276481149</c:v>
                </c:pt>
                <c:pt idx="334">
                  <c:v>0.584973166368515</c:v>
                </c:pt>
                <c:pt idx="335">
                  <c:v>0.585714285714286</c:v>
                </c:pt>
                <c:pt idx="336">
                  <c:v>0.586452762923351</c:v>
                </c:pt>
                <c:pt idx="337">
                  <c:v>0.586145648312611</c:v>
                </c:pt>
                <c:pt idx="338">
                  <c:v>0.586879432624113</c:v>
                </c:pt>
                <c:pt idx="339">
                  <c:v>0.584805653710247</c:v>
                </c:pt>
                <c:pt idx="340">
                  <c:v>0.585537918871252</c:v>
                </c:pt>
                <c:pt idx="341">
                  <c:v>0.586267605633803</c:v>
                </c:pt>
                <c:pt idx="342">
                  <c:v>0.586994727592267</c:v>
                </c:pt>
                <c:pt idx="343">
                  <c:v>0.587719298245614</c:v>
                </c:pt>
                <c:pt idx="344">
                  <c:v>0.587412587412587</c:v>
                </c:pt>
                <c:pt idx="345">
                  <c:v>0.588132635253054</c:v>
                </c:pt>
                <c:pt idx="346">
                  <c:v>0.588850174216028</c:v>
                </c:pt>
                <c:pt idx="347">
                  <c:v>0.589565217391304</c:v>
                </c:pt>
                <c:pt idx="348">
                  <c:v>0.590277777777778</c:v>
                </c:pt>
                <c:pt idx="349">
                  <c:v>0.590987868284229</c:v>
                </c:pt>
                <c:pt idx="350">
                  <c:v>0.591695501730104</c:v>
                </c:pt>
                <c:pt idx="351">
                  <c:v>0.592400690846287</c:v>
                </c:pt>
                <c:pt idx="352">
                  <c:v>0.593103448275862</c:v>
                </c:pt>
                <c:pt idx="353">
                  <c:v>0.592783505154639</c:v>
                </c:pt>
                <c:pt idx="354">
                  <c:v>0.593481989708405</c:v>
                </c:pt>
                <c:pt idx="355">
                  <c:v>0.594178082191781</c:v>
                </c:pt>
                <c:pt idx="356">
                  <c:v>0.594871794871795</c:v>
                </c:pt>
                <c:pt idx="357">
                  <c:v>0.593537414965986</c:v>
                </c:pt>
                <c:pt idx="358">
                  <c:v>0.593220338983051</c:v>
                </c:pt>
                <c:pt idx="359">
                  <c:v>0.593908629441624</c:v>
                </c:pt>
                <c:pt idx="360">
                  <c:v>0.594594594594595</c:v>
                </c:pt>
                <c:pt idx="361">
                  <c:v>0.594276094276094</c:v>
                </c:pt>
                <c:pt idx="362">
                  <c:v>0.594957983193277</c:v>
                </c:pt>
                <c:pt idx="363">
                  <c:v>0.595637583892617</c:v>
                </c:pt>
                <c:pt idx="364">
                  <c:v>0.596314907872697</c:v>
                </c:pt>
                <c:pt idx="365">
                  <c:v>0.596989966555184</c:v>
                </c:pt>
                <c:pt idx="366">
                  <c:v>0.59567387687188</c:v>
                </c:pt>
                <c:pt idx="367">
                  <c:v>0.596345514950166</c:v>
                </c:pt>
                <c:pt idx="368">
                  <c:v>0.597014925373134</c:v>
                </c:pt>
                <c:pt idx="369">
                  <c:v>0.597682119205298</c:v>
                </c:pt>
                <c:pt idx="370">
                  <c:v>0.598347107438017</c:v>
                </c:pt>
                <c:pt idx="371">
                  <c:v>0.599009900990099</c:v>
                </c:pt>
                <c:pt idx="372">
                  <c:v>0.598684210526316</c:v>
                </c:pt>
                <c:pt idx="373">
                  <c:v>0.599343185550082</c:v>
                </c:pt>
                <c:pt idx="374">
                  <c:v>0.6</c:v>
                </c:pt>
                <c:pt idx="375">
                  <c:v>0.599673202614379</c:v>
                </c:pt>
                <c:pt idx="376">
                  <c:v>0.599348534201954</c:v>
                </c:pt>
                <c:pt idx="377">
                  <c:v>0.597087378640777</c:v>
                </c:pt>
                <c:pt idx="378">
                  <c:v>0.597738287560582</c:v>
                </c:pt>
                <c:pt idx="379">
                  <c:v>0.598387096774194</c:v>
                </c:pt>
                <c:pt idx="380">
                  <c:v>0.599033816425121</c:v>
                </c:pt>
                <c:pt idx="381">
                  <c:v>0.59967845659164</c:v>
                </c:pt>
                <c:pt idx="382">
                  <c:v>0.600321027287319</c:v>
                </c:pt>
                <c:pt idx="383">
                  <c:v>0.600961538461538</c:v>
                </c:pt>
                <c:pt idx="384">
                  <c:v>0.6016</c:v>
                </c:pt>
                <c:pt idx="385">
                  <c:v>0.599364069952305</c:v>
                </c:pt>
                <c:pt idx="386">
                  <c:v>0.6</c:v>
                </c:pt>
                <c:pt idx="387">
                  <c:v>0.600633914421553</c:v>
                </c:pt>
                <c:pt idx="388">
                  <c:v>0.600315955766193</c:v>
                </c:pt>
                <c:pt idx="389">
                  <c:v>0.600946372239748</c:v>
                </c:pt>
                <c:pt idx="390">
                  <c:v>0.601574803149606</c:v>
                </c:pt>
                <c:pt idx="391">
                  <c:v>0.601255886970173</c:v>
                </c:pt>
                <c:pt idx="392">
                  <c:v>0.601880877742947</c:v>
                </c:pt>
                <c:pt idx="393">
                  <c:v>0.602503912363067</c:v>
                </c:pt>
                <c:pt idx="394">
                  <c:v>0.603125</c:v>
                </c:pt>
                <c:pt idx="395">
                  <c:v>0.603744149765991</c:v>
                </c:pt>
                <c:pt idx="396">
                  <c:v>0.604361370716511</c:v>
                </c:pt>
                <c:pt idx="397">
                  <c:v>0.6049766718507</c:v>
                </c:pt>
                <c:pt idx="398">
                  <c:v>0.605590062111801</c:v>
                </c:pt>
                <c:pt idx="399">
                  <c:v>0.605263157894737</c:v>
                </c:pt>
                <c:pt idx="400">
                  <c:v>0.605873261205564</c:v>
                </c:pt>
                <c:pt idx="401">
                  <c:v>0.606481481481481</c:v>
                </c:pt>
                <c:pt idx="402">
                  <c:v>0.60708782742681</c:v>
                </c:pt>
                <c:pt idx="403">
                  <c:v>0.607692307692308</c:v>
                </c:pt>
                <c:pt idx="404">
                  <c:v>0.608294930875576</c:v>
                </c:pt>
                <c:pt idx="405">
                  <c:v>0.608895705521472</c:v>
                </c:pt>
                <c:pt idx="406">
                  <c:v>0.609494640122511</c:v>
                </c:pt>
                <c:pt idx="407">
                  <c:v>0.610091743119266</c:v>
                </c:pt>
                <c:pt idx="408">
                  <c:v>0.610687022900763</c:v>
                </c:pt>
                <c:pt idx="409">
                  <c:v>0.611280487804878</c:v>
                </c:pt>
                <c:pt idx="410">
                  <c:v>0.611872146118721</c:v>
                </c:pt>
                <c:pt idx="411">
                  <c:v>0.612462006079027</c:v>
                </c:pt>
                <c:pt idx="412">
                  <c:v>0.613050075872534</c:v>
                </c:pt>
                <c:pt idx="413">
                  <c:v>0.612708018154312</c:v>
                </c:pt>
                <c:pt idx="414">
                  <c:v>0.61236802413273</c:v>
                </c:pt>
                <c:pt idx="415">
                  <c:v>0.612951807228916</c:v>
                </c:pt>
                <c:pt idx="416">
                  <c:v>0.613533834586466</c:v>
                </c:pt>
                <c:pt idx="417">
                  <c:v>0.614114114114114</c:v>
                </c:pt>
                <c:pt idx="418">
                  <c:v>0.614692653673163</c:v>
                </c:pt>
                <c:pt idx="419">
                  <c:v>0.615269461077844</c:v>
                </c:pt>
                <c:pt idx="420">
                  <c:v>0.615844544095665</c:v>
                </c:pt>
                <c:pt idx="421">
                  <c:v>0.616417910447761</c:v>
                </c:pt>
                <c:pt idx="422">
                  <c:v>0.61698956780924</c:v>
                </c:pt>
                <c:pt idx="423">
                  <c:v>0.617559523809524</c:v>
                </c:pt>
                <c:pt idx="424">
                  <c:v>0.618127786032689</c:v>
                </c:pt>
                <c:pt idx="425">
                  <c:v>0.617777777777778</c:v>
                </c:pt>
                <c:pt idx="426">
                  <c:v>0.618343195266272</c:v>
                </c:pt>
                <c:pt idx="427">
                  <c:v>0.61890694239291</c:v>
                </c:pt>
                <c:pt idx="428">
                  <c:v>0.619469026548672</c:v>
                </c:pt>
                <c:pt idx="429">
                  <c:v>0.620029455081001</c:v>
                </c:pt>
                <c:pt idx="430">
                  <c:v>0.620588235294118</c:v>
                </c:pt>
                <c:pt idx="431">
                  <c:v>0.621145374449339</c:v>
                </c:pt>
                <c:pt idx="432">
                  <c:v>0.619883040935672</c:v>
                </c:pt>
                <c:pt idx="433">
                  <c:v>0.620437956204379</c:v>
                </c:pt>
                <c:pt idx="434">
                  <c:v>0.620991253644315</c:v>
                </c:pt>
                <c:pt idx="435">
                  <c:v>0.621542940320233</c:v>
                </c:pt>
                <c:pt idx="436">
                  <c:v>0.622093023255814</c:v>
                </c:pt>
                <c:pt idx="437">
                  <c:v>0.622641509433962</c:v>
                </c:pt>
                <c:pt idx="438">
                  <c:v>0.623188405797101</c:v>
                </c:pt>
                <c:pt idx="439">
                  <c:v>0.623733719247467</c:v>
                </c:pt>
                <c:pt idx="440">
                  <c:v>0.624277456647399</c:v>
                </c:pt>
                <c:pt idx="441">
                  <c:v>0.624819624819625</c:v>
                </c:pt>
                <c:pt idx="442">
                  <c:v>0.623563218390805</c:v>
                </c:pt>
                <c:pt idx="443">
                  <c:v>0.624103299856528</c:v>
                </c:pt>
                <c:pt idx="444">
                  <c:v>0.622857142857143</c:v>
                </c:pt>
                <c:pt idx="445">
                  <c:v>0.62339514978602</c:v>
                </c:pt>
                <c:pt idx="446">
                  <c:v>0.623931623931624</c:v>
                </c:pt>
                <c:pt idx="447">
                  <c:v>0.624466571834993</c:v>
                </c:pt>
                <c:pt idx="448">
                  <c:v>0.625</c:v>
                </c:pt>
                <c:pt idx="449">
                  <c:v>0.625531914893617</c:v>
                </c:pt>
                <c:pt idx="450">
                  <c:v>0.626062322946175</c:v>
                </c:pt>
                <c:pt idx="451">
                  <c:v>0.626591230551626</c:v>
                </c:pt>
                <c:pt idx="452">
                  <c:v>0.627118644067797</c:v>
                </c:pt>
                <c:pt idx="453">
                  <c:v>0.627644569816643</c:v>
                </c:pt>
                <c:pt idx="454">
                  <c:v>0.628169014084507</c:v>
                </c:pt>
                <c:pt idx="455">
                  <c:v>0.628691983122363</c:v>
                </c:pt>
                <c:pt idx="456">
                  <c:v>0.629213483146067</c:v>
                </c:pt>
                <c:pt idx="457">
                  <c:v>0.629733520336606</c:v>
                </c:pt>
                <c:pt idx="458">
                  <c:v>0.629370629370629</c:v>
                </c:pt>
                <c:pt idx="459">
                  <c:v>0.629888268156425</c:v>
                </c:pt>
                <c:pt idx="460">
                  <c:v>0.630404463040446</c:v>
                </c:pt>
                <c:pt idx="461">
                  <c:v>0.63091922005571</c:v>
                </c:pt>
                <c:pt idx="462">
                  <c:v>0.631432545201669</c:v>
                </c:pt>
                <c:pt idx="463">
                  <c:v>0.631067961165049</c:v>
                </c:pt>
                <c:pt idx="464">
                  <c:v>0.631578947368421</c:v>
                </c:pt>
                <c:pt idx="465">
                  <c:v>0.632088520055325</c:v>
                </c:pt>
                <c:pt idx="466">
                  <c:v>0.631724137931034</c:v>
                </c:pt>
                <c:pt idx="467">
                  <c:v>0.632231404958678</c:v>
                </c:pt>
                <c:pt idx="468">
                  <c:v>0.632737276478679</c:v>
                </c:pt>
                <c:pt idx="469">
                  <c:v>0.632373113854595</c:v>
                </c:pt>
                <c:pt idx="470">
                  <c:v>0.632010943912449</c:v>
                </c:pt>
                <c:pt idx="471">
                  <c:v>0.632513661202186</c:v>
                </c:pt>
                <c:pt idx="472">
                  <c:v>0.633015006821282</c:v>
                </c:pt>
                <c:pt idx="473">
                  <c:v>0.63265306122449</c:v>
                </c:pt>
                <c:pt idx="474">
                  <c:v>0.633152173913043</c:v>
                </c:pt>
                <c:pt idx="475">
                  <c:v>0.631935047361299</c:v>
                </c:pt>
                <c:pt idx="476">
                  <c:v>0.632432432432432</c:v>
                </c:pt>
                <c:pt idx="477">
                  <c:v>0.632075471698113</c:v>
                </c:pt>
                <c:pt idx="478">
                  <c:v>0.63257065948856</c:v>
                </c:pt>
                <c:pt idx="479">
                  <c:v>0.633064516129032</c:v>
                </c:pt>
                <c:pt idx="480">
                  <c:v>0.633557046979866</c:v>
                </c:pt>
                <c:pt idx="481">
                  <c:v>0.634048257372654</c:v>
                </c:pt>
                <c:pt idx="482">
                  <c:v>0.632843791722296</c:v>
                </c:pt>
                <c:pt idx="483">
                  <c:v>0.633333333333333</c:v>
                </c:pt>
                <c:pt idx="484">
                  <c:v>0.633821571238349</c:v>
                </c:pt>
                <c:pt idx="485">
                  <c:v>0.634308510638298</c:v>
                </c:pt>
                <c:pt idx="486">
                  <c:v>0.634794156706507</c:v>
                </c:pt>
                <c:pt idx="487">
                  <c:v>0.634437086092715</c:v>
                </c:pt>
                <c:pt idx="488">
                  <c:v>0.634081902245707</c:v>
                </c:pt>
                <c:pt idx="489">
                  <c:v>0.633728590250329</c:v>
                </c:pt>
                <c:pt idx="490">
                  <c:v>0.634210526315789</c:v>
                </c:pt>
                <c:pt idx="491">
                  <c:v>0.634691195795006</c:v>
                </c:pt>
                <c:pt idx="492">
                  <c:v>0.634338138925295</c:v>
                </c:pt>
                <c:pt idx="493">
                  <c:v>0.634816753926701</c:v>
                </c:pt>
                <c:pt idx="494">
                  <c:v>0.635294117647059</c:v>
                </c:pt>
                <c:pt idx="495">
                  <c:v>0.634941329856584</c:v>
                </c:pt>
                <c:pt idx="496">
                  <c:v>0.635416666666667</c:v>
                </c:pt>
                <c:pt idx="497">
                  <c:v>0.635064935064935</c:v>
                </c:pt>
                <c:pt idx="498">
                  <c:v>0.635538261997406</c:v>
                </c:pt>
                <c:pt idx="499">
                  <c:v>0.6360103626943</c:v>
                </c:pt>
                <c:pt idx="500">
                  <c:v>0.636481241914618</c:v>
                </c:pt>
              </c:numCache>
            </c:numRef>
          </c:val>
          <c:smooth val="0"/>
          <c:extLst xmlns:c16r2="http://schemas.microsoft.com/office/drawing/2015/06/chart">
            <c:ext xmlns:c16="http://schemas.microsoft.com/office/drawing/2014/chart" uri="{C3380CC4-5D6E-409C-BE32-E72D297353CC}">
              <c16:uniqueId val="{00000001-442F-4477-A37F-7113E4941DCF}"/>
            </c:ext>
          </c:extLst>
        </c:ser>
        <c:dLbls>
          <c:showLegendKey val="0"/>
          <c:showVal val="0"/>
          <c:showCatName val="0"/>
          <c:showSerName val="0"/>
          <c:showPercent val="0"/>
          <c:showBubbleSize val="0"/>
        </c:dLbls>
        <c:smooth val="0"/>
        <c:axId val="-1940957376"/>
        <c:axId val="-1975484944"/>
      </c:lineChart>
      <c:catAx>
        <c:axId val="-194095737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5484944"/>
        <c:crosses val="autoZero"/>
        <c:auto val="0"/>
        <c:lblAlgn val="ctr"/>
        <c:lblOffset val="100"/>
        <c:tickLblSkip val="50"/>
        <c:noMultiLvlLbl val="1"/>
      </c:catAx>
      <c:valAx>
        <c:axId val="-1975484944"/>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95737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Set'!$Q$2:$Q$502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4">
                  <c:v>3.0</c:v>
                </c:pt>
                <c:pt idx="305">
                  <c:v>3.0</c:v>
                </c:pt>
                <c:pt idx="306">
                  <c:v>3.0</c:v>
                </c:pt>
                <c:pt idx="307">
                  <c:v>2.875</c:v>
                </c:pt>
                <c:pt idx="308">
                  <c:v>3.0</c:v>
                </c:pt>
                <c:pt idx="309">
                  <c:v>3.375</c:v>
                </c:pt>
                <c:pt idx="310">
                  <c:v>3.5</c:v>
                </c:pt>
                <c:pt idx="311">
                  <c:v>3.125</c:v>
                </c:pt>
                <c:pt idx="312">
                  <c:v>3.0</c:v>
                </c:pt>
                <c:pt idx="313">
                  <c:v>3.0</c:v>
                </c:pt>
                <c:pt idx="314">
                  <c:v>3.0</c:v>
                </c:pt>
                <c:pt idx="315">
                  <c:v>3.375</c:v>
                </c:pt>
                <c:pt idx="316">
                  <c:v>3.625</c:v>
                </c:pt>
                <c:pt idx="317">
                  <c:v>3.5</c:v>
                </c:pt>
                <c:pt idx="318">
                  <c:v>3.375</c:v>
                </c:pt>
                <c:pt idx="319">
                  <c:v>3.625</c:v>
                </c:pt>
                <c:pt idx="320">
                  <c:v>3.5</c:v>
                </c:pt>
                <c:pt idx="321">
                  <c:v>3.375</c:v>
                </c:pt>
                <c:pt idx="322">
                  <c:v>3.25</c:v>
                </c:pt>
                <c:pt idx="323">
                  <c:v>3.0</c:v>
                </c:pt>
                <c:pt idx="324">
                  <c:v>2.75</c:v>
                </c:pt>
                <c:pt idx="325">
                  <c:v>2.75</c:v>
                </c:pt>
                <c:pt idx="326">
                  <c:v>2.625</c:v>
                </c:pt>
                <c:pt idx="327">
                  <c:v>2.625</c:v>
                </c:pt>
                <c:pt idx="328">
                  <c:v>2.625</c:v>
                </c:pt>
                <c:pt idx="329">
                  <c:v>2.75</c:v>
                </c:pt>
                <c:pt idx="330">
                  <c:v>2.875</c:v>
                </c:pt>
                <c:pt idx="331">
                  <c:v>3.0</c:v>
                </c:pt>
                <c:pt idx="332">
                  <c:v>2.875</c:v>
                </c:pt>
                <c:pt idx="333">
                  <c:v>2.875</c:v>
                </c:pt>
                <c:pt idx="334">
                  <c:v>3.0</c:v>
                </c:pt>
                <c:pt idx="335">
                  <c:v>2.875</c:v>
                </c:pt>
                <c:pt idx="336">
                  <c:v>2.875</c:v>
                </c:pt>
                <c:pt idx="337">
                  <c:v>3.0</c:v>
                </c:pt>
                <c:pt idx="338">
                  <c:v>2.75</c:v>
                </c:pt>
                <c:pt idx="339">
                  <c:v>2.625</c:v>
                </c:pt>
                <c:pt idx="340">
                  <c:v>2.625</c:v>
                </c:pt>
                <c:pt idx="341">
                  <c:v>2.5</c:v>
                </c:pt>
                <c:pt idx="342">
                  <c:v>2.25</c:v>
                </c:pt>
                <c:pt idx="343">
                  <c:v>2.375</c:v>
                </c:pt>
                <c:pt idx="344">
                  <c:v>2.375</c:v>
                </c:pt>
                <c:pt idx="345">
                  <c:v>2.125</c:v>
                </c:pt>
                <c:pt idx="346">
                  <c:v>2.25</c:v>
                </c:pt>
                <c:pt idx="347">
                  <c:v>2.25</c:v>
                </c:pt>
                <c:pt idx="348">
                  <c:v>2.25</c:v>
                </c:pt>
                <c:pt idx="349">
                  <c:v>2.25</c:v>
                </c:pt>
                <c:pt idx="350">
                  <c:v>2.375</c:v>
                </c:pt>
                <c:pt idx="351">
                  <c:v>2.375</c:v>
                </c:pt>
                <c:pt idx="352">
                  <c:v>2.375</c:v>
                </c:pt>
                <c:pt idx="353">
                  <c:v>2.625</c:v>
                </c:pt>
                <c:pt idx="354">
                  <c:v>2.75</c:v>
                </c:pt>
                <c:pt idx="355">
                  <c:v>2.75</c:v>
                </c:pt>
                <c:pt idx="356">
                  <c:v>2.875</c:v>
                </c:pt>
                <c:pt idx="357">
                  <c:v>3.0</c:v>
                </c:pt>
                <c:pt idx="358">
                  <c:v>3.125</c:v>
                </c:pt>
                <c:pt idx="359">
                  <c:v>3.0</c:v>
                </c:pt>
                <c:pt idx="360">
                  <c:v>2.875</c:v>
                </c:pt>
                <c:pt idx="361">
                  <c:v>2.75</c:v>
                </c:pt>
                <c:pt idx="362">
                  <c:v>2.625</c:v>
                </c:pt>
                <c:pt idx="363">
                  <c:v>2.625</c:v>
                </c:pt>
                <c:pt idx="364">
                  <c:v>2.625</c:v>
                </c:pt>
                <c:pt idx="365">
                  <c:v>2.625</c:v>
                </c:pt>
                <c:pt idx="366">
                  <c:v>2.625</c:v>
                </c:pt>
                <c:pt idx="367">
                  <c:v>2.625</c:v>
                </c:pt>
                <c:pt idx="368">
                  <c:v>2.75</c:v>
                </c:pt>
                <c:pt idx="369">
                  <c:v>2.625</c:v>
                </c:pt>
                <c:pt idx="370">
                  <c:v>2.625</c:v>
                </c:pt>
                <c:pt idx="371">
                  <c:v>2.5</c:v>
                </c:pt>
                <c:pt idx="372">
                  <c:v>2.5</c:v>
                </c:pt>
                <c:pt idx="373">
                  <c:v>2.5</c:v>
                </c:pt>
                <c:pt idx="374">
                  <c:v>2.5</c:v>
                </c:pt>
                <c:pt idx="375">
                  <c:v>2.5</c:v>
                </c:pt>
                <c:pt idx="376">
                  <c:v>2.375</c:v>
                </c:pt>
                <c:pt idx="377">
                  <c:v>2.625</c:v>
                </c:pt>
                <c:pt idx="378">
                  <c:v>2.875</c:v>
                </c:pt>
                <c:pt idx="379">
                  <c:v>3.0</c:v>
                </c:pt>
                <c:pt idx="380">
                  <c:v>3.0</c:v>
                </c:pt>
                <c:pt idx="381">
                  <c:v>2.875</c:v>
                </c:pt>
                <c:pt idx="382">
                  <c:v>2.875</c:v>
                </c:pt>
                <c:pt idx="383">
                  <c:v>2.875</c:v>
                </c:pt>
                <c:pt idx="384">
                  <c:v>3.0</c:v>
                </c:pt>
                <c:pt idx="385">
                  <c:v>2.875</c:v>
                </c:pt>
                <c:pt idx="386">
                  <c:v>2.625</c:v>
                </c:pt>
                <c:pt idx="387">
                  <c:v>2.5</c:v>
                </c:pt>
                <c:pt idx="388">
                  <c:v>2.5</c:v>
                </c:pt>
                <c:pt idx="389">
                  <c:v>2.375</c:v>
                </c:pt>
                <c:pt idx="390">
                  <c:v>2.25</c:v>
                </c:pt>
                <c:pt idx="391">
                  <c:v>2.4375</c:v>
                </c:pt>
                <c:pt idx="392">
                  <c:v>2.3125</c:v>
                </c:pt>
                <c:pt idx="393">
                  <c:v>2.3125</c:v>
                </c:pt>
                <c:pt idx="394">
                  <c:v>2.3125</c:v>
                </c:pt>
                <c:pt idx="395">
                  <c:v>2.3125</c:v>
                </c:pt>
                <c:pt idx="396">
                  <c:v>2.3125</c:v>
                </c:pt>
                <c:pt idx="397">
                  <c:v>2.4375</c:v>
                </c:pt>
                <c:pt idx="398">
                  <c:v>2.4375</c:v>
                </c:pt>
                <c:pt idx="399">
                  <c:v>2.25</c:v>
                </c:pt>
                <c:pt idx="400">
                  <c:v>2.25</c:v>
                </c:pt>
                <c:pt idx="401">
                  <c:v>2.125</c:v>
                </c:pt>
                <c:pt idx="402">
                  <c:v>2.25</c:v>
                </c:pt>
                <c:pt idx="403">
                  <c:v>2.375</c:v>
                </c:pt>
                <c:pt idx="404">
                  <c:v>2.25</c:v>
                </c:pt>
                <c:pt idx="405">
                  <c:v>2.25</c:v>
                </c:pt>
                <c:pt idx="406">
                  <c:v>2.25</c:v>
                </c:pt>
                <c:pt idx="407">
                  <c:v>2.375</c:v>
                </c:pt>
                <c:pt idx="408">
                  <c:v>2.5</c:v>
                </c:pt>
                <c:pt idx="409">
                  <c:v>2.625</c:v>
                </c:pt>
                <c:pt idx="410">
                  <c:v>2.625</c:v>
                </c:pt>
                <c:pt idx="411">
                  <c:v>2.625</c:v>
                </c:pt>
                <c:pt idx="412">
                  <c:v>2.75</c:v>
                </c:pt>
                <c:pt idx="413">
                  <c:v>2.75</c:v>
                </c:pt>
                <c:pt idx="414">
                  <c:v>2.875</c:v>
                </c:pt>
                <c:pt idx="415">
                  <c:v>2.75</c:v>
                </c:pt>
                <c:pt idx="416">
                  <c:v>2.75</c:v>
                </c:pt>
                <c:pt idx="417">
                  <c:v>2.625</c:v>
                </c:pt>
                <c:pt idx="418">
                  <c:v>2.5</c:v>
                </c:pt>
                <c:pt idx="419">
                  <c:v>2.5</c:v>
                </c:pt>
                <c:pt idx="420">
                  <c:v>2.5</c:v>
                </c:pt>
                <c:pt idx="421">
                  <c:v>2.5</c:v>
                </c:pt>
                <c:pt idx="422">
                  <c:v>2.5625</c:v>
                </c:pt>
                <c:pt idx="423">
                  <c:v>2.5625</c:v>
                </c:pt>
                <c:pt idx="424">
                  <c:v>2.4375</c:v>
                </c:pt>
                <c:pt idx="425">
                  <c:v>2.4375</c:v>
                </c:pt>
                <c:pt idx="426">
                  <c:v>2.4375</c:v>
                </c:pt>
                <c:pt idx="427">
                  <c:v>2.4375</c:v>
                </c:pt>
                <c:pt idx="428">
                  <c:v>2.3125</c:v>
                </c:pt>
                <c:pt idx="429">
                  <c:v>2.375</c:v>
                </c:pt>
                <c:pt idx="430">
                  <c:v>2.25</c:v>
                </c:pt>
                <c:pt idx="431">
                  <c:v>2.3125</c:v>
                </c:pt>
                <c:pt idx="432">
                  <c:v>2.4375</c:v>
                </c:pt>
                <c:pt idx="433">
                  <c:v>2.5625</c:v>
                </c:pt>
                <c:pt idx="434">
                  <c:v>2.5625</c:v>
                </c:pt>
                <c:pt idx="435">
                  <c:v>2.5625</c:v>
                </c:pt>
                <c:pt idx="436">
                  <c:v>2.4375</c:v>
                </c:pt>
                <c:pt idx="437">
                  <c:v>2.375</c:v>
                </c:pt>
                <c:pt idx="438">
                  <c:v>2.3125</c:v>
                </c:pt>
                <c:pt idx="439">
                  <c:v>2.375</c:v>
                </c:pt>
                <c:pt idx="440">
                  <c:v>2.375</c:v>
                </c:pt>
                <c:pt idx="441">
                  <c:v>2.375</c:v>
                </c:pt>
                <c:pt idx="442">
                  <c:v>2.5625</c:v>
                </c:pt>
                <c:pt idx="443">
                  <c:v>2.625</c:v>
                </c:pt>
                <c:pt idx="444">
                  <c:v>2.9375</c:v>
                </c:pt>
                <c:pt idx="445">
                  <c:v>2.8125</c:v>
                </c:pt>
                <c:pt idx="446">
                  <c:v>2.6875</c:v>
                </c:pt>
                <c:pt idx="447">
                  <c:v>2.4375</c:v>
                </c:pt>
                <c:pt idx="448">
                  <c:v>2.25</c:v>
                </c:pt>
                <c:pt idx="449">
                  <c:v>2.25</c:v>
                </c:pt>
                <c:pt idx="450">
                  <c:v>1.9375</c:v>
                </c:pt>
                <c:pt idx="451">
                  <c:v>1.625</c:v>
                </c:pt>
                <c:pt idx="452">
                  <c:v>1.375</c:v>
                </c:pt>
                <c:pt idx="453">
                  <c:v>1.5</c:v>
                </c:pt>
                <c:pt idx="454">
                  <c:v>1.5625</c:v>
                </c:pt>
                <c:pt idx="455">
                  <c:v>1.5625</c:v>
                </c:pt>
                <c:pt idx="456">
                  <c:v>1.625</c:v>
                </c:pt>
                <c:pt idx="457">
                  <c:v>1.5</c:v>
                </c:pt>
                <c:pt idx="458">
                  <c:v>1.625</c:v>
                </c:pt>
                <c:pt idx="459">
                  <c:v>1.75</c:v>
                </c:pt>
                <c:pt idx="460">
                  <c:v>1.6875</c:v>
                </c:pt>
                <c:pt idx="461">
                  <c:v>1.5625</c:v>
                </c:pt>
                <c:pt idx="462">
                  <c:v>1.8125</c:v>
                </c:pt>
                <c:pt idx="463">
                  <c:v>1.9375</c:v>
                </c:pt>
                <c:pt idx="464">
                  <c:v>1.8125</c:v>
                </c:pt>
                <c:pt idx="465">
                  <c:v>1.75</c:v>
                </c:pt>
                <c:pt idx="466">
                  <c:v>1.625</c:v>
                </c:pt>
                <c:pt idx="467">
                  <c:v>1.5</c:v>
                </c:pt>
                <c:pt idx="468">
                  <c:v>1.75</c:v>
                </c:pt>
                <c:pt idx="469">
                  <c:v>1.875</c:v>
                </c:pt>
                <c:pt idx="470">
                  <c:v>1.5625</c:v>
                </c:pt>
                <c:pt idx="471">
                  <c:v>1.625</c:v>
                </c:pt>
                <c:pt idx="472">
                  <c:v>1.625</c:v>
                </c:pt>
                <c:pt idx="473">
                  <c:v>1.5625</c:v>
                </c:pt>
                <c:pt idx="474">
                  <c:v>1.75</c:v>
                </c:pt>
                <c:pt idx="475">
                  <c:v>2.0</c:v>
                </c:pt>
                <c:pt idx="476">
                  <c:v>1.75</c:v>
                </c:pt>
                <c:pt idx="477">
                  <c:v>1.625</c:v>
                </c:pt>
                <c:pt idx="478">
                  <c:v>1.625</c:v>
                </c:pt>
                <c:pt idx="479">
                  <c:v>1.4375</c:v>
                </c:pt>
                <c:pt idx="480">
                  <c:v>1.5</c:v>
                </c:pt>
                <c:pt idx="481">
                  <c:v>1.5</c:v>
                </c:pt>
                <c:pt idx="482">
                  <c:v>1.5</c:v>
                </c:pt>
                <c:pt idx="483">
                  <c:v>1.25</c:v>
                </c:pt>
                <c:pt idx="484">
                  <c:v>1.25</c:v>
                </c:pt>
                <c:pt idx="485">
                  <c:v>1.25</c:v>
                </c:pt>
                <c:pt idx="486">
                  <c:v>1.25</c:v>
                </c:pt>
                <c:pt idx="487">
                  <c:v>1.3125</c:v>
                </c:pt>
                <c:pt idx="488">
                  <c:v>1.3125</c:v>
                </c:pt>
                <c:pt idx="489">
                  <c:v>1.3125</c:v>
                </c:pt>
                <c:pt idx="490">
                  <c:v>1.125</c:v>
                </c:pt>
                <c:pt idx="491">
                  <c:v>1.1875</c:v>
                </c:pt>
                <c:pt idx="492">
                  <c:v>1.1875</c:v>
                </c:pt>
                <c:pt idx="493">
                  <c:v>1.1875</c:v>
                </c:pt>
                <c:pt idx="494">
                  <c:v>1.1875</c:v>
                </c:pt>
                <c:pt idx="495">
                  <c:v>1.125</c:v>
                </c:pt>
                <c:pt idx="496">
                  <c:v>1.0625</c:v>
                </c:pt>
                <c:pt idx="497">
                  <c:v>1.0625</c:v>
                </c:pt>
                <c:pt idx="498">
                  <c:v>1.0625</c:v>
                </c:pt>
                <c:pt idx="499">
                  <c:v>1.0</c:v>
                </c:pt>
                <c:pt idx="500">
                  <c:v>1.125</c:v>
                </c:pt>
              </c:numCache>
            </c:numRef>
          </c:val>
          <c:smooth val="0"/>
          <c:extLst xmlns:c16r2="http://schemas.microsoft.com/office/drawing/2015/06/chart">
            <c:ext xmlns:c16="http://schemas.microsoft.com/office/drawing/2014/chart" uri="{C3380CC4-5D6E-409C-BE32-E72D297353CC}">
              <c16:uniqueId val="{00000000-9E39-4F34-B620-E6E4F93E97FB}"/>
            </c:ext>
          </c:extLst>
        </c:ser>
        <c:ser>
          <c:idx val="1"/>
          <c:order val="1"/>
          <c:spPr>
            <a:ln w="28575" cap="rnd">
              <a:solidFill>
                <a:schemeClr val="accent2"/>
              </a:solidFill>
              <a:round/>
            </a:ln>
            <a:effectLst/>
          </c:spPr>
          <c:marker>
            <c:symbol val="none"/>
          </c:marker>
          <c:val>
            <c:numRef>
              <c:f>'Problems Set'!$V$2:$V$502</c:f>
              <c:numCache>
                <c:formatCode>0.0000_);[Red]\(0.0000\)</c:formatCode>
                <c:ptCount val="501"/>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4">
                  <c:v>1.40983606557377</c:v>
                </c:pt>
                <c:pt idx="305">
                  <c:v>1.415032679738562</c:v>
                </c:pt>
                <c:pt idx="306">
                  <c:v>1.420195439739414</c:v>
                </c:pt>
                <c:pt idx="307">
                  <c:v>1.422077922077922</c:v>
                </c:pt>
                <c:pt idx="308">
                  <c:v>1.427184466019417</c:v>
                </c:pt>
                <c:pt idx="309">
                  <c:v>1.435483870967742</c:v>
                </c:pt>
                <c:pt idx="310">
                  <c:v>1.443729903536977</c:v>
                </c:pt>
                <c:pt idx="311">
                  <c:v>1.442307692307692</c:v>
                </c:pt>
                <c:pt idx="312">
                  <c:v>1.450479233226837</c:v>
                </c:pt>
                <c:pt idx="313">
                  <c:v>1.455414012738853</c:v>
                </c:pt>
                <c:pt idx="314">
                  <c:v>1.46031746031746</c:v>
                </c:pt>
                <c:pt idx="315">
                  <c:v>1.471518987341772</c:v>
                </c:pt>
                <c:pt idx="316">
                  <c:v>1.482649842271293</c:v>
                </c:pt>
                <c:pt idx="317">
                  <c:v>1.487421383647799</c:v>
                </c:pt>
                <c:pt idx="318">
                  <c:v>1.492163009404389</c:v>
                </c:pt>
                <c:pt idx="319">
                  <c:v>1.496875</c:v>
                </c:pt>
                <c:pt idx="320">
                  <c:v>1.501557632398754</c:v>
                </c:pt>
                <c:pt idx="321">
                  <c:v>1.503105590062112</c:v>
                </c:pt>
                <c:pt idx="322">
                  <c:v>1.504643962848297</c:v>
                </c:pt>
                <c:pt idx="323">
                  <c:v>1.509259259259259</c:v>
                </c:pt>
                <c:pt idx="324">
                  <c:v>1.513846153846154</c:v>
                </c:pt>
                <c:pt idx="325">
                  <c:v>1.51840490797546</c:v>
                </c:pt>
                <c:pt idx="326">
                  <c:v>1.519877675840979</c:v>
                </c:pt>
                <c:pt idx="327">
                  <c:v>1.524390243902439</c:v>
                </c:pt>
                <c:pt idx="328">
                  <c:v>1.52887537993921</c:v>
                </c:pt>
                <c:pt idx="329">
                  <c:v>1.533333333333333</c:v>
                </c:pt>
                <c:pt idx="330">
                  <c:v>1.537764350453172</c:v>
                </c:pt>
                <c:pt idx="331">
                  <c:v>1.545180722891566</c:v>
                </c:pt>
                <c:pt idx="332">
                  <c:v>1.546546546546546</c:v>
                </c:pt>
                <c:pt idx="333">
                  <c:v>1.550898203592814</c:v>
                </c:pt>
                <c:pt idx="334">
                  <c:v>1.555223880597015</c:v>
                </c:pt>
                <c:pt idx="335">
                  <c:v>1.55654761904762</c:v>
                </c:pt>
                <c:pt idx="336">
                  <c:v>1.560830860534125</c:v>
                </c:pt>
                <c:pt idx="337">
                  <c:v>1.568047337278107</c:v>
                </c:pt>
                <c:pt idx="338">
                  <c:v>1.566371681415929</c:v>
                </c:pt>
                <c:pt idx="339">
                  <c:v>1.570588235294118</c:v>
                </c:pt>
                <c:pt idx="340">
                  <c:v>1.571847507331378</c:v>
                </c:pt>
                <c:pt idx="341">
                  <c:v>1.573099415204678</c:v>
                </c:pt>
                <c:pt idx="342">
                  <c:v>1.571428571428571</c:v>
                </c:pt>
                <c:pt idx="343">
                  <c:v>1.575581395348837</c:v>
                </c:pt>
                <c:pt idx="344">
                  <c:v>1.579710144927536</c:v>
                </c:pt>
                <c:pt idx="345">
                  <c:v>1.58092485549133</c:v>
                </c:pt>
                <c:pt idx="346">
                  <c:v>1.582132564841499</c:v>
                </c:pt>
                <c:pt idx="347">
                  <c:v>1.586206896551724</c:v>
                </c:pt>
                <c:pt idx="348">
                  <c:v>1.587392550143266</c:v>
                </c:pt>
                <c:pt idx="349">
                  <c:v>1.588571428571429</c:v>
                </c:pt>
                <c:pt idx="350">
                  <c:v>1.58974358974359</c:v>
                </c:pt>
                <c:pt idx="351">
                  <c:v>1.59375</c:v>
                </c:pt>
                <c:pt idx="352">
                  <c:v>1.597733711048159</c:v>
                </c:pt>
                <c:pt idx="353">
                  <c:v>1.604519774011299</c:v>
                </c:pt>
                <c:pt idx="354">
                  <c:v>1.608450704225352</c:v>
                </c:pt>
                <c:pt idx="355">
                  <c:v>1.612359550561798</c:v>
                </c:pt>
                <c:pt idx="356">
                  <c:v>1.61624649859944</c:v>
                </c:pt>
                <c:pt idx="357">
                  <c:v>1.620111731843575</c:v>
                </c:pt>
                <c:pt idx="358">
                  <c:v>1.623955431754874</c:v>
                </c:pt>
                <c:pt idx="359">
                  <c:v>1.625</c:v>
                </c:pt>
                <c:pt idx="360">
                  <c:v>1.626038781163435</c:v>
                </c:pt>
                <c:pt idx="361">
                  <c:v>1.629834254143646</c:v>
                </c:pt>
                <c:pt idx="362">
                  <c:v>1.630853994490358</c:v>
                </c:pt>
                <c:pt idx="363">
                  <c:v>1.634615384615384</c:v>
                </c:pt>
                <c:pt idx="364">
                  <c:v>1.638356164383561</c:v>
                </c:pt>
                <c:pt idx="365">
                  <c:v>1.64207650273224</c:v>
                </c:pt>
                <c:pt idx="366">
                  <c:v>1.645776566757493</c:v>
                </c:pt>
                <c:pt idx="367">
                  <c:v>1.646739130434783</c:v>
                </c:pt>
                <c:pt idx="368">
                  <c:v>1.650406504065041</c:v>
                </c:pt>
                <c:pt idx="369">
                  <c:v>1.651351351351351</c:v>
                </c:pt>
                <c:pt idx="370">
                  <c:v>1.652291105121294</c:v>
                </c:pt>
                <c:pt idx="371">
                  <c:v>1.653225806451613</c:v>
                </c:pt>
                <c:pt idx="372">
                  <c:v>1.656836461126005</c:v>
                </c:pt>
                <c:pt idx="373">
                  <c:v>1.660427807486631</c:v>
                </c:pt>
                <c:pt idx="374">
                  <c:v>1.664</c:v>
                </c:pt>
                <c:pt idx="375">
                  <c:v>1.664893617021277</c:v>
                </c:pt>
                <c:pt idx="376">
                  <c:v>1.6657824933687</c:v>
                </c:pt>
                <c:pt idx="377">
                  <c:v>1.671957671957672</c:v>
                </c:pt>
                <c:pt idx="378">
                  <c:v>1.678100263852243</c:v>
                </c:pt>
                <c:pt idx="379">
                  <c:v>1.681578947368421</c:v>
                </c:pt>
                <c:pt idx="380">
                  <c:v>1.68503937007874</c:v>
                </c:pt>
                <c:pt idx="381">
                  <c:v>1.68586387434555</c:v>
                </c:pt>
                <c:pt idx="382">
                  <c:v>1.689295039164491</c:v>
                </c:pt>
                <c:pt idx="383">
                  <c:v>1.690104166666667</c:v>
                </c:pt>
                <c:pt idx="384">
                  <c:v>1.693506493506493</c:v>
                </c:pt>
                <c:pt idx="385">
                  <c:v>1.696891191709844</c:v>
                </c:pt>
                <c:pt idx="386">
                  <c:v>1.697674418604651</c:v>
                </c:pt>
                <c:pt idx="387">
                  <c:v>1.698453608247423</c:v>
                </c:pt>
                <c:pt idx="388">
                  <c:v>1.701799485861182</c:v>
                </c:pt>
                <c:pt idx="389">
                  <c:v>1.7</c:v>
                </c:pt>
                <c:pt idx="390">
                  <c:v>1.70076726342711</c:v>
                </c:pt>
                <c:pt idx="391">
                  <c:v>1.705357142857143</c:v>
                </c:pt>
                <c:pt idx="392">
                  <c:v>1.706106870229008</c:v>
                </c:pt>
                <c:pt idx="393">
                  <c:v>1.709390862944162</c:v>
                </c:pt>
                <c:pt idx="394">
                  <c:v>1.710126582278481</c:v>
                </c:pt>
                <c:pt idx="395">
                  <c:v>1.710858585858586</c:v>
                </c:pt>
                <c:pt idx="396">
                  <c:v>1.714105793450882</c:v>
                </c:pt>
                <c:pt idx="397">
                  <c:v>1.714824120603015</c:v>
                </c:pt>
                <c:pt idx="398">
                  <c:v>1.715538847117795</c:v>
                </c:pt>
                <c:pt idx="399">
                  <c:v>1.71625</c:v>
                </c:pt>
                <c:pt idx="400">
                  <c:v>1.716957605985037</c:v>
                </c:pt>
                <c:pt idx="401">
                  <c:v>1.717661691542289</c:v>
                </c:pt>
                <c:pt idx="402">
                  <c:v>1.720843672456576</c:v>
                </c:pt>
                <c:pt idx="403">
                  <c:v>1.7240099009901</c:v>
                </c:pt>
                <c:pt idx="404">
                  <c:v>1.724691358024691</c:v>
                </c:pt>
                <c:pt idx="405">
                  <c:v>1.725369458128079</c:v>
                </c:pt>
                <c:pt idx="406">
                  <c:v>1.726044226044226</c:v>
                </c:pt>
                <c:pt idx="407">
                  <c:v>1.729166666666667</c:v>
                </c:pt>
                <c:pt idx="408">
                  <c:v>1.732273838630807</c:v>
                </c:pt>
                <c:pt idx="409">
                  <c:v>1.735365853658536</c:v>
                </c:pt>
                <c:pt idx="410">
                  <c:v>1.738442822384428</c:v>
                </c:pt>
                <c:pt idx="411">
                  <c:v>1.741504854368932</c:v>
                </c:pt>
                <c:pt idx="412">
                  <c:v>1.74455205811138</c:v>
                </c:pt>
                <c:pt idx="413">
                  <c:v>1.745169082125604</c:v>
                </c:pt>
                <c:pt idx="414">
                  <c:v>1.748192771084337</c:v>
                </c:pt>
                <c:pt idx="415">
                  <c:v>1.748798076923077</c:v>
                </c:pt>
                <c:pt idx="416">
                  <c:v>1.75179856115108</c:v>
                </c:pt>
                <c:pt idx="417">
                  <c:v>1.752392344497608</c:v>
                </c:pt>
                <c:pt idx="418">
                  <c:v>1.752983293556086</c:v>
                </c:pt>
                <c:pt idx="419">
                  <c:v>1.755952380952381</c:v>
                </c:pt>
                <c:pt idx="420">
                  <c:v>1.758907363420427</c:v>
                </c:pt>
                <c:pt idx="421">
                  <c:v>1.759478672985782</c:v>
                </c:pt>
                <c:pt idx="422">
                  <c:v>1.763593380614657</c:v>
                </c:pt>
                <c:pt idx="423">
                  <c:v>1.764150943396226</c:v>
                </c:pt>
                <c:pt idx="424">
                  <c:v>1.764705882352941</c:v>
                </c:pt>
                <c:pt idx="425">
                  <c:v>1.765258215962441</c:v>
                </c:pt>
                <c:pt idx="426">
                  <c:v>1.765807962529274</c:v>
                </c:pt>
                <c:pt idx="427">
                  <c:v>1.768691588785047</c:v>
                </c:pt>
                <c:pt idx="428">
                  <c:v>1.76923076923077</c:v>
                </c:pt>
                <c:pt idx="429">
                  <c:v>1.770930232558139</c:v>
                </c:pt>
                <c:pt idx="430">
                  <c:v>1.77262180974478</c:v>
                </c:pt>
                <c:pt idx="431">
                  <c:v>1.774305555555556</c:v>
                </c:pt>
                <c:pt idx="432">
                  <c:v>1.777136258660508</c:v>
                </c:pt>
                <c:pt idx="433">
                  <c:v>1.779953917050691</c:v>
                </c:pt>
                <c:pt idx="434">
                  <c:v>1.780459770114942</c:v>
                </c:pt>
                <c:pt idx="435">
                  <c:v>1.783256880733945</c:v>
                </c:pt>
                <c:pt idx="436">
                  <c:v>1.781464530892449</c:v>
                </c:pt>
                <c:pt idx="437">
                  <c:v>1.781963470319635</c:v>
                </c:pt>
                <c:pt idx="438">
                  <c:v>1.78246013667426</c:v>
                </c:pt>
                <c:pt idx="439">
                  <c:v>1.785227272727273</c:v>
                </c:pt>
                <c:pt idx="440">
                  <c:v>1.787981859410431</c:v>
                </c:pt>
                <c:pt idx="441">
                  <c:v>1.790723981900452</c:v>
                </c:pt>
                <c:pt idx="442">
                  <c:v>1.794582392776524</c:v>
                </c:pt>
                <c:pt idx="443">
                  <c:v>1.798423423423423</c:v>
                </c:pt>
                <c:pt idx="444">
                  <c:v>1.802247191011236</c:v>
                </c:pt>
                <c:pt idx="445">
                  <c:v>1.800448430493273</c:v>
                </c:pt>
                <c:pt idx="446">
                  <c:v>1.798657718120805</c:v>
                </c:pt>
                <c:pt idx="447">
                  <c:v>1.796875</c:v>
                </c:pt>
                <c:pt idx="448">
                  <c:v>1.796213808463252</c:v>
                </c:pt>
                <c:pt idx="449">
                  <c:v>1.798888888888889</c:v>
                </c:pt>
                <c:pt idx="450">
                  <c:v>1.797117516629712</c:v>
                </c:pt>
                <c:pt idx="451">
                  <c:v>1.795353982300885</c:v>
                </c:pt>
                <c:pt idx="452">
                  <c:v>1.794701986754967</c:v>
                </c:pt>
                <c:pt idx="453">
                  <c:v>1.795154185022026</c:v>
                </c:pt>
                <c:pt idx="454">
                  <c:v>1.794505494505494</c:v>
                </c:pt>
                <c:pt idx="455">
                  <c:v>1.792763157894737</c:v>
                </c:pt>
                <c:pt idx="456">
                  <c:v>1.793216630196936</c:v>
                </c:pt>
                <c:pt idx="457">
                  <c:v>1.793668122270742</c:v>
                </c:pt>
                <c:pt idx="458">
                  <c:v>1.794117647058824</c:v>
                </c:pt>
                <c:pt idx="459">
                  <c:v>1.794565217391304</c:v>
                </c:pt>
                <c:pt idx="460">
                  <c:v>1.792841648590022</c:v>
                </c:pt>
                <c:pt idx="461">
                  <c:v>1.791125541125541</c:v>
                </c:pt>
                <c:pt idx="462">
                  <c:v>1.794816414686825</c:v>
                </c:pt>
                <c:pt idx="463">
                  <c:v>1.795258620689655</c:v>
                </c:pt>
                <c:pt idx="464">
                  <c:v>1.793548387096774</c:v>
                </c:pt>
                <c:pt idx="465">
                  <c:v>1.792918454935622</c:v>
                </c:pt>
                <c:pt idx="466">
                  <c:v>1.791220556745182</c:v>
                </c:pt>
                <c:pt idx="467">
                  <c:v>1.789529914529915</c:v>
                </c:pt>
                <c:pt idx="468">
                  <c:v>1.792110874200426</c:v>
                </c:pt>
                <c:pt idx="469">
                  <c:v>1.792553191489362</c:v>
                </c:pt>
                <c:pt idx="470">
                  <c:v>1.790870488322717</c:v>
                </c:pt>
                <c:pt idx="471">
                  <c:v>1.792372881355932</c:v>
                </c:pt>
                <c:pt idx="472">
                  <c:v>1.790697674418605</c:v>
                </c:pt>
                <c:pt idx="473">
                  <c:v>1.789029535864979</c:v>
                </c:pt>
                <c:pt idx="474">
                  <c:v>1.790526315789474</c:v>
                </c:pt>
                <c:pt idx="475">
                  <c:v>1.793067226890756</c:v>
                </c:pt>
                <c:pt idx="476">
                  <c:v>1.791404612159329</c:v>
                </c:pt>
                <c:pt idx="477">
                  <c:v>1.789748953974895</c:v>
                </c:pt>
                <c:pt idx="478">
                  <c:v>1.788100208768267</c:v>
                </c:pt>
                <c:pt idx="479">
                  <c:v>1.786458333333333</c:v>
                </c:pt>
                <c:pt idx="480">
                  <c:v>1.785862785862786</c:v>
                </c:pt>
                <c:pt idx="481">
                  <c:v>1.784232365145228</c:v>
                </c:pt>
                <c:pt idx="482">
                  <c:v>1.785714285714286</c:v>
                </c:pt>
                <c:pt idx="483">
                  <c:v>1.78409090909091</c:v>
                </c:pt>
                <c:pt idx="484">
                  <c:v>1.782474226804124</c:v>
                </c:pt>
                <c:pt idx="485">
                  <c:v>1.780864197530864</c:v>
                </c:pt>
                <c:pt idx="486">
                  <c:v>1.779260780287474</c:v>
                </c:pt>
                <c:pt idx="487">
                  <c:v>1.778688524590164</c:v>
                </c:pt>
                <c:pt idx="488">
                  <c:v>1.778118609406953</c:v>
                </c:pt>
                <c:pt idx="489">
                  <c:v>1.776530612244898</c:v>
                </c:pt>
                <c:pt idx="490">
                  <c:v>1.774949083503055</c:v>
                </c:pt>
                <c:pt idx="491">
                  <c:v>1.774390243902439</c:v>
                </c:pt>
                <c:pt idx="492">
                  <c:v>1.772819472616633</c:v>
                </c:pt>
                <c:pt idx="493">
                  <c:v>1.771255060728745</c:v>
                </c:pt>
                <c:pt idx="494">
                  <c:v>1.76969696969697</c:v>
                </c:pt>
                <c:pt idx="495">
                  <c:v>1.768145161290322</c:v>
                </c:pt>
                <c:pt idx="496">
                  <c:v>1.766599597585513</c:v>
                </c:pt>
                <c:pt idx="497">
                  <c:v>1.765060240963855</c:v>
                </c:pt>
                <c:pt idx="498">
                  <c:v>1.763527054108216</c:v>
                </c:pt>
                <c:pt idx="499">
                  <c:v>1.762</c:v>
                </c:pt>
                <c:pt idx="500">
                  <c:v>1.762475049900199</c:v>
                </c:pt>
              </c:numCache>
            </c:numRef>
          </c:val>
          <c:smooth val="0"/>
          <c:extLst xmlns:c16r2="http://schemas.microsoft.com/office/drawing/2015/06/chart">
            <c:ext xmlns:c16="http://schemas.microsoft.com/office/drawing/2014/chart" uri="{C3380CC4-5D6E-409C-BE32-E72D297353CC}">
              <c16:uniqueId val="{00000001-9E39-4F34-B620-E6E4F93E97FB}"/>
            </c:ext>
          </c:extLst>
        </c:ser>
        <c:dLbls>
          <c:showLegendKey val="0"/>
          <c:showVal val="0"/>
          <c:showCatName val="0"/>
          <c:showSerName val="0"/>
          <c:showPercent val="0"/>
          <c:showBubbleSize val="0"/>
        </c:dLbls>
        <c:smooth val="0"/>
        <c:axId val="-1793503360"/>
        <c:axId val="-1788009584"/>
      </c:lineChart>
      <c:catAx>
        <c:axId val="-1793503360"/>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009584"/>
        <c:crosses val="autoZero"/>
        <c:auto val="0"/>
        <c:lblAlgn val="ctr"/>
        <c:lblOffset val="100"/>
        <c:tickLblSkip val="50"/>
        <c:noMultiLvlLbl val="1"/>
      </c:catAx>
      <c:valAx>
        <c:axId val="-1788009584"/>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3503360"/>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Set'!$R$2:$R$502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4">
                  <c:v>1.875</c:v>
                </c:pt>
                <c:pt idx="305">
                  <c:v>1.75</c:v>
                </c:pt>
                <c:pt idx="306">
                  <c:v>1.75</c:v>
                </c:pt>
                <c:pt idx="307">
                  <c:v>1.75</c:v>
                </c:pt>
                <c:pt idx="308">
                  <c:v>1.75</c:v>
                </c:pt>
                <c:pt idx="309">
                  <c:v>1.875</c:v>
                </c:pt>
                <c:pt idx="310">
                  <c:v>1.875</c:v>
                </c:pt>
                <c:pt idx="311">
                  <c:v>1.625</c:v>
                </c:pt>
                <c:pt idx="312">
                  <c:v>1.875</c:v>
                </c:pt>
                <c:pt idx="313">
                  <c:v>1.875</c:v>
                </c:pt>
                <c:pt idx="314">
                  <c:v>1.875</c:v>
                </c:pt>
                <c:pt idx="315">
                  <c:v>1.875</c:v>
                </c:pt>
                <c:pt idx="316">
                  <c:v>2.125</c:v>
                </c:pt>
                <c:pt idx="317">
                  <c:v>2.0</c:v>
                </c:pt>
                <c:pt idx="318">
                  <c:v>1.875</c:v>
                </c:pt>
                <c:pt idx="319">
                  <c:v>1.875</c:v>
                </c:pt>
                <c:pt idx="320">
                  <c:v>1.5</c:v>
                </c:pt>
                <c:pt idx="321">
                  <c:v>1.5</c:v>
                </c:pt>
                <c:pt idx="322">
                  <c:v>1.5</c:v>
                </c:pt>
                <c:pt idx="323">
                  <c:v>1.875</c:v>
                </c:pt>
                <c:pt idx="324">
                  <c:v>1.625</c:v>
                </c:pt>
                <c:pt idx="325">
                  <c:v>1.625</c:v>
                </c:pt>
                <c:pt idx="326">
                  <c:v>1.5</c:v>
                </c:pt>
                <c:pt idx="327">
                  <c:v>1.5</c:v>
                </c:pt>
                <c:pt idx="328">
                  <c:v>1.5</c:v>
                </c:pt>
                <c:pt idx="329">
                  <c:v>1.5</c:v>
                </c:pt>
                <c:pt idx="330">
                  <c:v>1.625</c:v>
                </c:pt>
                <c:pt idx="331">
                  <c:v>1.375</c:v>
                </c:pt>
                <c:pt idx="332">
                  <c:v>1.375</c:v>
                </c:pt>
                <c:pt idx="333">
                  <c:v>1.375</c:v>
                </c:pt>
                <c:pt idx="334">
                  <c:v>1.5</c:v>
                </c:pt>
                <c:pt idx="335">
                  <c:v>1.375</c:v>
                </c:pt>
                <c:pt idx="336">
                  <c:v>1.375</c:v>
                </c:pt>
                <c:pt idx="337">
                  <c:v>1.5</c:v>
                </c:pt>
                <c:pt idx="338">
                  <c:v>1.375</c:v>
                </c:pt>
                <c:pt idx="339">
                  <c:v>1.375</c:v>
                </c:pt>
                <c:pt idx="340">
                  <c:v>1.375</c:v>
                </c:pt>
                <c:pt idx="341">
                  <c:v>1.375</c:v>
                </c:pt>
                <c:pt idx="342">
                  <c:v>1.25</c:v>
                </c:pt>
                <c:pt idx="343">
                  <c:v>1.25</c:v>
                </c:pt>
                <c:pt idx="344">
                  <c:v>1.375</c:v>
                </c:pt>
                <c:pt idx="345">
                  <c:v>1.25</c:v>
                </c:pt>
                <c:pt idx="346">
                  <c:v>1.25</c:v>
                </c:pt>
                <c:pt idx="347">
                  <c:v>1.125</c:v>
                </c:pt>
                <c:pt idx="348">
                  <c:v>1.125</c:v>
                </c:pt>
                <c:pt idx="349">
                  <c:v>1.125</c:v>
                </c:pt>
                <c:pt idx="350">
                  <c:v>1.125</c:v>
                </c:pt>
                <c:pt idx="351">
                  <c:v>1.125</c:v>
                </c:pt>
                <c:pt idx="352">
                  <c:v>1.0</c:v>
                </c:pt>
                <c:pt idx="353">
                  <c:v>1.125</c:v>
                </c:pt>
                <c:pt idx="354">
                  <c:v>1.125</c:v>
                </c:pt>
                <c:pt idx="355">
                  <c:v>1.125</c:v>
                </c:pt>
                <c:pt idx="356">
                  <c:v>1.125</c:v>
                </c:pt>
                <c:pt idx="357">
                  <c:v>1.375</c:v>
                </c:pt>
                <c:pt idx="358">
                  <c:v>1.5</c:v>
                </c:pt>
                <c:pt idx="359">
                  <c:v>1.5</c:v>
                </c:pt>
                <c:pt idx="360">
                  <c:v>1.5</c:v>
                </c:pt>
                <c:pt idx="361">
                  <c:v>1.5</c:v>
                </c:pt>
                <c:pt idx="362">
                  <c:v>1.5</c:v>
                </c:pt>
                <c:pt idx="363">
                  <c:v>1.5</c:v>
                </c:pt>
                <c:pt idx="364">
                  <c:v>1.5</c:v>
                </c:pt>
                <c:pt idx="365">
                  <c:v>1.25</c:v>
                </c:pt>
                <c:pt idx="366">
                  <c:v>1.375</c:v>
                </c:pt>
                <c:pt idx="367">
                  <c:v>1.375</c:v>
                </c:pt>
                <c:pt idx="368">
                  <c:v>1.375</c:v>
                </c:pt>
                <c:pt idx="369">
                  <c:v>1.25</c:v>
                </c:pt>
                <c:pt idx="370">
                  <c:v>1.25</c:v>
                </c:pt>
                <c:pt idx="371">
                  <c:v>1.25</c:v>
                </c:pt>
                <c:pt idx="372">
                  <c:v>1.375</c:v>
                </c:pt>
                <c:pt idx="373">
                  <c:v>1.375</c:v>
                </c:pt>
                <c:pt idx="374">
                  <c:v>1.125</c:v>
                </c:pt>
                <c:pt idx="375">
                  <c:v>1.25</c:v>
                </c:pt>
                <c:pt idx="376">
                  <c:v>1.375</c:v>
                </c:pt>
                <c:pt idx="377">
                  <c:v>1.75</c:v>
                </c:pt>
                <c:pt idx="378">
                  <c:v>1.75</c:v>
                </c:pt>
                <c:pt idx="379">
                  <c:v>1.75</c:v>
                </c:pt>
                <c:pt idx="380">
                  <c:v>1.625</c:v>
                </c:pt>
                <c:pt idx="381">
                  <c:v>1.625</c:v>
                </c:pt>
                <c:pt idx="382">
                  <c:v>1.625</c:v>
                </c:pt>
                <c:pt idx="383">
                  <c:v>1.5</c:v>
                </c:pt>
                <c:pt idx="384">
                  <c:v>1.375</c:v>
                </c:pt>
                <c:pt idx="385">
                  <c:v>1.375</c:v>
                </c:pt>
                <c:pt idx="386">
                  <c:v>1.375</c:v>
                </c:pt>
                <c:pt idx="387">
                  <c:v>1.375</c:v>
                </c:pt>
                <c:pt idx="388">
                  <c:v>1.5</c:v>
                </c:pt>
                <c:pt idx="389">
                  <c:v>1.5</c:v>
                </c:pt>
                <c:pt idx="390">
                  <c:v>1.5</c:v>
                </c:pt>
                <c:pt idx="391">
                  <c:v>1.625</c:v>
                </c:pt>
                <c:pt idx="392">
                  <c:v>1.625</c:v>
                </c:pt>
                <c:pt idx="393">
                  <c:v>1.25</c:v>
                </c:pt>
                <c:pt idx="394">
                  <c:v>1.25</c:v>
                </c:pt>
                <c:pt idx="395">
                  <c:v>1.25</c:v>
                </c:pt>
                <c:pt idx="396">
                  <c:v>1.125</c:v>
                </c:pt>
                <c:pt idx="397">
                  <c:v>1.125</c:v>
                </c:pt>
                <c:pt idx="398">
                  <c:v>1.125</c:v>
                </c:pt>
                <c:pt idx="399">
                  <c:v>1.125</c:v>
                </c:pt>
                <c:pt idx="400">
                  <c:v>1.125</c:v>
                </c:pt>
                <c:pt idx="401">
                  <c:v>1.125</c:v>
                </c:pt>
                <c:pt idx="402">
                  <c:v>1.125</c:v>
                </c:pt>
                <c:pt idx="403">
                  <c:v>1.125</c:v>
                </c:pt>
                <c:pt idx="404">
                  <c:v>1.125</c:v>
                </c:pt>
                <c:pt idx="405">
                  <c:v>1.125</c:v>
                </c:pt>
                <c:pt idx="406">
                  <c:v>1.125</c:v>
                </c:pt>
                <c:pt idx="407">
                  <c:v>1.0</c:v>
                </c:pt>
                <c:pt idx="408">
                  <c:v>1.0</c:v>
                </c:pt>
                <c:pt idx="409">
                  <c:v>1.0</c:v>
                </c:pt>
                <c:pt idx="410">
                  <c:v>1.0</c:v>
                </c:pt>
                <c:pt idx="411">
                  <c:v>1.0</c:v>
                </c:pt>
                <c:pt idx="412">
                  <c:v>1.0</c:v>
                </c:pt>
                <c:pt idx="413">
                  <c:v>1.125</c:v>
                </c:pt>
                <c:pt idx="414">
                  <c:v>1.25</c:v>
                </c:pt>
                <c:pt idx="415">
                  <c:v>1.25</c:v>
                </c:pt>
                <c:pt idx="416">
                  <c:v>1.25</c:v>
                </c:pt>
                <c:pt idx="417">
                  <c:v>1.25</c:v>
                </c:pt>
                <c:pt idx="418">
                  <c:v>1.25</c:v>
                </c:pt>
                <c:pt idx="419">
                  <c:v>1.25</c:v>
                </c:pt>
                <c:pt idx="420">
                  <c:v>1.25</c:v>
                </c:pt>
                <c:pt idx="421">
                  <c:v>1.125</c:v>
                </c:pt>
                <c:pt idx="422">
                  <c:v>1.0</c:v>
                </c:pt>
                <c:pt idx="423">
                  <c:v>1.0</c:v>
                </c:pt>
                <c:pt idx="424">
                  <c:v>1.0</c:v>
                </c:pt>
                <c:pt idx="425">
                  <c:v>1.125</c:v>
                </c:pt>
                <c:pt idx="426">
                  <c:v>1.125</c:v>
                </c:pt>
                <c:pt idx="427">
                  <c:v>1.125</c:v>
                </c:pt>
                <c:pt idx="428">
                  <c:v>1.125</c:v>
                </c:pt>
                <c:pt idx="429">
                  <c:v>1.125</c:v>
                </c:pt>
                <c:pt idx="430">
                  <c:v>1.125</c:v>
                </c:pt>
                <c:pt idx="431">
                  <c:v>1.125</c:v>
                </c:pt>
                <c:pt idx="432">
                  <c:v>1.375</c:v>
                </c:pt>
                <c:pt idx="433">
                  <c:v>1.25</c:v>
                </c:pt>
                <c:pt idx="434">
                  <c:v>1.25</c:v>
                </c:pt>
                <c:pt idx="435">
                  <c:v>1.25</c:v>
                </c:pt>
                <c:pt idx="436">
                  <c:v>1.25</c:v>
                </c:pt>
                <c:pt idx="437">
                  <c:v>1.25</c:v>
                </c:pt>
                <c:pt idx="438">
                  <c:v>1.25</c:v>
                </c:pt>
                <c:pt idx="439">
                  <c:v>1.25</c:v>
                </c:pt>
                <c:pt idx="440">
                  <c:v>1.0</c:v>
                </c:pt>
                <c:pt idx="441">
                  <c:v>1.0</c:v>
                </c:pt>
                <c:pt idx="442">
                  <c:v>1.25</c:v>
                </c:pt>
                <c:pt idx="443">
                  <c:v>1.25</c:v>
                </c:pt>
                <c:pt idx="444">
                  <c:v>1.5</c:v>
                </c:pt>
                <c:pt idx="445">
                  <c:v>1.5</c:v>
                </c:pt>
                <c:pt idx="446">
                  <c:v>1.5</c:v>
                </c:pt>
                <c:pt idx="447">
                  <c:v>1.5</c:v>
                </c:pt>
                <c:pt idx="448">
                  <c:v>1.5</c:v>
                </c:pt>
                <c:pt idx="449">
                  <c:v>1.5</c:v>
                </c:pt>
                <c:pt idx="450">
                  <c:v>1.25</c:v>
                </c:pt>
                <c:pt idx="451">
                  <c:v>1.25</c:v>
                </c:pt>
                <c:pt idx="452">
                  <c:v>1.0</c:v>
                </c:pt>
                <c:pt idx="453">
                  <c:v>1.0</c:v>
                </c:pt>
                <c:pt idx="454">
                  <c:v>1.0</c:v>
                </c:pt>
                <c:pt idx="455">
                  <c:v>1.0</c:v>
                </c:pt>
                <c:pt idx="456">
                  <c:v>1.0</c:v>
                </c:pt>
                <c:pt idx="457">
                  <c:v>1.0</c:v>
                </c:pt>
                <c:pt idx="458">
                  <c:v>1.125</c:v>
                </c:pt>
                <c:pt idx="459">
                  <c:v>1.125</c:v>
                </c:pt>
                <c:pt idx="460">
                  <c:v>1.125</c:v>
                </c:pt>
                <c:pt idx="461">
                  <c:v>1.125</c:v>
                </c:pt>
                <c:pt idx="462">
                  <c:v>1.125</c:v>
                </c:pt>
                <c:pt idx="463">
                  <c:v>1.25</c:v>
                </c:pt>
                <c:pt idx="464">
                  <c:v>1.25</c:v>
                </c:pt>
                <c:pt idx="465">
                  <c:v>1.25</c:v>
                </c:pt>
                <c:pt idx="466">
                  <c:v>1.25</c:v>
                </c:pt>
                <c:pt idx="467">
                  <c:v>1.25</c:v>
                </c:pt>
                <c:pt idx="468">
                  <c:v>1.25</c:v>
                </c:pt>
                <c:pt idx="469">
                  <c:v>1.375</c:v>
                </c:pt>
                <c:pt idx="470">
                  <c:v>1.5</c:v>
                </c:pt>
                <c:pt idx="471">
                  <c:v>1.375</c:v>
                </c:pt>
                <c:pt idx="472">
                  <c:v>1.375</c:v>
                </c:pt>
                <c:pt idx="473">
                  <c:v>1.5</c:v>
                </c:pt>
                <c:pt idx="474">
                  <c:v>1.375</c:v>
                </c:pt>
                <c:pt idx="475">
                  <c:v>1.625</c:v>
                </c:pt>
                <c:pt idx="476">
                  <c:v>1.625</c:v>
                </c:pt>
                <c:pt idx="477">
                  <c:v>1.625</c:v>
                </c:pt>
                <c:pt idx="478">
                  <c:v>1.5</c:v>
                </c:pt>
                <c:pt idx="479">
                  <c:v>1.5</c:v>
                </c:pt>
                <c:pt idx="480">
                  <c:v>1.5</c:v>
                </c:pt>
                <c:pt idx="481">
                  <c:v>1.375</c:v>
                </c:pt>
                <c:pt idx="482">
                  <c:v>1.625</c:v>
                </c:pt>
                <c:pt idx="483">
                  <c:v>1.375</c:v>
                </c:pt>
                <c:pt idx="484">
                  <c:v>1.375</c:v>
                </c:pt>
                <c:pt idx="485">
                  <c:v>1.25</c:v>
                </c:pt>
                <c:pt idx="486">
                  <c:v>1.25</c:v>
                </c:pt>
                <c:pt idx="487">
                  <c:v>1.375</c:v>
                </c:pt>
                <c:pt idx="488">
                  <c:v>1.5</c:v>
                </c:pt>
                <c:pt idx="489">
                  <c:v>1.625</c:v>
                </c:pt>
                <c:pt idx="490">
                  <c:v>1.375</c:v>
                </c:pt>
                <c:pt idx="491">
                  <c:v>1.375</c:v>
                </c:pt>
                <c:pt idx="492">
                  <c:v>1.5</c:v>
                </c:pt>
                <c:pt idx="493">
                  <c:v>1.5</c:v>
                </c:pt>
                <c:pt idx="494">
                  <c:v>1.5</c:v>
                </c:pt>
                <c:pt idx="495">
                  <c:v>1.5</c:v>
                </c:pt>
                <c:pt idx="496">
                  <c:v>1.375</c:v>
                </c:pt>
                <c:pt idx="497">
                  <c:v>1.375</c:v>
                </c:pt>
                <c:pt idx="498">
                  <c:v>1.375</c:v>
                </c:pt>
                <c:pt idx="499">
                  <c:v>1.375</c:v>
                </c:pt>
                <c:pt idx="500">
                  <c:v>1.25</c:v>
                </c:pt>
              </c:numCache>
            </c:numRef>
          </c:val>
          <c:smooth val="0"/>
          <c:extLst xmlns:c16r2="http://schemas.microsoft.com/office/drawing/2015/06/chart">
            <c:ext xmlns:c16="http://schemas.microsoft.com/office/drawing/2014/chart" uri="{C3380CC4-5D6E-409C-BE32-E72D297353CC}">
              <c16:uniqueId val="{00000000-7B65-4837-9B5B-CE01CB4D35F1}"/>
            </c:ext>
          </c:extLst>
        </c:ser>
        <c:ser>
          <c:idx val="1"/>
          <c:order val="1"/>
          <c:spPr>
            <a:ln w="28575" cap="rnd">
              <a:solidFill>
                <a:schemeClr val="accent2"/>
              </a:solidFill>
              <a:round/>
            </a:ln>
            <a:effectLst/>
          </c:spPr>
          <c:marker>
            <c:symbol val="none"/>
          </c:marker>
          <c:val>
            <c:numRef>
              <c:f>'Problems Set'!$W$2:$W$502</c:f>
              <c:numCache>
                <c:formatCode>0.0000_);[Red]\(0.0000\)</c:formatCode>
                <c:ptCount val="501"/>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4">
                  <c:v>1.675409836065574</c:v>
                </c:pt>
                <c:pt idx="305">
                  <c:v>1.673202614379085</c:v>
                </c:pt>
                <c:pt idx="306">
                  <c:v>1.671009771986971</c:v>
                </c:pt>
                <c:pt idx="307">
                  <c:v>1.668831168831169</c:v>
                </c:pt>
                <c:pt idx="308">
                  <c:v>1.666666666666667</c:v>
                </c:pt>
                <c:pt idx="309">
                  <c:v>1.667741935483871</c:v>
                </c:pt>
                <c:pt idx="310">
                  <c:v>1.672025723472669</c:v>
                </c:pt>
                <c:pt idx="311">
                  <c:v>1.673076923076923</c:v>
                </c:pt>
                <c:pt idx="312">
                  <c:v>1.680511182108626</c:v>
                </c:pt>
                <c:pt idx="313">
                  <c:v>1.678343949044586</c:v>
                </c:pt>
                <c:pt idx="314">
                  <c:v>1.676190476190476</c:v>
                </c:pt>
                <c:pt idx="315">
                  <c:v>1.674050632911392</c:v>
                </c:pt>
                <c:pt idx="316">
                  <c:v>1.678233438485804</c:v>
                </c:pt>
                <c:pt idx="317">
                  <c:v>1.676100628930817</c:v>
                </c:pt>
                <c:pt idx="318">
                  <c:v>1.677115987460815</c:v>
                </c:pt>
                <c:pt idx="319">
                  <c:v>1.678125</c:v>
                </c:pt>
                <c:pt idx="320">
                  <c:v>1.67601246105919</c:v>
                </c:pt>
                <c:pt idx="321">
                  <c:v>1.673913043478261</c:v>
                </c:pt>
                <c:pt idx="322">
                  <c:v>1.671826625386997</c:v>
                </c:pt>
                <c:pt idx="323">
                  <c:v>1.679012345679012</c:v>
                </c:pt>
                <c:pt idx="324">
                  <c:v>1.676923076923077</c:v>
                </c:pt>
                <c:pt idx="325">
                  <c:v>1.674846625766871</c:v>
                </c:pt>
                <c:pt idx="326">
                  <c:v>1.672782874617737</c:v>
                </c:pt>
                <c:pt idx="327">
                  <c:v>1.673780487804878</c:v>
                </c:pt>
                <c:pt idx="328">
                  <c:v>1.671732522796353</c:v>
                </c:pt>
                <c:pt idx="329">
                  <c:v>1.66969696969697</c:v>
                </c:pt>
                <c:pt idx="330">
                  <c:v>1.670694864048338</c:v>
                </c:pt>
                <c:pt idx="331">
                  <c:v>1.671686746987952</c:v>
                </c:pt>
                <c:pt idx="332">
                  <c:v>1.669669669669669</c:v>
                </c:pt>
                <c:pt idx="333">
                  <c:v>1.667664670658683</c:v>
                </c:pt>
                <c:pt idx="334">
                  <c:v>1.66865671641791</c:v>
                </c:pt>
                <c:pt idx="335">
                  <c:v>1.666666666666667</c:v>
                </c:pt>
                <c:pt idx="336">
                  <c:v>1.664688427299703</c:v>
                </c:pt>
                <c:pt idx="337">
                  <c:v>1.665680473372781</c:v>
                </c:pt>
                <c:pt idx="338">
                  <c:v>1.663716814159292</c:v>
                </c:pt>
                <c:pt idx="339">
                  <c:v>1.664705882352941</c:v>
                </c:pt>
                <c:pt idx="340">
                  <c:v>1.662756598240469</c:v>
                </c:pt>
                <c:pt idx="341">
                  <c:v>1.660818713450292</c:v>
                </c:pt>
                <c:pt idx="342">
                  <c:v>1.658892128279883</c:v>
                </c:pt>
                <c:pt idx="343">
                  <c:v>1.656976744186046</c:v>
                </c:pt>
                <c:pt idx="344">
                  <c:v>1.657971014492753</c:v>
                </c:pt>
                <c:pt idx="345">
                  <c:v>1.65606936416185</c:v>
                </c:pt>
                <c:pt idx="346">
                  <c:v>1.654178674351585</c:v>
                </c:pt>
                <c:pt idx="347">
                  <c:v>1.652298850574713</c:v>
                </c:pt>
                <c:pt idx="348">
                  <c:v>1.650429799426934</c:v>
                </c:pt>
                <c:pt idx="349">
                  <c:v>1.648571428571428</c:v>
                </c:pt>
                <c:pt idx="350">
                  <c:v>1.646723646723647</c:v>
                </c:pt>
                <c:pt idx="351">
                  <c:v>1.644886363636363</c:v>
                </c:pt>
                <c:pt idx="352">
                  <c:v>1.643059490084986</c:v>
                </c:pt>
                <c:pt idx="353">
                  <c:v>1.644067796610169</c:v>
                </c:pt>
                <c:pt idx="354">
                  <c:v>1.64225352112676</c:v>
                </c:pt>
                <c:pt idx="355">
                  <c:v>1.640449438202247</c:v>
                </c:pt>
                <c:pt idx="356">
                  <c:v>1.638655462184874</c:v>
                </c:pt>
                <c:pt idx="357">
                  <c:v>1.64245810055866</c:v>
                </c:pt>
                <c:pt idx="358">
                  <c:v>1.643454038997214</c:v>
                </c:pt>
                <c:pt idx="359">
                  <c:v>1.641666666666667</c:v>
                </c:pt>
                <c:pt idx="360">
                  <c:v>1.6398891966759</c:v>
                </c:pt>
                <c:pt idx="361">
                  <c:v>1.640883977900552</c:v>
                </c:pt>
                <c:pt idx="362">
                  <c:v>1.639118457300275</c:v>
                </c:pt>
                <c:pt idx="363">
                  <c:v>1.637362637362637</c:v>
                </c:pt>
                <c:pt idx="364">
                  <c:v>1.635616438356164</c:v>
                </c:pt>
                <c:pt idx="365">
                  <c:v>1.633879781420765</c:v>
                </c:pt>
                <c:pt idx="366">
                  <c:v>1.637602179836512</c:v>
                </c:pt>
                <c:pt idx="367">
                  <c:v>1.635869565217391</c:v>
                </c:pt>
                <c:pt idx="368">
                  <c:v>1.634146341463414</c:v>
                </c:pt>
                <c:pt idx="369">
                  <c:v>1.632432432432432</c:v>
                </c:pt>
                <c:pt idx="370">
                  <c:v>1.630727762803234</c:v>
                </c:pt>
                <c:pt idx="371">
                  <c:v>1.629032258064516</c:v>
                </c:pt>
                <c:pt idx="372">
                  <c:v>1.630026809651474</c:v>
                </c:pt>
                <c:pt idx="373">
                  <c:v>1.628342245989305</c:v>
                </c:pt>
                <c:pt idx="374">
                  <c:v>1.626666666666667</c:v>
                </c:pt>
                <c:pt idx="375">
                  <c:v>1.627659574468085</c:v>
                </c:pt>
                <c:pt idx="376">
                  <c:v>1.628647214854111</c:v>
                </c:pt>
                <c:pt idx="377">
                  <c:v>1.634920634920635</c:v>
                </c:pt>
                <c:pt idx="378">
                  <c:v>1.633245382585752</c:v>
                </c:pt>
                <c:pt idx="379">
                  <c:v>1.631578947368421</c:v>
                </c:pt>
                <c:pt idx="380">
                  <c:v>1.62992125984252</c:v>
                </c:pt>
                <c:pt idx="381">
                  <c:v>1.6282722513089</c:v>
                </c:pt>
                <c:pt idx="382">
                  <c:v>1.626631853785901</c:v>
                </c:pt>
                <c:pt idx="383">
                  <c:v>1.625</c:v>
                </c:pt>
                <c:pt idx="384">
                  <c:v>1.623376623376623</c:v>
                </c:pt>
                <c:pt idx="385">
                  <c:v>1.629533678756477</c:v>
                </c:pt>
                <c:pt idx="386">
                  <c:v>1.627906976744186</c:v>
                </c:pt>
                <c:pt idx="387">
                  <c:v>1.626288659793814</c:v>
                </c:pt>
                <c:pt idx="388">
                  <c:v>1.627249357326478</c:v>
                </c:pt>
                <c:pt idx="389">
                  <c:v>1.625641025641026</c:v>
                </c:pt>
                <c:pt idx="390">
                  <c:v>1.624040920716113</c:v>
                </c:pt>
                <c:pt idx="391">
                  <c:v>1.625</c:v>
                </c:pt>
                <c:pt idx="392">
                  <c:v>1.623409669211196</c:v>
                </c:pt>
                <c:pt idx="393">
                  <c:v>1.621827411167513</c:v>
                </c:pt>
                <c:pt idx="394">
                  <c:v>1.620253164556962</c:v>
                </c:pt>
                <c:pt idx="395">
                  <c:v>1.618686868686869</c:v>
                </c:pt>
                <c:pt idx="396">
                  <c:v>1.61712846347607</c:v>
                </c:pt>
                <c:pt idx="397">
                  <c:v>1.615577889447236</c:v>
                </c:pt>
                <c:pt idx="398">
                  <c:v>1.614035087719298</c:v>
                </c:pt>
                <c:pt idx="399">
                  <c:v>1.615</c:v>
                </c:pt>
                <c:pt idx="400">
                  <c:v>1.613466334164588</c:v>
                </c:pt>
                <c:pt idx="401">
                  <c:v>1.611940298507463</c:v>
                </c:pt>
                <c:pt idx="402">
                  <c:v>1.610421836228288</c:v>
                </c:pt>
                <c:pt idx="403">
                  <c:v>1.608910891089109</c:v>
                </c:pt>
                <c:pt idx="404">
                  <c:v>1.607407407407407</c:v>
                </c:pt>
                <c:pt idx="405">
                  <c:v>1.605911330049261</c:v>
                </c:pt>
                <c:pt idx="406">
                  <c:v>1.604422604422604</c:v>
                </c:pt>
                <c:pt idx="407">
                  <c:v>1.602941176470588</c:v>
                </c:pt>
                <c:pt idx="408">
                  <c:v>1.601466992665037</c:v>
                </c:pt>
                <c:pt idx="409">
                  <c:v>1.6</c:v>
                </c:pt>
                <c:pt idx="410">
                  <c:v>1.598540145985401</c:v>
                </c:pt>
                <c:pt idx="411">
                  <c:v>1.597087378640777</c:v>
                </c:pt>
                <c:pt idx="412">
                  <c:v>1.595641646489104</c:v>
                </c:pt>
                <c:pt idx="413">
                  <c:v>1.596618357487923</c:v>
                </c:pt>
                <c:pt idx="414">
                  <c:v>1.597590361445783</c:v>
                </c:pt>
                <c:pt idx="415">
                  <c:v>1.596153846153846</c:v>
                </c:pt>
                <c:pt idx="416">
                  <c:v>1.594724220623501</c:v>
                </c:pt>
                <c:pt idx="417">
                  <c:v>1.593301435406699</c:v>
                </c:pt>
                <c:pt idx="418">
                  <c:v>1.591885441527446</c:v>
                </c:pt>
                <c:pt idx="419">
                  <c:v>1.59047619047619</c:v>
                </c:pt>
                <c:pt idx="420">
                  <c:v>1.589073634204275</c:v>
                </c:pt>
                <c:pt idx="421">
                  <c:v>1.587677725118483</c:v>
                </c:pt>
                <c:pt idx="422">
                  <c:v>1.58628841607565</c:v>
                </c:pt>
                <c:pt idx="423">
                  <c:v>1.584905660377359</c:v>
                </c:pt>
                <c:pt idx="424">
                  <c:v>1.583529411764706</c:v>
                </c:pt>
                <c:pt idx="425">
                  <c:v>1.584507042253521</c:v>
                </c:pt>
                <c:pt idx="426">
                  <c:v>1.583138173302108</c:v>
                </c:pt>
                <c:pt idx="427">
                  <c:v>1.581775700934579</c:v>
                </c:pt>
                <c:pt idx="428">
                  <c:v>1.58041958041958</c:v>
                </c:pt>
                <c:pt idx="429">
                  <c:v>1.579069767441861</c:v>
                </c:pt>
                <c:pt idx="430">
                  <c:v>1.577726218097448</c:v>
                </c:pt>
                <c:pt idx="431">
                  <c:v>1.576388888888889</c:v>
                </c:pt>
                <c:pt idx="432">
                  <c:v>1.579676674364896</c:v>
                </c:pt>
                <c:pt idx="433">
                  <c:v>1.578341013824885</c:v>
                </c:pt>
                <c:pt idx="434">
                  <c:v>1.577011494252873</c:v>
                </c:pt>
                <c:pt idx="435">
                  <c:v>1.575688073394495</c:v>
                </c:pt>
                <c:pt idx="436">
                  <c:v>1.574370709382151</c:v>
                </c:pt>
                <c:pt idx="437">
                  <c:v>1.573059360730594</c:v>
                </c:pt>
                <c:pt idx="438">
                  <c:v>1.571753986332574</c:v>
                </c:pt>
                <c:pt idx="439">
                  <c:v>1.570454545454546</c:v>
                </c:pt>
                <c:pt idx="440">
                  <c:v>1.569160997732426</c:v>
                </c:pt>
                <c:pt idx="441">
                  <c:v>1.567873303167421</c:v>
                </c:pt>
                <c:pt idx="442">
                  <c:v>1.571106094808126</c:v>
                </c:pt>
                <c:pt idx="443">
                  <c:v>1.56981981981982</c:v>
                </c:pt>
                <c:pt idx="444">
                  <c:v>1.573033707865169</c:v>
                </c:pt>
                <c:pt idx="445">
                  <c:v>1.571748878923767</c:v>
                </c:pt>
                <c:pt idx="446">
                  <c:v>1.570469798657718</c:v>
                </c:pt>
                <c:pt idx="447">
                  <c:v>1.569196428571429</c:v>
                </c:pt>
                <c:pt idx="448">
                  <c:v>1.567928730512249</c:v>
                </c:pt>
                <c:pt idx="449">
                  <c:v>1.566666666666667</c:v>
                </c:pt>
                <c:pt idx="450">
                  <c:v>1.565410199556541</c:v>
                </c:pt>
                <c:pt idx="451">
                  <c:v>1.564159292035398</c:v>
                </c:pt>
                <c:pt idx="452">
                  <c:v>1.562913907284768</c:v>
                </c:pt>
                <c:pt idx="453">
                  <c:v>1.561674008810573</c:v>
                </c:pt>
                <c:pt idx="454">
                  <c:v>1.56043956043956</c:v>
                </c:pt>
                <c:pt idx="455">
                  <c:v>1.55921052631579</c:v>
                </c:pt>
                <c:pt idx="456">
                  <c:v>1.557986870897155</c:v>
                </c:pt>
                <c:pt idx="457">
                  <c:v>1.556768558951965</c:v>
                </c:pt>
                <c:pt idx="458">
                  <c:v>1.557734204793028</c:v>
                </c:pt>
                <c:pt idx="459">
                  <c:v>1.556521739130435</c:v>
                </c:pt>
                <c:pt idx="460">
                  <c:v>1.55531453362256</c:v>
                </c:pt>
                <c:pt idx="461">
                  <c:v>1.554112554112554</c:v>
                </c:pt>
                <c:pt idx="462">
                  <c:v>1.552915766738661</c:v>
                </c:pt>
                <c:pt idx="463">
                  <c:v>1.553879310344828</c:v>
                </c:pt>
                <c:pt idx="464">
                  <c:v>1.552688172043011</c:v>
                </c:pt>
                <c:pt idx="465">
                  <c:v>1.551502145922747</c:v>
                </c:pt>
                <c:pt idx="466">
                  <c:v>1.552462526766595</c:v>
                </c:pt>
                <c:pt idx="467">
                  <c:v>1.551282051282051</c:v>
                </c:pt>
                <c:pt idx="468">
                  <c:v>1.550106609808102</c:v>
                </c:pt>
                <c:pt idx="469">
                  <c:v>1.551063829787234</c:v>
                </c:pt>
                <c:pt idx="470">
                  <c:v>1.552016985138004</c:v>
                </c:pt>
                <c:pt idx="471">
                  <c:v>1.550847457627119</c:v>
                </c:pt>
                <c:pt idx="472">
                  <c:v>1.549682875264271</c:v>
                </c:pt>
                <c:pt idx="473">
                  <c:v>1.550632911392405</c:v>
                </c:pt>
                <c:pt idx="474">
                  <c:v>1.549473684210526</c:v>
                </c:pt>
                <c:pt idx="475">
                  <c:v>1.552521008403361</c:v>
                </c:pt>
                <c:pt idx="476">
                  <c:v>1.551362683438155</c:v>
                </c:pt>
                <c:pt idx="477">
                  <c:v>1.552301255230126</c:v>
                </c:pt>
                <c:pt idx="478">
                  <c:v>1.551148225469729</c:v>
                </c:pt>
                <c:pt idx="479">
                  <c:v>1.55</c:v>
                </c:pt>
                <c:pt idx="480">
                  <c:v>1.548856548856549</c:v>
                </c:pt>
                <c:pt idx="481">
                  <c:v>1.547717842323651</c:v>
                </c:pt>
                <c:pt idx="482">
                  <c:v>1.550724637681159</c:v>
                </c:pt>
                <c:pt idx="483">
                  <c:v>1.549586776859504</c:v>
                </c:pt>
                <c:pt idx="484">
                  <c:v>1.548453608247423</c:v>
                </c:pt>
                <c:pt idx="485">
                  <c:v>1.547325102880658</c:v>
                </c:pt>
                <c:pt idx="486">
                  <c:v>1.546201232032854</c:v>
                </c:pt>
                <c:pt idx="487">
                  <c:v>1.547131147540984</c:v>
                </c:pt>
                <c:pt idx="488">
                  <c:v>1.548057259713701</c:v>
                </c:pt>
                <c:pt idx="489">
                  <c:v>1.548979591836735</c:v>
                </c:pt>
                <c:pt idx="490">
                  <c:v>1.547861507128309</c:v>
                </c:pt>
                <c:pt idx="491">
                  <c:v>1.546747967479675</c:v>
                </c:pt>
                <c:pt idx="492">
                  <c:v>1.547667342799189</c:v>
                </c:pt>
                <c:pt idx="493">
                  <c:v>1.546558704453441</c:v>
                </c:pt>
                <c:pt idx="494">
                  <c:v>1.545454545454545</c:v>
                </c:pt>
                <c:pt idx="495">
                  <c:v>1.546370967741935</c:v>
                </c:pt>
                <c:pt idx="496">
                  <c:v>1.545271629778672</c:v>
                </c:pt>
                <c:pt idx="497">
                  <c:v>1.546184738955823</c:v>
                </c:pt>
                <c:pt idx="498">
                  <c:v>1.545090180360722</c:v>
                </c:pt>
                <c:pt idx="499">
                  <c:v>1.544</c:v>
                </c:pt>
                <c:pt idx="500">
                  <c:v>1.542914171656687</c:v>
                </c:pt>
              </c:numCache>
            </c:numRef>
          </c:val>
          <c:smooth val="0"/>
          <c:extLst xmlns:c16r2="http://schemas.microsoft.com/office/drawing/2015/06/chart">
            <c:ext xmlns:c16="http://schemas.microsoft.com/office/drawing/2014/chart" uri="{C3380CC4-5D6E-409C-BE32-E72D297353CC}">
              <c16:uniqueId val="{00000001-7B65-4837-9B5B-CE01CB4D35F1}"/>
            </c:ext>
          </c:extLst>
        </c:ser>
        <c:dLbls>
          <c:showLegendKey val="0"/>
          <c:showVal val="0"/>
          <c:showCatName val="0"/>
          <c:showSerName val="0"/>
          <c:showPercent val="0"/>
          <c:showBubbleSize val="0"/>
        </c:dLbls>
        <c:smooth val="0"/>
        <c:axId val="-1945284928"/>
        <c:axId val="-1778019472"/>
      </c:lineChart>
      <c:catAx>
        <c:axId val="-1945284928"/>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19472"/>
        <c:crosses val="autoZero"/>
        <c:auto val="0"/>
        <c:lblAlgn val="ctr"/>
        <c:lblOffset val="100"/>
        <c:tickLblSkip val="50"/>
        <c:noMultiLvlLbl val="1"/>
      </c:catAx>
      <c:valAx>
        <c:axId val="-1778019472"/>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5284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DF83-4252-9592-B4BD5325D045}"/>
              </c:ext>
            </c:extLst>
          </c:dPt>
          <c:dPt>
            <c:idx val="1"/>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3-DF83-4252-9592-B4BD5325D045}"/>
              </c:ext>
            </c:extLst>
          </c:dPt>
          <c:dPt>
            <c:idx val="2"/>
            <c:invertIfNegative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5-DF83-4252-9592-B4BD5325D0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Dashboard!$X$7:$X$12</c:f>
              <c:strCache>
                <c:ptCount val="6"/>
                <c:pt idx="0">
                  <c:v>CodeForces</c:v>
                </c:pt>
                <c:pt idx="1">
                  <c:v>LeetCode</c:v>
                </c:pt>
                <c:pt idx="2">
                  <c:v>Uva</c:v>
                </c:pt>
                <c:pt idx="3">
                  <c:v>SPOJ</c:v>
                </c:pt>
                <c:pt idx="4">
                  <c:v>LintCode</c:v>
                </c:pt>
                <c:pt idx="5">
                  <c:v>Google</c:v>
                </c:pt>
              </c:strCache>
            </c:strRef>
          </c:cat>
          <c:val>
            <c:numRef>
              <c:f>Dashboard!$Y$7:$Y$12</c:f>
              <c:numCache>
                <c:formatCode>General</c:formatCode>
                <c:ptCount val="6"/>
                <c:pt idx="0">
                  <c:v>268.0</c:v>
                </c:pt>
                <c:pt idx="1">
                  <c:v>239.0</c:v>
                </c:pt>
                <c:pt idx="2">
                  <c:v>6.0</c:v>
                </c:pt>
                <c:pt idx="3">
                  <c:v>0.0</c:v>
                </c:pt>
                <c:pt idx="4">
                  <c:v>1.0</c:v>
                </c:pt>
                <c:pt idx="5">
                  <c:v>11.0</c:v>
                </c:pt>
              </c:numCache>
            </c:numRef>
          </c:val>
          <c:extLst xmlns:c16r2="http://schemas.microsoft.com/office/drawing/2015/06/chart">
            <c:ext xmlns:c16="http://schemas.microsoft.com/office/drawing/2014/chart" uri="{C3380CC4-5D6E-409C-BE32-E72D297353CC}">
              <c16:uniqueId val="{00000006-DF83-4252-9592-B4BD5325D045}"/>
            </c:ext>
          </c:extLst>
        </c:ser>
        <c:dLbls>
          <c:dLblPos val="inEnd"/>
          <c:showLegendKey val="0"/>
          <c:showVal val="1"/>
          <c:showCatName val="0"/>
          <c:showSerName val="0"/>
          <c:showPercent val="0"/>
          <c:showBubbleSize val="0"/>
        </c:dLbls>
        <c:gapWidth val="100"/>
        <c:axId val="-1778151280"/>
        <c:axId val="-1778148960"/>
      </c:barChart>
      <c:catAx>
        <c:axId val="-17781512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48960"/>
        <c:crosses val="autoZero"/>
        <c:auto val="1"/>
        <c:lblAlgn val="ctr"/>
        <c:lblOffset val="100"/>
        <c:noMultiLvlLbl val="0"/>
      </c:catAx>
      <c:valAx>
        <c:axId val="-177814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15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Set'!$T$2:$T$502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4">
                  <c:v>6435.096153846153</c:v>
                </c:pt>
                <c:pt idx="305">
                  <c:v>6466.346153846154</c:v>
                </c:pt>
                <c:pt idx="306">
                  <c:v>6466.346153846154</c:v>
                </c:pt>
                <c:pt idx="307">
                  <c:v>6341.346153846154</c:v>
                </c:pt>
                <c:pt idx="308">
                  <c:v>6466.346153846154</c:v>
                </c:pt>
                <c:pt idx="309">
                  <c:v>6906.25</c:v>
                </c:pt>
                <c:pt idx="310">
                  <c:v>6917.613636363636</c:v>
                </c:pt>
                <c:pt idx="311">
                  <c:v>6832.386363636364</c:v>
                </c:pt>
                <c:pt idx="312">
                  <c:v>6352.67857142857</c:v>
                </c:pt>
                <c:pt idx="313">
                  <c:v>6352.67857142857</c:v>
                </c:pt>
                <c:pt idx="314">
                  <c:v>6352.67857142857</c:v>
                </c:pt>
                <c:pt idx="315">
                  <c:v>6727.678571428571</c:v>
                </c:pt>
                <c:pt idx="316">
                  <c:v>6843.75</c:v>
                </c:pt>
                <c:pt idx="317">
                  <c:v>7096.153846153845</c:v>
                </c:pt>
                <c:pt idx="318">
                  <c:v>7002.403846153846</c:v>
                </c:pt>
                <c:pt idx="319">
                  <c:v>7497.15909090909</c:v>
                </c:pt>
                <c:pt idx="320">
                  <c:v>7465.90909090909</c:v>
                </c:pt>
                <c:pt idx="321">
                  <c:v>7340.90909090909</c:v>
                </c:pt>
                <c:pt idx="322">
                  <c:v>7215.909090909091</c:v>
                </c:pt>
                <c:pt idx="323">
                  <c:v>6739.583333333333</c:v>
                </c:pt>
                <c:pt idx="324">
                  <c:v>6552.083333333334</c:v>
                </c:pt>
                <c:pt idx="325">
                  <c:v>6684.659090909091</c:v>
                </c:pt>
                <c:pt idx="326">
                  <c:v>6750.0</c:v>
                </c:pt>
                <c:pt idx="327">
                  <c:v>6590.909090909091</c:v>
                </c:pt>
                <c:pt idx="328">
                  <c:v>6590.909090909091</c:v>
                </c:pt>
                <c:pt idx="329">
                  <c:v>6715.90909090909</c:v>
                </c:pt>
                <c:pt idx="330">
                  <c:v>7163.194444444444</c:v>
                </c:pt>
                <c:pt idx="331">
                  <c:v>7156.25</c:v>
                </c:pt>
                <c:pt idx="332">
                  <c:v>7031.25</c:v>
                </c:pt>
                <c:pt idx="333">
                  <c:v>7031.25</c:v>
                </c:pt>
                <c:pt idx="334">
                  <c:v>7125</c:v>
                </c:pt>
                <c:pt idx="335">
                  <c:v>7031.25</c:v>
                </c:pt>
                <c:pt idx="336">
                  <c:v>7031.25</c:v>
                </c:pt>
                <c:pt idx="337">
                  <c:v>7125</c:v>
                </c:pt>
                <c:pt idx="338">
                  <c:v>7100.694444444444</c:v>
                </c:pt>
                <c:pt idx="339">
                  <c:v>6531.250000000001</c:v>
                </c:pt>
                <c:pt idx="340">
                  <c:v>6531.250000000001</c:v>
                </c:pt>
                <c:pt idx="341">
                  <c:v>6572.916666666666</c:v>
                </c:pt>
                <c:pt idx="342">
                  <c:v>6354.166666666666</c:v>
                </c:pt>
                <c:pt idx="343">
                  <c:v>6479.166666666666</c:v>
                </c:pt>
                <c:pt idx="344">
                  <c:v>6447.916666666666</c:v>
                </c:pt>
                <c:pt idx="345">
                  <c:v>6229.166666666666</c:v>
                </c:pt>
                <c:pt idx="346">
                  <c:v>6875.0</c:v>
                </c:pt>
                <c:pt idx="347">
                  <c:v>6906.25</c:v>
                </c:pt>
                <c:pt idx="348">
                  <c:v>6906.25</c:v>
                </c:pt>
                <c:pt idx="349">
                  <c:v>6906.25</c:v>
                </c:pt>
                <c:pt idx="350">
                  <c:v>7031.25</c:v>
                </c:pt>
                <c:pt idx="351">
                  <c:v>7343.75</c:v>
                </c:pt>
                <c:pt idx="352">
                  <c:v>7375.0</c:v>
                </c:pt>
                <c:pt idx="353">
                  <c:v>7281.25</c:v>
                </c:pt>
                <c:pt idx="354">
                  <c:v>7406.250000000001</c:v>
                </c:pt>
                <c:pt idx="355">
                  <c:v>7406.250000000001</c:v>
                </c:pt>
                <c:pt idx="356">
                  <c:v>7531.25</c:v>
                </c:pt>
                <c:pt idx="357">
                  <c:v>7156.25</c:v>
                </c:pt>
                <c:pt idx="358">
                  <c:v>7090.909090909091</c:v>
                </c:pt>
                <c:pt idx="359">
                  <c:v>6965.90909090909</c:v>
                </c:pt>
                <c:pt idx="360">
                  <c:v>7000.0</c:v>
                </c:pt>
                <c:pt idx="361">
                  <c:v>6715.90909090909</c:v>
                </c:pt>
                <c:pt idx="362">
                  <c:v>6590.909090909091</c:v>
                </c:pt>
                <c:pt idx="363">
                  <c:v>6590.909090909091</c:v>
                </c:pt>
                <c:pt idx="364">
                  <c:v>6944.444444444444</c:v>
                </c:pt>
                <c:pt idx="365">
                  <c:v>7250.0</c:v>
                </c:pt>
                <c:pt idx="366">
                  <c:v>6781.250000000001</c:v>
                </c:pt>
                <c:pt idx="367">
                  <c:v>6781.250000000001</c:v>
                </c:pt>
                <c:pt idx="368">
                  <c:v>7100.694444444444</c:v>
                </c:pt>
                <c:pt idx="369">
                  <c:v>7006.944444444444</c:v>
                </c:pt>
                <c:pt idx="370">
                  <c:v>7006.944444444444</c:v>
                </c:pt>
                <c:pt idx="371">
                  <c:v>6881.944444444444</c:v>
                </c:pt>
                <c:pt idx="372">
                  <c:v>6656.25</c:v>
                </c:pt>
                <c:pt idx="373">
                  <c:v>7093.75</c:v>
                </c:pt>
                <c:pt idx="374">
                  <c:v>7156.25</c:v>
                </c:pt>
                <c:pt idx="375">
                  <c:v>6881.944444444444</c:v>
                </c:pt>
                <c:pt idx="376">
                  <c:v>6531.25</c:v>
                </c:pt>
                <c:pt idx="377">
                  <c:v>6283.653846153845</c:v>
                </c:pt>
                <c:pt idx="378">
                  <c:v>6533.653846153846</c:v>
                </c:pt>
                <c:pt idx="379">
                  <c:v>6770.833333333334</c:v>
                </c:pt>
                <c:pt idx="380">
                  <c:v>6802.083333333334</c:v>
                </c:pt>
                <c:pt idx="381">
                  <c:v>6677.083333333333</c:v>
                </c:pt>
                <c:pt idx="382">
                  <c:v>6809.65909090909</c:v>
                </c:pt>
                <c:pt idx="383">
                  <c:v>7000.0</c:v>
                </c:pt>
                <c:pt idx="384">
                  <c:v>7906.25</c:v>
                </c:pt>
                <c:pt idx="385">
                  <c:v>7031.25</c:v>
                </c:pt>
                <c:pt idx="386">
                  <c:v>6781.250000000001</c:v>
                </c:pt>
                <c:pt idx="387">
                  <c:v>6656.25</c:v>
                </c:pt>
                <c:pt idx="388">
                  <c:v>6465.909090909091</c:v>
                </c:pt>
                <c:pt idx="389">
                  <c:v>6340.90909090909</c:v>
                </c:pt>
                <c:pt idx="390">
                  <c:v>6215.909090909091</c:v>
                </c:pt>
                <c:pt idx="391">
                  <c:v>6239.583333333334</c:v>
                </c:pt>
                <c:pt idx="392">
                  <c:v>6600.694444444445</c:v>
                </c:pt>
                <c:pt idx="393">
                  <c:v>6694.444444444444</c:v>
                </c:pt>
                <c:pt idx="394">
                  <c:v>6694.444444444444</c:v>
                </c:pt>
                <c:pt idx="395">
                  <c:v>6937.5</c:v>
                </c:pt>
                <c:pt idx="396">
                  <c:v>6968.75</c:v>
                </c:pt>
                <c:pt idx="397">
                  <c:v>7093.75</c:v>
                </c:pt>
                <c:pt idx="398">
                  <c:v>7406.25</c:v>
                </c:pt>
                <c:pt idx="399">
                  <c:v>6906.25</c:v>
                </c:pt>
                <c:pt idx="400">
                  <c:v>6906.25</c:v>
                </c:pt>
                <c:pt idx="401">
                  <c:v>6781.25</c:v>
                </c:pt>
                <c:pt idx="402">
                  <c:v>6906.25</c:v>
                </c:pt>
                <c:pt idx="403">
                  <c:v>7031.25</c:v>
                </c:pt>
                <c:pt idx="404">
                  <c:v>6906.25</c:v>
                </c:pt>
                <c:pt idx="405">
                  <c:v>6906.25</c:v>
                </c:pt>
                <c:pt idx="406">
                  <c:v>7218.75</c:v>
                </c:pt>
                <c:pt idx="407">
                  <c:v>7375.0</c:v>
                </c:pt>
                <c:pt idx="408">
                  <c:v>7500.0</c:v>
                </c:pt>
                <c:pt idx="409">
                  <c:v>7625.0</c:v>
                </c:pt>
                <c:pt idx="410">
                  <c:v>7625.0</c:v>
                </c:pt>
                <c:pt idx="411">
                  <c:v>7625.0</c:v>
                </c:pt>
                <c:pt idx="412">
                  <c:v>7750.0</c:v>
                </c:pt>
                <c:pt idx="413">
                  <c:v>7406.250000000001</c:v>
                </c:pt>
                <c:pt idx="414">
                  <c:v>7256.944444444444</c:v>
                </c:pt>
                <c:pt idx="415">
                  <c:v>7131.944444444444</c:v>
                </c:pt>
                <c:pt idx="416">
                  <c:v>7131.944444444444</c:v>
                </c:pt>
                <c:pt idx="417">
                  <c:v>7006.944444444444</c:v>
                </c:pt>
                <c:pt idx="418">
                  <c:v>6881.944444444444</c:v>
                </c:pt>
                <c:pt idx="419">
                  <c:v>6881.944444444444</c:v>
                </c:pt>
                <c:pt idx="420">
                  <c:v>7125.0</c:v>
                </c:pt>
                <c:pt idx="421">
                  <c:v>7468.75</c:v>
                </c:pt>
                <c:pt idx="422">
                  <c:v>7562.5</c:v>
                </c:pt>
                <c:pt idx="423">
                  <c:v>7562.5</c:v>
                </c:pt>
                <c:pt idx="424">
                  <c:v>7437.5</c:v>
                </c:pt>
                <c:pt idx="425">
                  <c:v>7093.75</c:v>
                </c:pt>
                <c:pt idx="426">
                  <c:v>7093.75</c:v>
                </c:pt>
                <c:pt idx="427">
                  <c:v>7093.75</c:v>
                </c:pt>
                <c:pt idx="428">
                  <c:v>6968.75</c:v>
                </c:pt>
                <c:pt idx="429">
                  <c:v>7031.25</c:v>
                </c:pt>
                <c:pt idx="430">
                  <c:v>6906.25</c:v>
                </c:pt>
                <c:pt idx="431">
                  <c:v>6968.75</c:v>
                </c:pt>
                <c:pt idx="432">
                  <c:v>6788.194444444444</c:v>
                </c:pt>
                <c:pt idx="433">
                  <c:v>6944.444444444444</c:v>
                </c:pt>
                <c:pt idx="434">
                  <c:v>6944.444444444444</c:v>
                </c:pt>
                <c:pt idx="435">
                  <c:v>6944.444444444444</c:v>
                </c:pt>
                <c:pt idx="436">
                  <c:v>6819.444444444444</c:v>
                </c:pt>
                <c:pt idx="437">
                  <c:v>6756.944444444443</c:v>
                </c:pt>
                <c:pt idx="438">
                  <c:v>6694.444444444444</c:v>
                </c:pt>
                <c:pt idx="439">
                  <c:v>7312.5</c:v>
                </c:pt>
                <c:pt idx="440">
                  <c:v>7375.0</c:v>
                </c:pt>
                <c:pt idx="441">
                  <c:v>7375.0</c:v>
                </c:pt>
                <c:pt idx="442">
                  <c:v>6944.444444444444</c:v>
                </c:pt>
                <c:pt idx="443">
                  <c:v>7006.944444444444</c:v>
                </c:pt>
                <c:pt idx="444">
                  <c:v>6903.409090909091</c:v>
                </c:pt>
                <c:pt idx="445">
                  <c:v>6778.409090909091</c:v>
                </c:pt>
                <c:pt idx="446">
                  <c:v>6653.40909090909</c:v>
                </c:pt>
                <c:pt idx="447">
                  <c:v>6403.40909090909</c:v>
                </c:pt>
                <c:pt idx="448">
                  <c:v>6215.909090909091</c:v>
                </c:pt>
                <c:pt idx="449">
                  <c:v>6569.444444444444</c:v>
                </c:pt>
                <c:pt idx="450">
                  <c:v>6319.444444444444</c:v>
                </c:pt>
                <c:pt idx="451">
                  <c:v>6562.5</c:v>
                </c:pt>
                <c:pt idx="452">
                  <c:v>6375.0</c:v>
                </c:pt>
                <c:pt idx="453">
                  <c:v>6500.0</c:v>
                </c:pt>
                <c:pt idx="454">
                  <c:v>6562.5</c:v>
                </c:pt>
                <c:pt idx="455">
                  <c:v>6562.5</c:v>
                </c:pt>
                <c:pt idx="456">
                  <c:v>6625.0</c:v>
                </c:pt>
                <c:pt idx="457">
                  <c:v>6500.0</c:v>
                </c:pt>
                <c:pt idx="458">
                  <c:v>6281.25</c:v>
                </c:pt>
                <c:pt idx="459">
                  <c:v>6406.25</c:v>
                </c:pt>
                <c:pt idx="460">
                  <c:v>6343.75</c:v>
                </c:pt>
                <c:pt idx="461">
                  <c:v>6218.75</c:v>
                </c:pt>
                <c:pt idx="462">
                  <c:v>6468.75</c:v>
                </c:pt>
                <c:pt idx="463">
                  <c:v>6319.444444444444</c:v>
                </c:pt>
                <c:pt idx="464">
                  <c:v>6194.444444444444</c:v>
                </c:pt>
                <c:pt idx="465">
                  <c:v>6375.0</c:v>
                </c:pt>
                <c:pt idx="466">
                  <c:v>6006.944444444444</c:v>
                </c:pt>
                <c:pt idx="467">
                  <c:v>5881.944444444444</c:v>
                </c:pt>
                <c:pt idx="468">
                  <c:v>6131.944444444443</c:v>
                </c:pt>
                <c:pt idx="469">
                  <c:v>6031.25</c:v>
                </c:pt>
                <c:pt idx="470">
                  <c:v>5687.5</c:v>
                </c:pt>
                <c:pt idx="471">
                  <c:v>5781.25</c:v>
                </c:pt>
                <c:pt idx="472">
                  <c:v>5781.25</c:v>
                </c:pt>
                <c:pt idx="473">
                  <c:v>5687.5</c:v>
                </c:pt>
                <c:pt idx="474">
                  <c:v>5906.25</c:v>
                </c:pt>
                <c:pt idx="475">
                  <c:v>5802.083333333333</c:v>
                </c:pt>
                <c:pt idx="476">
                  <c:v>5684.659090909091</c:v>
                </c:pt>
                <c:pt idx="477">
                  <c:v>5559.65909090909</c:v>
                </c:pt>
                <c:pt idx="478">
                  <c:v>5590.909090909091</c:v>
                </c:pt>
                <c:pt idx="479">
                  <c:v>5403.40909090909</c:v>
                </c:pt>
                <c:pt idx="480">
                  <c:v>5625.0</c:v>
                </c:pt>
                <c:pt idx="481">
                  <c:v>5656.25</c:v>
                </c:pt>
                <c:pt idx="482">
                  <c:v>5593.75</c:v>
                </c:pt>
                <c:pt idx="483">
                  <c:v>5406.25</c:v>
                </c:pt>
                <c:pt idx="484">
                  <c:v>5600.694444444444</c:v>
                </c:pt>
                <c:pt idx="485">
                  <c:v>5631.944444444444</c:v>
                </c:pt>
                <c:pt idx="486">
                  <c:v>5631.944444444444</c:v>
                </c:pt>
                <c:pt idx="487">
                  <c:v>5468.75</c:v>
                </c:pt>
                <c:pt idx="488">
                  <c:v>5278.409090909091</c:v>
                </c:pt>
                <c:pt idx="489">
                  <c:v>5406.25</c:v>
                </c:pt>
                <c:pt idx="490">
                  <c:v>5281.25</c:v>
                </c:pt>
                <c:pt idx="491">
                  <c:v>5343.75</c:v>
                </c:pt>
                <c:pt idx="492">
                  <c:v>5153.40909090909</c:v>
                </c:pt>
                <c:pt idx="493">
                  <c:v>5153.40909090909</c:v>
                </c:pt>
                <c:pt idx="494">
                  <c:v>5312.5</c:v>
                </c:pt>
                <c:pt idx="495">
                  <c:v>525</c:v>
                </c:pt>
                <c:pt idx="496">
                  <c:v>5413.194444444444</c:v>
                </c:pt>
                <c:pt idx="497">
                  <c:v>5218.75</c:v>
                </c:pt>
                <c:pt idx="498">
                  <c:v>5218.75</c:v>
                </c:pt>
                <c:pt idx="499">
                  <c:v>5350.694444444445</c:v>
                </c:pt>
                <c:pt idx="500">
                  <c:v>5506.944444444445</c:v>
                </c:pt>
              </c:numCache>
            </c:numRef>
          </c:val>
          <c:smooth val="0"/>
          <c:extLst xmlns:c16r2="http://schemas.microsoft.com/office/drawing/2015/06/chart">
            <c:ext xmlns:c16="http://schemas.microsoft.com/office/drawing/2014/chart" uri="{C3380CC4-5D6E-409C-BE32-E72D297353CC}">
              <c16:uniqueId val="{00000000-087C-4EC3-BA22-EF051663552A}"/>
            </c:ext>
          </c:extLst>
        </c:ser>
        <c:ser>
          <c:idx val="1"/>
          <c:order val="1"/>
          <c:spPr>
            <a:ln w="28575" cap="rnd">
              <a:solidFill>
                <a:schemeClr val="accent2"/>
              </a:solidFill>
              <a:round/>
            </a:ln>
            <a:effectLst/>
          </c:spPr>
          <c:marker>
            <c:symbol val="none"/>
          </c:marker>
          <c:cat>
            <c:numRef>
              <c:f>'Problems Set'!$J$2:$J$502</c:f>
              <c:numCache>
                <c:formatCode>m/d/yy</c:formatCode>
                <c:ptCount val="501"/>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pt idx="304">
                  <c:v>41318.0</c:v>
                </c:pt>
                <c:pt idx="305">
                  <c:v>41319.0</c:v>
                </c:pt>
                <c:pt idx="306">
                  <c:v>41319.0</c:v>
                </c:pt>
                <c:pt idx="307">
                  <c:v>41320.0</c:v>
                </c:pt>
                <c:pt idx="308">
                  <c:v>41320.0</c:v>
                </c:pt>
                <c:pt idx="309">
                  <c:v>41322.0</c:v>
                </c:pt>
                <c:pt idx="310">
                  <c:v>41323.0</c:v>
                </c:pt>
                <c:pt idx="311">
                  <c:v>41323.0</c:v>
                </c:pt>
                <c:pt idx="312">
                  <c:v>41323.0</c:v>
                </c:pt>
                <c:pt idx="313">
                  <c:v>41323.0</c:v>
                </c:pt>
                <c:pt idx="314">
                  <c:v>41326.0</c:v>
                </c:pt>
                <c:pt idx="315">
                  <c:v>41326.0</c:v>
                </c:pt>
                <c:pt idx="316">
                  <c:v>41335.0</c:v>
                </c:pt>
                <c:pt idx="317">
                  <c:v>41335.0</c:v>
                </c:pt>
                <c:pt idx="318">
                  <c:v>41335.0</c:v>
                </c:pt>
                <c:pt idx="319">
                  <c:v>41335.0</c:v>
                </c:pt>
                <c:pt idx="320">
                  <c:v>41335.0</c:v>
                </c:pt>
                <c:pt idx="321">
                  <c:v>41336.0</c:v>
                </c:pt>
                <c:pt idx="322">
                  <c:v>41336.0</c:v>
                </c:pt>
                <c:pt idx="323">
                  <c:v>41336.0</c:v>
                </c:pt>
                <c:pt idx="324">
                  <c:v>41336.0</c:v>
                </c:pt>
                <c:pt idx="325">
                  <c:v>41336.0</c:v>
                </c:pt>
                <c:pt idx="326">
                  <c:v>41336.0</c:v>
                </c:pt>
                <c:pt idx="327">
                  <c:v>41336.0</c:v>
                </c:pt>
                <c:pt idx="328">
                  <c:v>41336.0</c:v>
                </c:pt>
                <c:pt idx="329">
                  <c:v>41336.0</c:v>
                </c:pt>
                <c:pt idx="330">
                  <c:v>41336.0</c:v>
                </c:pt>
                <c:pt idx="331">
                  <c:v>41336.0</c:v>
                </c:pt>
                <c:pt idx="332">
                  <c:v>41336.0</c:v>
                </c:pt>
                <c:pt idx="333">
                  <c:v>41336.0</c:v>
                </c:pt>
                <c:pt idx="334">
                  <c:v>41336.0</c:v>
                </c:pt>
                <c:pt idx="335">
                  <c:v>41336.0</c:v>
                </c:pt>
                <c:pt idx="336">
                  <c:v>41336.0</c:v>
                </c:pt>
                <c:pt idx="337">
                  <c:v>41337.0</c:v>
                </c:pt>
                <c:pt idx="338">
                  <c:v>41344.0</c:v>
                </c:pt>
                <c:pt idx="339">
                  <c:v>41344.0</c:v>
                </c:pt>
                <c:pt idx="340">
                  <c:v>41402.0</c:v>
                </c:pt>
                <c:pt idx="341">
                  <c:v>41402.0</c:v>
                </c:pt>
                <c:pt idx="342">
                  <c:v>41403.0</c:v>
                </c:pt>
                <c:pt idx="343">
                  <c:v>41403.0</c:v>
                </c:pt>
                <c:pt idx="344">
                  <c:v>41403.0</c:v>
                </c:pt>
                <c:pt idx="345">
                  <c:v>41404.0</c:v>
                </c:pt>
                <c:pt idx="346">
                  <c:v>41404.0</c:v>
                </c:pt>
                <c:pt idx="347">
                  <c:v>41404.0</c:v>
                </c:pt>
                <c:pt idx="348">
                  <c:v>41417.0</c:v>
                </c:pt>
                <c:pt idx="349">
                  <c:v>41417.0</c:v>
                </c:pt>
                <c:pt idx="350">
                  <c:v>41417.0</c:v>
                </c:pt>
                <c:pt idx="351">
                  <c:v>41417.0</c:v>
                </c:pt>
                <c:pt idx="352">
                  <c:v>41418.0</c:v>
                </c:pt>
                <c:pt idx="353">
                  <c:v>41418.0</c:v>
                </c:pt>
                <c:pt idx="354">
                  <c:v>41419.0</c:v>
                </c:pt>
                <c:pt idx="355">
                  <c:v>41420.0</c:v>
                </c:pt>
                <c:pt idx="356">
                  <c:v>41421.0</c:v>
                </c:pt>
                <c:pt idx="357">
                  <c:v>41422.0</c:v>
                </c:pt>
                <c:pt idx="358">
                  <c:v>41422.0</c:v>
                </c:pt>
                <c:pt idx="359">
                  <c:v>41422.0</c:v>
                </c:pt>
                <c:pt idx="360">
                  <c:v>41422.0</c:v>
                </c:pt>
                <c:pt idx="361">
                  <c:v>41423.0</c:v>
                </c:pt>
                <c:pt idx="362">
                  <c:v>41423.0</c:v>
                </c:pt>
                <c:pt idx="363">
                  <c:v>41423.0</c:v>
                </c:pt>
                <c:pt idx="364">
                  <c:v>41423.0</c:v>
                </c:pt>
                <c:pt idx="365">
                  <c:v>41425.0</c:v>
                </c:pt>
                <c:pt idx="366">
                  <c:v>41432.0</c:v>
                </c:pt>
                <c:pt idx="367">
                  <c:v>41432.0</c:v>
                </c:pt>
                <c:pt idx="368">
                  <c:v>41432.0</c:v>
                </c:pt>
                <c:pt idx="369">
                  <c:v>41432.0</c:v>
                </c:pt>
                <c:pt idx="370">
                  <c:v>41433.0</c:v>
                </c:pt>
                <c:pt idx="371">
                  <c:v>41433.0</c:v>
                </c:pt>
                <c:pt idx="372">
                  <c:v>41433.0</c:v>
                </c:pt>
                <c:pt idx="373">
                  <c:v>41433.0</c:v>
                </c:pt>
                <c:pt idx="374">
                  <c:v>41433.0</c:v>
                </c:pt>
                <c:pt idx="375">
                  <c:v>41433.0</c:v>
                </c:pt>
                <c:pt idx="376">
                  <c:v>41433.0</c:v>
                </c:pt>
                <c:pt idx="377">
                  <c:v>41434.0</c:v>
                </c:pt>
                <c:pt idx="378">
                  <c:v>41434.0</c:v>
                </c:pt>
                <c:pt idx="379">
                  <c:v>41435.0</c:v>
                </c:pt>
                <c:pt idx="380">
                  <c:v>41437.0</c:v>
                </c:pt>
                <c:pt idx="381">
                  <c:v>41437.0</c:v>
                </c:pt>
                <c:pt idx="382">
                  <c:v>41438.0</c:v>
                </c:pt>
                <c:pt idx="383">
                  <c:v>41439.0</c:v>
                </c:pt>
                <c:pt idx="384">
                  <c:v>41452.0</c:v>
                </c:pt>
                <c:pt idx="385">
                  <c:v>41452.0</c:v>
                </c:pt>
                <c:pt idx="386">
                  <c:v>41454.0</c:v>
                </c:pt>
                <c:pt idx="387">
                  <c:v>41454.0</c:v>
                </c:pt>
                <c:pt idx="388">
                  <c:v>41454.0</c:v>
                </c:pt>
                <c:pt idx="389">
                  <c:v>41454.0</c:v>
                </c:pt>
                <c:pt idx="390">
                  <c:v>41454.0</c:v>
                </c:pt>
                <c:pt idx="391">
                  <c:v>41456.0</c:v>
                </c:pt>
                <c:pt idx="392">
                  <c:v>41460.0</c:v>
                </c:pt>
                <c:pt idx="393">
                  <c:v>41460.0</c:v>
                </c:pt>
                <c:pt idx="394">
                  <c:v>41460.0</c:v>
                </c:pt>
                <c:pt idx="395">
                  <c:v>41460.0</c:v>
                </c:pt>
                <c:pt idx="396">
                  <c:v>41464.0</c:v>
                </c:pt>
                <c:pt idx="397">
                  <c:v>41464.0</c:v>
                </c:pt>
                <c:pt idx="398">
                  <c:v>41464.0</c:v>
                </c:pt>
                <c:pt idx="399">
                  <c:v>41464.0</c:v>
                </c:pt>
                <c:pt idx="400">
                  <c:v>41464.0</c:v>
                </c:pt>
                <c:pt idx="401">
                  <c:v>41465.0</c:v>
                </c:pt>
                <c:pt idx="402">
                  <c:v>41465.0</c:v>
                </c:pt>
                <c:pt idx="403">
                  <c:v>41465.0</c:v>
                </c:pt>
                <c:pt idx="404">
                  <c:v>41467.0</c:v>
                </c:pt>
                <c:pt idx="405">
                  <c:v>41467.0</c:v>
                </c:pt>
                <c:pt idx="406">
                  <c:v>41467.0</c:v>
                </c:pt>
                <c:pt idx="407">
                  <c:v>41467.0</c:v>
                </c:pt>
                <c:pt idx="408">
                  <c:v>41467.0</c:v>
                </c:pt>
                <c:pt idx="409">
                  <c:v>41467.0</c:v>
                </c:pt>
                <c:pt idx="410">
                  <c:v>41467.0</c:v>
                </c:pt>
                <c:pt idx="411">
                  <c:v>41467.0</c:v>
                </c:pt>
                <c:pt idx="412">
                  <c:v>41467.0</c:v>
                </c:pt>
                <c:pt idx="413">
                  <c:v>41468.0</c:v>
                </c:pt>
                <c:pt idx="414">
                  <c:v>41468.0</c:v>
                </c:pt>
                <c:pt idx="415">
                  <c:v>41469.0</c:v>
                </c:pt>
                <c:pt idx="416">
                  <c:v>41469.0</c:v>
                </c:pt>
                <c:pt idx="417">
                  <c:v>41469.0</c:v>
                </c:pt>
                <c:pt idx="418">
                  <c:v>41472.0</c:v>
                </c:pt>
                <c:pt idx="419">
                  <c:v>41472.0</c:v>
                </c:pt>
                <c:pt idx="420">
                  <c:v>41472.0</c:v>
                </c:pt>
                <c:pt idx="421">
                  <c:v>41479.0</c:v>
                </c:pt>
                <c:pt idx="422">
                  <c:v>41479.0</c:v>
                </c:pt>
                <c:pt idx="423">
                  <c:v>41479.0</c:v>
                </c:pt>
                <c:pt idx="424">
                  <c:v>41479.0</c:v>
                </c:pt>
                <c:pt idx="425">
                  <c:v>41479.0</c:v>
                </c:pt>
                <c:pt idx="426">
                  <c:v>41479.0</c:v>
                </c:pt>
                <c:pt idx="427">
                  <c:v>41480.0</c:v>
                </c:pt>
                <c:pt idx="428">
                  <c:v>41480.0</c:v>
                </c:pt>
                <c:pt idx="429">
                  <c:v>41480.0</c:v>
                </c:pt>
                <c:pt idx="430">
                  <c:v>41480.0</c:v>
                </c:pt>
                <c:pt idx="431">
                  <c:v>41485.0</c:v>
                </c:pt>
                <c:pt idx="432">
                  <c:v>41485.0</c:v>
                </c:pt>
                <c:pt idx="433">
                  <c:v>41485.0</c:v>
                </c:pt>
                <c:pt idx="434">
                  <c:v>41485.0</c:v>
                </c:pt>
                <c:pt idx="435">
                  <c:v>41485.0</c:v>
                </c:pt>
                <c:pt idx="436">
                  <c:v>41519.0</c:v>
                </c:pt>
                <c:pt idx="437">
                  <c:v>41519.0</c:v>
                </c:pt>
                <c:pt idx="438">
                  <c:v>41519.0</c:v>
                </c:pt>
                <c:pt idx="439">
                  <c:v>41567.0</c:v>
                </c:pt>
                <c:pt idx="440">
                  <c:v>41567.0</c:v>
                </c:pt>
                <c:pt idx="441">
                  <c:v>41567.0</c:v>
                </c:pt>
                <c:pt idx="442">
                  <c:v>41567.0</c:v>
                </c:pt>
                <c:pt idx="443">
                  <c:v>41567.0</c:v>
                </c:pt>
                <c:pt idx="444">
                  <c:v>41569.0</c:v>
                </c:pt>
                <c:pt idx="445">
                  <c:v>41681.0</c:v>
                </c:pt>
                <c:pt idx="446">
                  <c:v>41681.0</c:v>
                </c:pt>
                <c:pt idx="447">
                  <c:v>41681.0</c:v>
                </c:pt>
                <c:pt idx="448">
                  <c:v>41682.0</c:v>
                </c:pt>
                <c:pt idx="449">
                  <c:v>41682.0</c:v>
                </c:pt>
                <c:pt idx="450">
                  <c:v>41691.0</c:v>
                </c:pt>
                <c:pt idx="451">
                  <c:v>41691.0</c:v>
                </c:pt>
                <c:pt idx="452">
                  <c:v>41691.0</c:v>
                </c:pt>
                <c:pt idx="453">
                  <c:v>41692.0</c:v>
                </c:pt>
                <c:pt idx="454">
                  <c:v>41692.0</c:v>
                </c:pt>
                <c:pt idx="455">
                  <c:v>41696.0</c:v>
                </c:pt>
                <c:pt idx="456">
                  <c:v>41696.0</c:v>
                </c:pt>
                <c:pt idx="457">
                  <c:v>41698.0</c:v>
                </c:pt>
                <c:pt idx="458">
                  <c:v>41703.0</c:v>
                </c:pt>
                <c:pt idx="459">
                  <c:v>41703.0</c:v>
                </c:pt>
                <c:pt idx="460">
                  <c:v>41703.0</c:v>
                </c:pt>
                <c:pt idx="461">
                  <c:v>41704.0</c:v>
                </c:pt>
                <c:pt idx="462">
                  <c:v>41704.0</c:v>
                </c:pt>
                <c:pt idx="463">
                  <c:v>41705.0</c:v>
                </c:pt>
                <c:pt idx="464">
                  <c:v>41705.0</c:v>
                </c:pt>
                <c:pt idx="465">
                  <c:v>41705.0</c:v>
                </c:pt>
                <c:pt idx="466">
                  <c:v>41705.0</c:v>
                </c:pt>
                <c:pt idx="467">
                  <c:v>41705.0</c:v>
                </c:pt>
                <c:pt idx="468">
                  <c:v>41709.0</c:v>
                </c:pt>
                <c:pt idx="469">
                  <c:v>41719.0</c:v>
                </c:pt>
                <c:pt idx="470">
                  <c:v>41725.0</c:v>
                </c:pt>
                <c:pt idx="471">
                  <c:v>41725.0</c:v>
                </c:pt>
                <c:pt idx="472">
                  <c:v>41726.0</c:v>
                </c:pt>
                <c:pt idx="473">
                  <c:v>41726.0</c:v>
                </c:pt>
                <c:pt idx="474">
                  <c:v>41726.0</c:v>
                </c:pt>
                <c:pt idx="475">
                  <c:v>41727.0</c:v>
                </c:pt>
                <c:pt idx="476">
                  <c:v>41728.0</c:v>
                </c:pt>
                <c:pt idx="477">
                  <c:v>41728.0</c:v>
                </c:pt>
                <c:pt idx="478">
                  <c:v>41728.0</c:v>
                </c:pt>
                <c:pt idx="479">
                  <c:v>41729.0</c:v>
                </c:pt>
                <c:pt idx="480">
                  <c:v>41729.0</c:v>
                </c:pt>
                <c:pt idx="481">
                  <c:v>41734.0</c:v>
                </c:pt>
                <c:pt idx="482">
                  <c:v>41734.0</c:v>
                </c:pt>
                <c:pt idx="483">
                  <c:v>41737.0</c:v>
                </c:pt>
                <c:pt idx="484">
                  <c:v>41737.0</c:v>
                </c:pt>
                <c:pt idx="485">
                  <c:v>41737.0</c:v>
                </c:pt>
                <c:pt idx="486">
                  <c:v>41738.0</c:v>
                </c:pt>
                <c:pt idx="487">
                  <c:v>41738.0</c:v>
                </c:pt>
                <c:pt idx="488">
                  <c:v>41740.0</c:v>
                </c:pt>
                <c:pt idx="489">
                  <c:v>41740.0</c:v>
                </c:pt>
                <c:pt idx="490">
                  <c:v>41740.0</c:v>
                </c:pt>
                <c:pt idx="491">
                  <c:v>41741.0</c:v>
                </c:pt>
                <c:pt idx="492">
                  <c:v>41741.0</c:v>
                </c:pt>
                <c:pt idx="493">
                  <c:v>41744.0</c:v>
                </c:pt>
                <c:pt idx="494">
                  <c:v>41744.0</c:v>
                </c:pt>
                <c:pt idx="495">
                  <c:v>41744.0</c:v>
                </c:pt>
                <c:pt idx="496">
                  <c:v>41745.0</c:v>
                </c:pt>
                <c:pt idx="497">
                  <c:v>41745.0</c:v>
                </c:pt>
                <c:pt idx="498">
                  <c:v>41746.0</c:v>
                </c:pt>
                <c:pt idx="499">
                  <c:v>41746.0</c:v>
                </c:pt>
                <c:pt idx="500">
                  <c:v>41746.0</c:v>
                </c:pt>
              </c:numCache>
            </c:numRef>
          </c:cat>
          <c:val>
            <c:numRef>
              <c:f>'Problems Set'!$Y$2:$Y$502</c:f>
              <c:numCache>
                <c:formatCode>0.0000_);[Red]\(0.0000\)</c:formatCode>
                <c:ptCount val="501"/>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4">
                  <c:v>5198.909242565205</c:v>
                </c:pt>
                <c:pt idx="305">
                  <c:v>5206.69296364379</c:v>
                </c:pt>
                <c:pt idx="306">
                  <c:v>5214.431300836238</c:v>
                </c:pt>
                <c:pt idx="307">
                  <c:v>5218.877911971297</c:v>
                </c:pt>
                <c:pt idx="308">
                  <c:v>5226.537216828478</c:v>
                </c:pt>
                <c:pt idx="309">
                  <c:v>5233.732139514568</c:v>
                </c:pt>
                <c:pt idx="310">
                  <c:v>5232.45424189958</c:v>
                </c:pt>
                <c:pt idx="311">
                  <c:v>5229.977158856469</c:v>
                </c:pt>
                <c:pt idx="312">
                  <c:v>5229.971209562798</c:v>
                </c:pt>
                <c:pt idx="313">
                  <c:v>5237.440928703513</c:v>
                </c:pt>
                <c:pt idx="314">
                  <c:v>5244.868326118326</c:v>
                </c:pt>
                <c:pt idx="315">
                  <c:v>5258.582888660236</c:v>
                </c:pt>
                <c:pt idx="316">
                  <c:v>5265.159151822775</c:v>
                </c:pt>
                <c:pt idx="317">
                  <c:v>5272.429997522036</c:v>
                </c:pt>
                <c:pt idx="318">
                  <c:v>5276.155040576567</c:v>
                </c:pt>
                <c:pt idx="319">
                  <c:v>5279.857716480447</c:v>
                </c:pt>
                <c:pt idx="320">
                  <c:v>5287.015483676706</c:v>
                </c:pt>
                <c:pt idx="321">
                  <c:v>5291.028071307574</c:v>
                </c:pt>
                <c:pt idx="322">
                  <c:v>5295.020639834881</c:v>
                </c:pt>
                <c:pt idx="323">
                  <c:v>5291.712055192448</c:v>
                </c:pt>
                <c:pt idx="324">
                  <c:v>5298.743824982357</c:v>
                </c:pt>
                <c:pt idx="325">
                  <c:v>5305.737207577698</c:v>
                </c:pt>
                <c:pt idx="326">
                  <c:v>5309.634425193856</c:v>
                </c:pt>
                <c:pt idx="327">
                  <c:v>5313.14002176907</c:v>
                </c:pt>
                <c:pt idx="328">
                  <c:v>5320.03315833103</c:v>
                </c:pt>
                <c:pt idx="329">
                  <c:v>5326.889127206732</c:v>
                </c:pt>
                <c:pt idx="330">
                  <c:v>5330.30763263277</c:v>
                </c:pt>
                <c:pt idx="331">
                  <c:v>5336.718495604038</c:v>
                </c:pt>
                <c:pt idx="332">
                  <c:v>5340.460064380927</c:v>
                </c:pt>
                <c:pt idx="333">
                  <c:v>5347.177727131017</c:v>
                </c:pt>
                <c:pt idx="334">
                  <c:v>5350.492617413824</c:v>
                </c:pt>
                <c:pt idx="335">
                  <c:v>5354.166666666666</c:v>
                </c:pt>
                <c:pt idx="336">
                  <c:v>5360.790661017575</c:v>
                </c:pt>
                <c:pt idx="337">
                  <c:v>5366.991339716438</c:v>
                </c:pt>
                <c:pt idx="338">
                  <c:v>5367.64105943639</c:v>
                </c:pt>
                <c:pt idx="339">
                  <c:v>5366.425898981501</c:v>
                </c:pt>
                <c:pt idx="340">
                  <c:v>5370.003154949392</c:v>
                </c:pt>
                <c:pt idx="341">
                  <c:v>5373.563750926613</c:v>
                </c:pt>
                <c:pt idx="342">
                  <c:v>5374.192358339268</c:v>
                </c:pt>
                <c:pt idx="343">
                  <c:v>5380.635454916361</c:v>
                </c:pt>
                <c:pt idx="344">
                  <c:v>5383.748859835816</c:v>
                </c:pt>
                <c:pt idx="345">
                  <c:v>5387.239102583502</c:v>
                </c:pt>
                <c:pt idx="346">
                  <c:v>5390.713331793673</c:v>
                </c:pt>
                <c:pt idx="347">
                  <c:v>5397.045227386306</c:v>
                </c:pt>
                <c:pt idx="348">
                  <c:v>5400.479544730977</c:v>
                </c:pt>
                <c:pt idx="349">
                  <c:v>5403.898242139144</c:v>
                </c:pt>
                <c:pt idx="350">
                  <c:v>5407.301432387937</c:v>
                </c:pt>
                <c:pt idx="351">
                  <c:v>5413.530136206626</c:v>
                </c:pt>
                <c:pt idx="352">
                  <c:v>5419.727459216567</c:v>
                </c:pt>
                <c:pt idx="353">
                  <c:v>5425.461587745355</c:v>
                </c:pt>
                <c:pt idx="354">
                  <c:v>5431.592298214674</c:v>
                </c:pt>
                <c:pt idx="355">
                  <c:v>5437.692396490687</c:v>
                </c:pt>
                <c:pt idx="356">
                  <c:v>5443.76212023271</c:v>
                </c:pt>
                <c:pt idx="357">
                  <c:v>5443.340744118876</c:v>
                </c:pt>
                <c:pt idx="358">
                  <c:v>5446.142769463198</c:v>
                </c:pt>
                <c:pt idx="359">
                  <c:v>5449.354906937395</c:v>
                </c:pt>
                <c:pt idx="360">
                  <c:v>5452.552968480947</c:v>
                </c:pt>
                <c:pt idx="361">
                  <c:v>5455.303495358744</c:v>
                </c:pt>
                <c:pt idx="362">
                  <c:v>5458.469338148483</c:v>
                </c:pt>
                <c:pt idx="363">
                  <c:v>5464.368685006268</c:v>
                </c:pt>
                <c:pt idx="364">
                  <c:v>5470.239324476262</c:v>
                </c:pt>
                <c:pt idx="365">
                  <c:v>5476.081473765008</c:v>
                </c:pt>
                <c:pt idx="366">
                  <c:v>5475.560713978066</c:v>
                </c:pt>
                <c:pt idx="367">
                  <c:v>5478.63552650585</c:v>
                </c:pt>
                <c:pt idx="368">
                  <c:v>5484.407232132023</c:v>
                </c:pt>
                <c:pt idx="369">
                  <c:v>5487.448541256488</c:v>
                </c:pt>
                <c:pt idx="370">
                  <c:v>5490.476933015526</c:v>
                </c:pt>
                <c:pt idx="371">
                  <c:v>5493.492494410732</c:v>
                </c:pt>
                <c:pt idx="372">
                  <c:v>5496.040285028926</c:v>
                </c:pt>
                <c:pt idx="373">
                  <c:v>5501.70020986451</c:v>
                </c:pt>
                <c:pt idx="374">
                  <c:v>5507.333333333333</c:v>
                </c:pt>
                <c:pt idx="375">
                  <c:v>5507.161729940203</c:v>
                </c:pt>
                <c:pt idx="376">
                  <c:v>5506.992025160057</c:v>
                </c:pt>
                <c:pt idx="377">
                  <c:v>5505.945959829454</c:v>
                </c:pt>
                <c:pt idx="378">
                  <c:v>5514.134637107258</c:v>
                </c:pt>
                <c:pt idx="379">
                  <c:v>5519.6519524618</c:v>
                </c:pt>
                <c:pt idx="380">
                  <c:v>5525.143596180913</c:v>
                </c:pt>
                <c:pt idx="381">
                  <c:v>5527.991952997424</c:v>
                </c:pt>
                <c:pt idx="382">
                  <c:v>5533.439643936314</c:v>
                </c:pt>
                <c:pt idx="383">
                  <c:v>5536.258012820513</c:v>
                </c:pt>
                <c:pt idx="384">
                  <c:v>5541.662337662337</c:v>
                </c:pt>
                <c:pt idx="385">
                  <c:v>5537.917946901488</c:v>
                </c:pt>
                <c:pt idx="386">
                  <c:v>5540.697674418604</c:v>
                </c:pt>
                <c:pt idx="387">
                  <c:v>5543.46622935285</c:v>
                </c:pt>
                <c:pt idx="388">
                  <c:v>5545.777035945045</c:v>
                </c:pt>
                <c:pt idx="389">
                  <c:v>5545.955674189112</c:v>
                </c:pt>
                <c:pt idx="390">
                  <c:v>5548.694041122097</c:v>
                </c:pt>
                <c:pt idx="391">
                  <c:v>5552.246860282575</c:v>
                </c:pt>
                <c:pt idx="392">
                  <c:v>5554.956647283575</c:v>
                </c:pt>
                <c:pt idx="393">
                  <c:v>5560.193791059952</c:v>
                </c:pt>
                <c:pt idx="394">
                  <c:v>5562.87579113924</c:v>
                </c:pt>
                <c:pt idx="395">
                  <c:v>5565.547243101845</c:v>
                </c:pt>
                <c:pt idx="396">
                  <c:v>5570.72710437314</c:v>
                </c:pt>
                <c:pt idx="397">
                  <c:v>5573.371327867955</c:v>
                </c:pt>
                <c:pt idx="398">
                  <c:v>5576.005230467473</c:v>
                </c:pt>
                <c:pt idx="399">
                  <c:v>5575.657894736842</c:v>
                </c:pt>
                <c:pt idx="400">
                  <c:v>5578.2741754578</c:v>
                </c:pt>
                <c:pt idx="401">
                  <c:v>5580.880320619126</c:v>
                </c:pt>
                <c:pt idx="402">
                  <c:v>5585.957781966529</c:v>
                </c:pt>
                <c:pt idx="403">
                  <c:v>5591.012947448591</c:v>
                </c:pt>
                <c:pt idx="404">
                  <c:v>5593.57683336178</c:v>
                </c:pt>
                <c:pt idx="405">
                  <c:v>5596.130889419443</c:v>
                </c:pt>
                <c:pt idx="406">
                  <c:v>5598.675175244854</c:v>
                </c:pt>
                <c:pt idx="407">
                  <c:v>5603.660730347184</c:v>
                </c:pt>
                <c:pt idx="408">
                  <c:v>5608.624647716456</c:v>
                </c:pt>
                <c:pt idx="409">
                  <c:v>5613.567073170731</c:v>
                </c:pt>
                <c:pt idx="410">
                  <c:v>5618.488151184882</c:v>
                </c:pt>
                <c:pt idx="411">
                  <c:v>5623.388024906306</c:v>
                </c:pt>
                <c:pt idx="412">
                  <c:v>5628.26683617044</c:v>
                </c:pt>
                <c:pt idx="413">
                  <c:v>5627.784538139402</c:v>
                </c:pt>
                <c:pt idx="414">
                  <c:v>5629.715241054716</c:v>
                </c:pt>
                <c:pt idx="415">
                  <c:v>5632.139133456903</c:v>
                </c:pt>
                <c:pt idx="416">
                  <c:v>5636.952092461368</c:v>
                </c:pt>
                <c:pt idx="417">
                  <c:v>5639.352270931218</c:v>
                </c:pt>
                <c:pt idx="418">
                  <c:v>5641.743567357133</c:v>
                </c:pt>
                <c:pt idx="419">
                  <c:v>5646.506986027943</c:v>
                </c:pt>
                <c:pt idx="420">
                  <c:v>5651.250315108521</c:v>
                </c:pt>
                <c:pt idx="421">
                  <c:v>5653.604017825564</c:v>
                </c:pt>
                <c:pt idx="422">
                  <c:v>5659.495196118844</c:v>
                </c:pt>
                <c:pt idx="423">
                  <c:v>5661.823337825696</c:v>
                </c:pt>
                <c:pt idx="424">
                  <c:v>5664.142994493488</c:v>
                </c:pt>
                <c:pt idx="425">
                  <c:v>5663.575899843505</c:v>
                </c:pt>
                <c:pt idx="426">
                  <c:v>5665.881407369427</c:v>
                </c:pt>
                <c:pt idx="427">
                  <c:v>5670.515019533677</c:v>
                </c:pt>
                <c:pt idx="428">
                  <c:v>5672.798440497555</c:v>
                </c:pt>
                <c:pt idx="429">
                  <c:v>5676.236428400177</c:v>
                </c:pt>
                <c:pt idx="430">
                  <c:v>5679.66084345571</c:v>
                </c:pt>
                <c:pt idx="431">
                  <c:v>5683.07176945668</c:v>
                </c:pt>
                <c:pt idx="432">
                  <c:v>5681.924692408465</c:v>
                </c:pt>
                <c:pt idx="433">
                  <c:v>5686.463554105418</c:v>
                </c:pt>
                <c:pt idx="434">
                  <c:v>5688.68503066251</c:v>
                </c:pt>
                <c:pt idx="435">
                  <c:v>5693.192213185903</c:v>
                </c:pt>
                <c:pt idx="436">
                  <c:v>5693.104411686445</c:v>
                </c:pt>
                <c:pt idx="437">
                  <c:v>5695.302403721892</c:v>
                </c:pt>
                <c:pt idx="438">
                  <c:v>5697.49265458387</c:v>
                </c:pt>
                <c:pt idx="439">
                  <c:v>5701.947934482306</c:v>
                </c:pt>
                <c:pt idx="440">
                  <c:v>5706.38525159582</c:v>
                </c:pt>
                <c:pt idx="441">
                  <c:v>5710.80471815766</c:v>
                </c:pt>
                <c:pt idx="442">
                  <c:v>5710.713915051504</c:v>
                </c:pt>
                <c:pt idx="443">
                  <c:v>5716.226718109787</c:v>
                </c:pt>
                <c:pt idx="444">
                  <c:v>5716.1316211878</c:v>
                </c:pt>
                <c:pt idx="445">
                  <c:v>5715.999085227381</c:v>
                </c:pt>
                <c:pt idx="446">
                  <c:v>5715.869328285435</c:v>
                </c:pt>
                <c:pt idx="447">
                  <c:v>5715.742322444626</c:v>
                </c:pt>
                <c:pt idx="448">
                  <c:v>5716.73162583519</c:v>
                </c:pt>
                <c:pt idx="449">
                  <c:v>5721.052009456264</c:v>
                </c:pt>
                <c:pt idx="450">
                  <c:v>5720.920774106015</c:v>
                </c:pt>
                <c:pt idx="451">
                  <c:v>5720.7922356711</c:v>
                </c:pt>
                <c:pt idx="452">
                  <c:v>5721.770120103266</c:v>
                </c:pt>
                <c:pt idx="453">
                  <c:v>5723.847107360991</c:v>
                </c:pt>
                <c:pt idx="454">
                  <c:v>5724.818139606872</c:v>
                </c:pt>
                <c:pt idx="455">
                  <c:v>5724.690484121697</c:v>
                </c:pt>
                <c:pt idx="456">
                  <c:v>5726.753620337816</c:v>
                </c:pt>
                <c:pt idx="457">
                  <c:v>5728.809783374266</c:v>
                </c:pt>
                <c:pt idx="458">
                  <c:v>5728.11066928714</c:v>
                </c:pt>
                <c:pt idx="459">
                  <c:v>5730.155452999756</c:v>
                </c:pt>
                <c:pt idx="460">
                  <c:v>5730.024172785497</c:v>
                </c:pt>
                <c:pt idx="461">
                  <c:v>5729.895452736678</c:v>
                </c:pt>
                <c:pt idx="462">
                  <c:v>5735.168836006332</c:v>
                </c:pt>
                <c:pt idx="463">
                  <c:v>5734.45869601607</c:v>
                </c:pt>
                <c:pt idx="464">
                  <c:v>5734.323712507075</c:v>
                </c:pt>
                <c:pt idx="465">
                  <c:v>5735.264218593248</c:v>
                </c:pt>
                <c:pt idx="466">
                  <c:v>5732.41526988112</c:v>
                </c:pt>
                <c:pt idx="467">
                  <c:v>5732.287914106096</c:v>
                </c:pt>
                <c:pt idx="468">
                  <c:v>5736.4274129451</c:v>
                </c:pt>
                <c:pt idx="469">
                  <c:v>5735.720018679041</c:v>
                </c:pt>
                <c:pt idx="470">
                  <c:v>5732.893601819338</c:v>
                </c:pt>
                <c:pt idx="471">
                  <c:v>5735.945169954617</c:v>
                </c:pt>
                <c:pt idx="472">
                  <c:v>5735.814472655743</c:v>
                </c:pt>
                <c:pt idx="473">
                  <c:v>5733.003961078102</c:v>
                </c:pt>
                <c:pt idx="474">
                  <c:v>5736.03832951945</c:v>
                </c:pt>
                <c:pt idx="475">
                  <c:v>5734.774593193164</c:v>
                </c:pt>
                <c:pt idx="476">
                  <c:v>5734.64502238087</c:v>
                </c:pt>
                <c:pt idx="477">
                  <c:v>5731.862319412645</c:v>
                </c:pt>
                <c:pt idx="478">
                  <c:v>5731.739801122236</c:v>
                </c:pt>
                <c:pt idx="479">
                  <c:v>5731.619623655914</c:v>
                </c:pt>
                <c:pt idx="480">
                  <c:v>5732.541266098312</c:v>
                </c:pt>
                <c:pt idx="481">
                  <c:v>5732.423547995951</c:v>
                </c:pt>
                <c:pt idx="482">
                  <c:v>5730.142605599737</c:v>
                </c:pt>
                <c:pt idx="483">
                  <c:v>5730.027548209366</c:v>
                </c:pt>
                <c:pt idx="484">
                  <c:v>5729.91475283814</c:v>
                </c:pt>
                <c:pt idx="485">
                  <c:v>5729.804198406444</c:v>
                </c:pt>
                <c:pt idx="486">
                  <c:v>5729.695864045528</c:v>
                </c:pt>
                <c:pt idx="487">
                  <c:v>5727.998452936707</c:v>
                </c:pt>
                <c:pt idx="488">
                  <c:v>5726.309050092795</c:v>
                </c:pt>
                <c:pt idx="489">
                  <c:v>5723.607189911536</c:v>
                </c:pt>
                <c:pt idx="490">
                  <c:v>5723.510022510451</c:v>
                </c:pt>
                <c:pt idx="491">
                  <c:v>5724.431241520036</c:v>
                </c:pt>
                <c:pt idx="492">
                  <c:v>5721.747984230074</c:v>
                </c:pt>
                <c:pt idx="493">
                  <c:v>5721.657269432138</c:v>
                </c:pt>
                <c:pt idx="494">
                  <c:v>5721.56862745098</c:v>
                </c:pt>
                <c:pt idx="495">
                  <c:v>5718.905743996299</c:v>
                </c:pt>
                <c:pt idx="496">
                  <c:v>5718.823356807512</c:v>
                </c:pt>
                <c:pt idx="497">
                  <c:v>5716.176393887238</c:v>
                </c:pt>
                <c:pt idx="498">
                  <c:v>5716.10016401155</c:v>
                </c:pt>
                <c:pt idx="499">
                  <c:v>5716.02590673575</c:v>
                </c:pt>
                <c:pt idx="500">
                  <c:v>5717.949611772574</c:v>
                </c:pt>
              </c:numCache>
            </c:numRef>
          </c:val>
          <c:smooth val="0"/>
          <c:extLst xmlns:c16r2="http://schemas.microsoft.com/office/drawing/2015/06/chart">
            <c:ext xmlns:c16="http://schemas.microsoft.com/office/drawing/2014/chart" uri="{C3380CC4-5D6E-409C-BE32-E72D297353CC}">
              <c16:uniqueId val="{00000001-087C-4EC3-BA22-EF051663552A}"/>
            </c:ext>
          </c:extLst>
        </c:ser>
        <c:ser>
          <c:idx val="2"/>
          <c:order val="2"/>
          <c:spPr>
            <a:ln w="28575" cap="rnd">
              <a:solidFill>
                <a:schemeClr val="accent3"/>
              </a:solidFill>
              <a:round/>
            </a:ln>
            <a:effectLst/>
          </c:spPr>
          <c:marker>
            <c:symbol val="none"/>
          </c:marker>
          <c:val>
            <c:numRef>
              <c:f>'Problems Set'!$O$2:$O$502</c:f>
              <c:numCache>
                <c:formatCode>0.0000_);[Red]\(0.0000\)</c:formatCode>
                <c:ptCount val="501"/>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4">
                  <c:v>5701.411657559196</c:v>
                </c:pt>
                <c:pt idx="305">
                  <c:v>5708.92338416848</c:v>
                </c:pt>
                <c:pt idx="306">
                  <c:v>5716.38617444806</c:v>
                </c:pt>
                <c:pt idx="307">
                  <c:v>5720.55375180375</c:v>
                </c:pt>
                <c:pt idx="308">
                  <c:v>5727.930600503413</c:v>
                </c:pt>
                <c:pt idx="309">
                  <c:v>5733.646953405015</c:v>
                </c:pt>
                <c:pt idx="310">
                  <c:v>5734.503394069308</c:v>
                </c:pt>
                <c:pt idx="311">
                  <c:v>5730.54665242165</c:v>
                </c:pt>
                <c:pt idx="312">
                  <c:v>5732.60560880369</c:v>
                </c:pt>
                <c:pt idx="313">
                  <c:v>5739.826610049537</c:v>
                </c:pt>
                <c:pt idx="314">
                  <c:v>5747.001763668427</c:v>
                </c:pt>
                <c:pt idx="315">
                  <c:v>5760.460618846692</c:v>
                </c:pt>
                <c:pt idx="316">
                  <c:v>5766.99964949176</c:v>
                </c:pt>
                <c:pt idx="317">
                  <c:v>5774.021663172604</c:v>
                </c:pt>
                <c:pt idx="318">
                  <c:v>5776.297457331938</c:v>
                </c:pt>
                <c:pt idx="319">
                  <c:v>5778.559027777775</c:v>
                </c:pt>
                <c:pt idx="320">
                  <c:v>5785.47940463828</c:v>
                </c:pt>
                <c:pt idx="321">
                  <c:v>5789.251207729466</c:v>
                </c:pt>
                <c:pt idx="322">
                  <c:v>5792.99965600275</c:v>
                </c:pt>
                <c:pt idx="323">
                  <c:v>5791.70953360768</c:v>
                </c:pt>
                <c:pt idx="324">
                  <c:v>5798.50427350427</c:v>
                </c:pt>
                <c:pt idx="325">
                  <c:v>5805.257327880025</c:v>
                </c:pt>
                <c:pt idx="326">
                  <c:v>5808.910975195376</c:v>
                </c:pt>
                <c:pt idx="327">
                  <c:v>5811.017953929537</c:v>
                </c:pt>
                <c:pt idx="328">
                  <c:v>5817.671394799052</c:v>
                </c:pt>
                <c:pt idx="329">
                  <c:v>5824.28451178451</c:v>
                </c:pt>
                <c:pt idx="330">
                  <c:v>5826.325948304797</c:v>
                </c:pt>
                <c:pt idx="331">
                  <c:v>5831.367135207494</c:v>
                </c:pt>
                <c:pt idx="332">
                  <c:v>5834.876543209874</c:v>
                </c:pt>
                <c:pt idx="333">
                  <c:v>5841.358948769126</c:v>
                </c:pt>
                <c:pt idx="334">
                  <c:v>5843.325041459367</c:v>
                </c:pt>
                <c:pt idx="335">
                  <c:v>5846.767526455024</c:v>
                </c:pt>
                <c:pt idx="336">
                  <c:v>5853.15694032311</c:v>
                </c:pt>
                <c:pt idx="337">
                  <c:v>5858.029257067716</c:v>
                </c:pt>
                <c:pt idx="338">
                  <c:v>5858.44804981973</c:v>
                </c:pt>
                <c:pt idx="339">
                  <c:v>5856.658496732024</c:v>
                </c:pt>
                <c:pt idx="340">
                  <c:v>5860.01140436624</c:v>
                </c:pt>
                <c:pt idx="341">
                  <c:v>5863.344704353474</c:v>
                </c:pt>
                <c:pt idx="342">
                  <c:v>5863.743116294134</c:v>
                </c:pt>
                <c:pt idx="343">
                  <c:v>5869.953165374674</c:v>
                </c:pt>
                <c:pt idx="344">
                  <c:v>5871.779388083733</c:v>
                </c:pt>
                <c:pt idx="345">
                  <c:v>5875.040141297364</c:v>
                </c:pt>
                <c:pt idx="346">
                  <c:v>5878.282100544346</c:v>
                </c:pt>
                <c:pt idx="347">
                  <c:v>5884.378991060024</c:v>
                </c:pt>
                <c:pt idx="348">
                  <c:v>5887.575612862143</c:v>
                </c:pt>
                <c:pt idx="349">
                  <c:v>5890.753968253965</c:v>
                </c:pt>
                <c:pt idx="350">
                  <c:v>5893.914213358656</c:v>
                </c:pt>
                <c:pt idx="351">
                  <c:v>5899.897411616159</c:v>
                </c:pt>
                <c:pt idx="352">
                  <c:v>5905.846710733394</c:v>
                </c:pt>
                <c:pt idx="353">
                  <c:v>5910.349968612677</c:v>
                </c:pt>
                <c:pt idx="354">
                  <c:v>5916.236306729262</c:v>
                </c:pt>
                <c:pt idx="355">
                  <c:v>5922.089575530585</c:v>
                </c:pt>
                <c:pt idx="356">
                  <c:v>5927.910052910051</c:v>
                </c:pt>
                <c:pt idx="357">
                  <c:v>5927.64587212911</c:v>
                </c:pt>
                <c:pt idx="358">
                  <c:v>5929.240173320952</c:v>
                </c:pt>
                <c:pt idx="359">
                  <c:v>5932.214506172837</c:v>
                </c:pt>
                <c:pt idx="360">
                  <c:v>5935.172360726376</c:v>
                </c:pt>
                <c:pt idx="361">
                  <c:v>5936.732658072435</c:v>
                </c:pt>
                <c:pt idx="362">
                  <c:v>5939.661769207222</c:v>
                </c:pt>
                <c:pt idx="363">
                  <c:v>5945.322039072037</c:v>
                </c:pt>
                <c:pt idx="364">
                  <c:v>5950.95129375951</c:v>
                </c:pt>
                <c:pt idx="365">
                  <c:v>5956.549787492409</c:v>
                </c:pt>
                <c:pt idx="366">
                  <c:v>5956.214047835299</c:v>
                </c:pt>
                <c:pt idx="367">
                  <c:v>5959.050422705312</c:v>
                </c:pt>
                <c:pt idx="368">
                  <c:v>5964.581451370068</c:v>
                </c:pt>
                <c:pt idx="369">
                  <c:v>5967.379879879878</c:v>
                </c:pt>
                <c:pt idx="370">
                  <c:v>5970.16322252171</c:v>
                </c:pt>
                <c:pt idx="371">
                  <c:v>5972.931600955793</c:v>
                </c:pt>
                <c:pt idx="372">
                  <c:v>5974.344652963954</c:v>
                </c:pt>
                <c:pt idx="373">
                  <c:v>5979.76084373143</c:v>
                </c:pt>
                <c:pt idx="374">
                  <c:v>5985.148148148147</c:v>
                </c:pt>
                <c:pt idx="375">
                  <c:v>5983.857860520093</c:v>
                </c:pt>
                <c:pt idx="376">
                  <c:v>5982.574417919244</c:v>
                </c:pt>
                <c:pt idx="377">
                  <c:v>5983.612580834801</c:v>
                </c:pt>
                <c:pt idx="378">
                  <c:v>5991.571386690119</c:v>
                </c:pt>
                <c:pt idx="379">
                  <c:v>5996.856725146197</c:v>
                </c:pt>
                <c:pt idx="380">
                  <c:v>6002.114319043451</c:v>
                </c:pt>
                <c:pt idx="381">
                  <c:v>6004.726585223966</c:v>
                </c:pt>
                <c:pt idx="382">
                  <c:v>6009.936176385261</c:v>
                </c:pt>
                <c:pt idx="383">
                  <c:v>6012.514467592591</c:v>
                </c:pt>
                <c:pt idx="384">
                  <c:v>6017.676767676766</c:v>
                </c:pt>
                <c:pt idx="385">
                  <c:v>6016.011801957396</c:v>
                </c:pt>
                <c:pt idx="386">
                  <c:v>6018.554407120298</c:v>
                </c:pt>
                <c:pt idx="387">
                  <c:v>6021.083906071017</c:v>
                </c:pt>
                <c:pt idx="388">
                  <c:v>6022.315052842044</c:v>
                </c:pt>
                <c:pt idx="389">
                  <c:v>6022.257834757833</c:v>
                </c:pt>
                <c:pt idx="390">
                  <c:v>6024.758454106279</c:v>
                </c:pt>
                <c:pt idx="391">
                  <c:v>6027.246315192742</c:v>
                </c:pt>
                <c:pt idx="392">
                  <c:v>6029.721515408537</c:v>
                </c:pt>
                <c:pt idx="393">
                  <c:v>6034.72222222222</c:v>
                </c:pt>
                <c:pt idx="394">
                  <c:v>6037.165963431784</c:v>
                </c:pt>
                <c:pt idx="395">
                  <c:v>6039.597362514028</c:v>
                </c:pt>
                <c:pt idx="396">
                  <c:v>6044.535404422053</c:v>
                </c:pt>
                <c:pt idx="397">
                  <c:v>6046.936069235063</c:v>
                </c:pt>
                <c:pt idx="398">
                  <c:v>6049.32470064049</c:v>
                </c:pt>
                <c:pt idx="399">
                  <c:v>6047.951388888888</c:v>
                </c:pt>
                <c:pt idx="400">
                  <c:v>6050.32557495151</c:v>
                </c:pt>
                <c:pt idx="401">
                  <c:v>6052.687949143172</c:v>
                </c:pt>
                <c:pt idx="402">
                  <c:v>6057.5199889716</c:v>
                </c:pt>
                <c:pt idx="403">
                  <c:v>6062.32810781078</c:v>
                </c:pt>
                <c:pt idx="404">
                  <c:v>6064.643347050754</c:v>
                </c:pt>
                <c:pt idx="405">
                  <c:v>6066.947181171317</c:v>
                </c:pt>
                <c:pt idx="406">
                  <c:v>6069.239694239693</c:v>
                </c:pt>
                <c:pt idx="407">
                  <c:v>6073.971949891066</c:v>
                </c:pt>
                <c:pt idx="408">
                  <c:v>6078.681064928007</c:v>
                </c:pt>
                <c:pt idx="409">
                  <c:v>6083.367208672085</c:v>
                </c:pt>
                <c:pt idx="410">
                  <c:v>6088.030548796971</c:v>
                </c:pt>
                <c:pt idx="411">
                  <c:v>6092.671251348434</c:v>
                </c:pt>
                <c:pt idx="412">
                  <c:v>6097.289480764056</c:v>
                </c:pt>
                <c:pt idx="413">
                  <c:v>6095.84675254965</c:v>
                </c:pt>
                <c:pt idx="414">
                  <c:v>6096.820615796517</c:v>
                </c:pt>
                <c:pt idx="415">
                  <c:v>6098.991720085468</c:v>
                </c:pt>
                <c:pt idx="416">
                  <c:v>6103.550492938981</c:v>
                </c:pt>
                <c:pt idx="417">
                  <c:v>6105.695108984581</c:v>
                </c:pt>
                <c:pt idx="418">
                  <c:v>6107.829488199415</c:v>
                </c:pt>
                <c:pt idx="419">
                  <c:v>6112.334656084655</c:v>
                </c:pt>
                <c:pt idx="420">
                  <c:v>6116.818421747161</c:v>
                </c:pt>
                <c:pt idx="421">
                  <c:v>6118.911269088993</c:v>
                </c:pt>
                <c:pt idx="422">
                  <c:v>6124.540320462305</c:v>
                </c:pt>
                <c:pt idx="423">
                  <c:v>6126.60508385744</c:v>
                </c:pt>
                <c:pt idx="424">
                  <c:v>6128.660130718953</c:v>
                </c:pt>
                <c:pt idx="425">
                  <c:v>6127.184402712571</c:v>
                </c:pt>
                <c:pt idx="426">
                  <c:v>6129.22846734322</c:v>
                </c:pt>
                <c:pt idx="427">
                  <c:v>6133.59942886812</c:v>
                </c:pt>
                <c:pt idx="428">
                  <c:v>6135.61901061901</c:v>
                </c:pt>
                <c:pt idx="429">
                  <c:v>6138.791989664081</c:v>
                </c:pt>
                <c:pt idx="430">
                  <c:v>6141.95024490848</c:v>
                </c:pt>
                <c:pt idx="431">
                  <c:v>6145.093878600822</c:v>
                </c:pt>
                <c:pt idx="432">
                  <c:v>6144.373877341544</c:v>
                </c:pt>
                <c:pt idx="433">
                  <c:v>6148.649513568867</c:v>
                </c:pt>
                <c:pt idx="434">
                  <c:v>6150.60664112388</c:v>
                </c:pt>
                <c:pt idx="435">
                  <c:v>6154.848369011212</c:v>
                </c:pt>
                <c:pt idx="436">
                  <c:v>6154.494024917365</c:v>
                </c:pt>
                <c:pt idx="437">
                  <c:v>6156.42440385591</c:v>
                </c:pt>
                <c:pt idx="438">
                  <c:v>6158.345988357376</c:v>
                </c:pt>
                <c:pt idx="439">
                  <c:v>6162.531565656564</c:v>
                </c:pt>
                <c:pt idx="440">
                  <c:v>6166.69816074578</c:v>
                </c:pt>
                <c:pt idx="441">
                  <c:v>6170.845902463548</c:v>
                </c:pt>
                <c:pt idx="442">
                  <c:v>6171.212691246551</c:v>
                </c:pt>
                <c:pt idx="443">
                  <c:v>6176.457707707707</c:v>
                </c:pt>
                <c:pt idx="444">
                  <c:v>6176.810237203495</c:v>
                </c:pt>
                <c:pt idx="445">
                  <c:v>6176.413801694071</c:v>
                </c:pt>
                <c:pt idx="446">
                  <c:v>6176.019139945314</c:v>
                </c:pt>
                <c:pt idx="447">
                  <c:v>6175.626240079364</c:v>
                </c:pt>
                <c:pt idx="448">
                  <c:v>6176.34867607028</c:v>
                </c:pt>
                <c:pt idx="449">
                  <c:v>6180.4012345679</c:v>
                </c:pt>
                <c:pt idx="450">
                  <c:v>6180.0012318305</c:v>
                </c:pt>
                <c:pt idx="451">
                  <c:v>6179.602999016715</c:v>
                </c:pt>
                <c:pt idx="452">
                  <c:v>6180.310277164581</c:v>
                </c:pt>
                <c:pt idx="453">
                  <c:v>6182.115761135584</c:v>
                </c:pt>
                <c:pt idx="454">
                  <c:v>6182.814407814408</c:v>
                </c:pt>
                <c:pt idx="455">
                  <c:v>6182.413499025341</c:v>
                </c:pt>
                <c:pt idx="456">
                  <c:v>6184.202528567955</c:v>
                </c:pt>
                <c:pt idx="457">
                  <c:v>6185.983745754488</c:v>
                </c:pt>
                <c:pt idx="458">
                  <c:v>6184.489227789881</c:v>
                </c:pt>
                <c:pt idx="459">
                  <c:v>6186.262077294686</c:v>
                </c:pt>
                <c:pt idx="460">
                  <c:v>6185.858038081465</c:v>
                </c:pt>
                <c:pt idx="461">
                  <c:v>6185.455747955748</c:v>
                </c:pt>
                <c:pt idx="462">
                  <c:v>6190.45476361891</c:v>
                </c:pt>
                <c:pt idx="463">
                  <c:v>6188.966714559386</c:v>
                </c:pt>
                <c:pt idx="464">
                  <c:v>6188.560334528076</c:v>
                </c:pt>
                <c:pt idx="465">
                  <c:v>6189.228659990463</c:v>
                </c:pt>
                <c:pt idx="466">
                  <c:v>6185.611467999047</c:v>
                </c:pt>
                <c:pt idx="467">
                  <c:v>6185.214862298196</c:v>
                </c:pt>
                <c:pt idx="468">
                  <c:v>6189.084340203744</c:v>
                </c:pt>
                <c:pt idx="469">
                  <c:v>6187.618203309692</c:v>
                </c:pt>
                <c:pt idx="470">
                  <c:v>6184.03514979948</c:v>
                </c:pt>
                <c:pt idx="471">
                  <c:v>6186.823210922787</c:v>
                </c:pt>
                <c:pt idx="472">
                  <c:v>6186.428235846841</c:v>
                </c:pt>
                <c:pt idx="473">
                  <c:v>6182.87037037037</c:v>
                </c:pt>
                <c:pt idx="474">
                  <c:v>6185.6432748538</c:v>
                </c:pt>
                <c:pt idx="475">
                  <c:v>6184.903127917834</c:v>
                </c:pt>
                <c:pt idx="476">
                  <c:v>6184.5154903331</c:v>
                </c:pt>
                <c:pt idx="477">
                  <c:v>6180.99139934914</c:v>
                </c:pt>
                <c:pt idx="478">
                  <c:v>6180.613546740896</c:v>
                </c:pt>
                <c:pt idx="479">
                  <c:v>6180.23726851852</c:v>
                </c:pt>
                <c:pt idx="480">
                  <c:v>6180.902055902056</c:v>
                </c:pt>
                <c:pt idx="481">
                  <c:v>6180.52674043338</c:v>
                </c:pt>
                <c:pt idx="482">
                  <c:v>6178.772716816195</c:v>
                </c:pt>
                <c:pt idx="483">
                  <c:v>6178.403351698807</c:v>
                </c:pt>
                <c:pt idx="484">
                  <c:v>6178.035509736541</c:v>
                </c:pt>
                <c:pt idx="485">
                  <c:v>6177.669181527207</c:v>
                </c:pt>
                <c:pt idx="486">
                  <c:v>6177.304357745837</c:v>
                </c:pt>
                <c:pt idx="487">
                  <c:v>6174.89184881603</c:v>
                </c:pt>
                <c:pt idx="488">
                  <c:v>6172.48920699841</c:v>
                </c:pt>
                <c:pt idx="489">
                  <c:v>6169.075963718821</c:v>
                </c:pt>
                <c:pt idx="490">
                  <c:v>6168.731613487214</c:v>
                </c:pt>
                <c:pt idx="491">
                  <c:v>6169.4049232159</c:v>
                </c:pt>
                <c:pt idx="492">
                  <c:v>6166.018706333109</c:v>
                </c:pt>
                <c:pt idx="493">
                  <c:v>6165.682636077372</c:v>
                </c:pt>
                <c:pt idx="494">
                  <c:v>6165.347923681257</c:v>
                </c:pt>
                <c:pt idx="495">
                  <c:v>6161.990367383513</c:v>
                </c:pt>
                <c:pt idx="496">
                  <c:v>6161.664431030628</c:v>
                </c:pt>
                <c:pt idx="497">
                  <c:v>6158.32775546631</c:v>
                </c:pt>
                <c:pt idx="498">
                  <c:v>6158.010465375195</c:v>
                </c:pt>
                <c:pt idx="499">
                  <c:v>6157.694444444445</c:v>
                </c:pt>
                <c:pt idx="500">
                  <c:v>6159.375693058328</c:v>
                </c:pt>
              </c:numCache>
            </c:numRef>
          </c:val>
          <c:smooth val="0"/>
          <c:extLst xmlns:c16r2="http://schemas.microsoft.com/office/drawing/2015/06/chart">
            <c:ext xmlns:c16="http://schemas.microsoft.com/office/drawing/2014/chart" uri="{C3380CC4-5D6E-409C-BE32-E72D297353CC}">
              <c16:uniqueId val="{00000002-087C-4EC3-BA22-EF051663552A}"/>
            </c:ext>
          </c:extLst>
        </c:ser>
        <c:dLbls>
          <c:showLegendKey val="0"/>
          <c:showVal val="0"/>
          <c:showCatName val="0"/>
          <c:showSerName val="0"/>
          <c:showPercent val="0"/>
          <c:showBubbleSize val="0"/>
        </c:dLbls>
        <c:smooth val="0"/>
        <c:axId val="-1778067296"/>
        <c:axId val="-1778064704"/>
      </c:lineChart>
      <c:catAx>
        <c:axId val="-177806729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64704"/>
        <c:crosses val="autoZero"/>
        <c:auto val="0"/>
        <c:lblAlgn val="ctr"/>
        <c:lblOffset val="100"/>
        <c:tickLblSkip val="50"/>
        <c:noMultiLvlLbl val="0"/>
      </c:catAx>
      <c:valAx>
        <c:axId val="-1778064704"/>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8067296"/>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273.0</c:v>
                </c:pt>
                <c:pt idx="1">
                  <c:v>122.0</c:v>
                </c:pt>
                <c:pt idx="2">
                  <c:v>89.0</c:v>
                </c:pt>
                <c:pt idx="3">
                  <c:v>10.0</c:v>
                </c:pt>
                <c:pt idx="4">
                  <c:v>6.0</c:v>
                </c:pt>
              </c:numCache>
            </c:numRef>
          </c:val>
          <c:extLst xmlns:c16r2="http://schemas.microsoft.com/office/drawing/2015/06/chart">
            <c:ext xmlns:c16="http://schemas.microsoft.com/office/drawing/2014/chart" uri="{C3380CC4-5D6E-409C-BE32-E72D297353CC}">
              <c16:uniqueId val="{00000000-ACFD-4C31-AEB5-AA0BAC1EF174}"/>
            </c:ext>
          </c:extLst>
        </c:ser>
        <c:dLbls>
          <c:showLegendKey val="0"/>
          <c:showVal val="0"/>
          <c:showCatName val="0"/>
          <c:showSerName val="0"/>
          <c:showPercent val="0"/>
          <c:showBubbleSize val="0"/>
        </c:dLbls>
        <c:gapWidth val="150"/>
        <c:axId val="-1786952880"/>
        <c:axId val="-1786796240"/>
      </c:barChart>
      <c:valAx>
        <c:axId val="-1786796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52880"/>
        <c:crosses val="autoZero"/>
        <c:crossBetween val="between"/>
      </c:valAx>
      <c:catAx>
        <c:axId val="-178695288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79624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369.0</c:v>
                </c:pt>
                <c:pt idx="1">
                  <c:v>96.0</c:v>
                </c:pt>
                <c:pt idx="2">
                  <c:v>33.0</c:v>
                </c:pt>
                <c:pt idx="3">
                  <c:v>15.0</c:v>
                </c:pt>
                <c:pt idx="4">
                  <c:v>3.0</c:v>
                </c:pt>
                <c:pt idx="5">
                  <c:v>2.0</c:v>
                </c:pt>
                <c:pt idx="6">
                  <c:v>0.0</c:v>
                </c:pt>
                <c:pt idx="7">
                  <c:v>2.0</c:v>
                </c:pt>
                <c:pt idx="8">
                  <c:v>2.0</c:v>
                </c:pt>
                <c:pt idx="9">
                  <c:v>2.0</c:v>
                </c:pt>
              </c:numCache>
            </c:numRef>
          </c:val>
          <c:extLst xmlns:c16r2="http://schemas.microsoft.com/office/drawing/2015/06/chart">
            <c:ext xmlns:c16="http://schemas.microsoft.com/office/drawing/2014/chart" uri="{C3380CC4-5D6E-409C-BE32-E72D297353CC}">
              <c16:uniqueId val="{00000000-3A91-4A4C-B51B-B471FECA1FC6}"/>
            </c:ext>
          </c:extLst>
        </c:ser>
        <c:dLbls>
          <c:dLblPos val="inEnd"/>
          <c:showLegendKey val="0"/>
          <c:showVal val="1"/>
          <c:showCatName val="0"/>
          <c:showSerName val="0"/>
          <c:showPercent val="0"/>
          <c:showBubbleSize val="0"/>
        </c:dLbls>
        <c:gapWidth val="219"/>
        <c:overlap val="-27"/>
        <c:axId val="-1786974368"/>
        <c:axId val="-1786972592"/>
      </c:barChart>
      <c:catAx>
        <c:axId val="-1786974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72592"/>
        <c:crosses val="autoZero"/>
        <c:auto val="1"/>
        <c:lblAlgn val="ctr"/>
        <c:lblOffset val="100"/>
        <c:noMultiLvlLbl val="0"/>
      </c:catAx>
      <c:valAx>
        <c:axId val="-1786972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74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extLst xmlns:c16r2="http://schemas.microsoft.com/office/drawing/2015/06/chart">
            <c:ext xmlns:c16="http://schemas.microsoft.com/office/drawing/2014/chart" uri="{C3380CC4-5D6E-409C-BE32-E72D297353CC}">
              <c16:uniqueId val="{00000000-4092-4E9E-B493-1F6524939F07}"/>
            </c:ext>
          </c:extLst>
        </c:ser>
        <c:dLbls>
          <c:showLegendKey val="0"/>
          <c:showVal val="0"/>
          <c:showCatName val="0"/>
          <c:showSerName val="0"/>
          <c:showPercent val="0"/>
          <c:showBubbleSize val="0"/>
        </c:dLbls>
        <c:gapWidth val="150"/>
        <c:axId val="-1736207856"/>
        <c:axId val="-1736205104"/>
      </c:barChart>
      <c:catAx>
        <c:axId val="-1736207856"/>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736205104"/>
        <c:crosses val="autoZero"/>
        <c:auto val="1"/>
        <c:lblAlgn val="ctr"/>
        <c:lblOffset val="100"/>
        <c:noMultiLvlLbl val="0"/>
      </c:catAx>
      <c:valAx>
        <c:axId val="-1736205104"/>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en-US"/>
          </a:p>
        </c:txPr>
        <c:crossAx val="-1736207856"/>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omments" Target="../comments1.xml"/><Relationship Id="rId1" Type="http://schemas.openxmlformats.org/officeDocument/2006/relationships/hyperlink" Target="http://en.wikipedia.org/wiki/Disjoint-set_data_structure" TargetMode="External"/><Relationship Id="rId2"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AA21" sqref="AA21"/>
    </sheetView>
  </sheetViews>
  <sheetFormatPr baseColWidth="10" defaultColWidth="10.83203125" defaultRowHeight="13" x14ac:dyDescent="0.15"/>
  <cols>
    <col min="1" max="23" width="10.83203125" style="25"/>
    <col min="24" max="24" width="12.5" style="25" bestFit="1" customWidth="1"/>
    <col min="25" max="16384" width="10.83203125" style="25"/>
  </cols>
  <sheetData>
    <row r="6" spans="24:25" x14ac:dyDescent="0.15">
      <c r="X6" s="25" t="s">
        <v>992</v>
      </c>
      <c r="Y6" s="25" t="s">
        <v>991</v>
      </c>
    </row>
    <row r="7" spans="24:25" x14ac:dyDescent="0.15">
      <c r="X7" s="25" t="s">
        <v>988</v>
      </c>
      <c r="Y7" s="25">
        <f>COUNTIF('Problems Set'!$A$2:$A$1001,"="&amp;X7)</f>
        <v>268</v>
      </c>
    </row>
    <row r="8" spans="24:25" x14ac:dyDescent="0.15">
      <c r="X8" s="25" t="s">
        <v>989</v>
      </c>
      <c r="Y8" s="25">
        <f>COUNTIF('Problems Set'!$A$2:$A$1001,"="&amp;X8)</f>
        <v>239</v>
      </c>
    </row>
    <row r="9" spans="24:25" x14ac:dyDescent="0.15">
      <c r="X9" s="25" t="s">
        <v>990</v>
      </c>
      <c r="Y9" s="25">
        <f>COUNTIF('Problems Set'!$A$2:$A$1001,"="&amp;X9)</f>
        <v>6</v>
      </c>
    </row>
    <row r="10" spans="24:25" x14ac:dyDescent="0.15">
      <c r="X10" s="25" t="s">
        <v>1041</v>
      </c>
      <c r="Y10" s="25">
        <f>COUNTIF('Problems Set'!$A$2:$A$1001,"="&amp;X10)</f>
        <v>0</v>
      </c>
    </row>
    <row r="11" spans="24:25" x14ac:dyDescent="0.15">
      <c r="X11" s="25" t="s">
        <v>1042</v>
      </c>
      <c r="Y11" s="25">
        <f>COUNTIF('Problems Set'!$A$2:$A$1001,"="&amp;X11)</f>
        <v>1</v>
      </c>
    </row>
    <row r="12" spans="24:25" x14ac:dyDescent="0.15">
      <c r="X12" s="25" t="s">
        <v>1163</v>
      </c>
      <c r="Y12" s="25">
        <f>COUNTIF('Problems Set'!$A$2:$A$1001,"="&amp;X12)</f>
        <v>11</v>
      </c>
    </row>
    <row r="38" spans="24:25" x14ac:dyDescent="0.15">
      <c r="X38" s="25" t="s">
        <v>996</v>
      </c>
      <c r="Y38" s="25" t="s">
        <v>998</v>
      </c>
    </row>
    <row r="39" spans="24:25" x14ac:dyDescent="0.15">
      <c r="X39" s="25">
        <v>1</v>
      </c>
      <c r="Y39" s="25">
        <f>COUNTIF('Problems Set'!$F$2:$F$1001,"="&amp;X39)</f>
        <v>273</v>
      </c>
    </row>
    <row r="40" spans="24:25" x14ac:dyDescent="0.15">
      <c r="X40" s="25">
        <v>2</v>
      </c>
      <c r="Y40" s="25">
        <f>COUNTIF('Problems Set'!$F$2:$F$1001,"="&amp;X40)</f>
        <v>122</v>
      </c>
    </row>
    <row r="41" spans="24:25" x14ac:dyDescent="0.15">
      <c r="X41" s="25">
        <v>3</v>
      </c>
      <c r="Y41" s="25">
        <f>COUNTIF('Problems Set'!$F$2:$F$1001,"="&amp;X41)</f>
        <v>89</v>
      </c>
    </row>
    <row r="42" spans="24:25" x14ac:dyDescent="0.15">
      <c r="X42" s="25">
        <v>4</v>
      </c>
      <c r="Y42" s="25">
        <f>COUNTIF('Problems Set'!$F$2:$F$1001,"="&amp;X42)</f>
        <v>10</v>
      </c>
    </row>
    <row r="43" spans="24:25" x14ac:dyDescent="0.15">
      <c r="X43" s="25">
        <v>5</v>
      </c>
      <c r="Y43" s="25">
        <f>COUNTIF('Problems Set'!$F$2:$F$1001,"="&amp;X43)</f>
        <v>6</v>
      </c>
    </row>
    <row r="74" spans="24:25" x14ac:dyDescent="0.15">
      <c r="X74" s="25" t="s">
        <v>997</v>
      </c>
      <c r="Y74" s="25" t="s">
        <v>999</v>
      </c>
    </row>
    <row r="75" spans="24:25" x14ac:dyDescent="0.15">
      <c r="X75" s="25">
        <v>1</v>
      </c>
      <c r="Y75" s="25">
        <f>COUNTIF('Problems Set'!$G$2:$G$1001,"="&amp;Dashboard!X75)</f>
        <v>369</v>
      </c>
    </row>
    <row r="76" spans="24:25" x14ac:dyDescent="0.15">
      <c r="X76" s="25">
        <v>2</v>
      </c>
      <c r="Y76" s="25">
        <f>COUNTIF('Problems Set'!$G$2:$G$1001,"="&amp;Dashboard!X76)</f>
        <v>96</v>
      </c>
    </row>
    <row r="77" spans="24:25" x14ac:dyDescent="0.15">
      <c r="X77" s="25">
        <v>3</v>
      </c>
      <c r="Y77" s="25">
        <f>COUNTIF('Problems Set'!$G$2:$G$1001,"="&amp;Dashboard!X77)</f>
        <v>33</v>
      </c>
    </row>
    <row r="78" spans="24:25" x14ac:dyDescent="0.15">
      <c r="X78" s="25">
        <v>4</v>
      </c>
      <c r="Y78" s="25">
        <f>COUNTIF('Problems Set'!$G$2:$G$1001,"="&amp;Dashboard!X78)</f>
        <v>15</v>
      </c>
    </row>
    <row r="79" spans="24:25" x14ac:dyDescent="0.15">
      <c r="X79" s="25">
        <v>5</v>
      </c>
      <c r="Y79" s="25">
        <f>COUNTIF('Problems Set'!$G$2:$G$1001,"="&amp;Dashboard!X79)</f>
        <v>3</v>
      </c>
    </row>
    <row r="80" spans="24:25" x14ac:dyDescent="0.15">
      <c r="X80" s="25">
        <v>6</v>
      </c>
      <c r="Y80" s="25">
        <f>COUNTIF('Problems Set'!$G$2:$G$1001,"="&amp;Dashboard!X80)</f>
        <v>2</v>
      </c>
    </row>
    <row r="81" spans="24:25" x14ac:dyDescent="0.15">
      <c r="X81" s="25">
        <v>7</v>
      </c>
      <c r="Y81" s="25">
        <f>COUNTIF('Problems Set'!$G$2:$G$1001,"="&amp;Dashboard!X81)</f>
        <v>0</v>
      </c>
    </row>
    <row r="82" spans="24:25" x14ac:dyDescent="0.15">
      <c r="X82" s="25">
        <v>8</v>
      </c>
      <c r="Y82" s="25">
        <f>COUNTIF('Problems Set'!$G$2:$G$1001,"="&amp;Dashboard!X82)</f>
        <v>2</v>
      </c>
    </row>
    <row r="83" spans="24:25" x14ac:dyDescent="0.15">
      <c r="X83" s="25">
        <v>9</v>
      </c>
      <c r="Y83" s="25">
        <f>COUNTIF('Problems Set'!$G$2:$G$1001,"="&amp;Dashboard!X83)</f>
        <v>2</v>
      </c>
    </row>
    <row r="84" spans="24:25" x14ac:dyDescent="0.15">
      <c r="X84" s="25">
        <v>10</v>
      </c>
      <c r="Y84" s="25">
        <f>COUNTIF('Problems Set'!$G$2:$G$1001,"="&amp;Dashboard!X84)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6"/>
  <sheetViews>
    <sheetView tabSelected="1" zoomScale="167" zoomScaleNormal="167" zoomScalePageLayoutView="167" workbookViewId="0">
      <pane xSplit="3" ySplit="1" topLeftCell="U508" activePane="bottomRight" state="frozenSplit"/>
      <selection pane="topRight" activeCell="Q1" sqref="Q1"/>
      <selection pane="bottomLeft" activeCell="A16" sqref="A16"/>
      <selection pane="bottomRight" activeCell="AC526" sqref="AC526"/>
    </sheetView>
  </sheetViews>
  <sheetFormatPr baseColWidth="10" defaultColWidth="10.83203125"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8.8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8.5" style="27" bestFit="1" customWidth="1"/>
    <col min="30" max="30" width="7.1640625" style="27" bestFit="1" customWidth="1"/>
    <col min="31" max="31" width="8.5" style="27" bestFit="1" customWidth="1"/>
    <col min="32"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6" si="64">IF(ISERROR(MIN(86400*AB280/(4*3600), 1)), "NA", MIN(86400*AB280/(4*3600), 1))</f>
        <v>0.83805555555555555</v>
      </c>
      <c r="AB280" s="75">
        <f t="shared" ref="AB280:AB346"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1145</v>
      </c>
      <c r="D287" s="58" t="s">
        <v>1092</v>
      </c>
      <c r="E287" s="58" t="s">
        <v>968</v>
      </c>
      <c r="F287" s="58">
        <v>2</v>
      </c>
      <c r="G287" s="46">
        <v>1</v>
      </c>
      <c r="H287" s="47" t="s">
        <v>961</v>
      </c>
      <c r="I287" s="59" t="s">
        <v>1095</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1096</v>
      </c>
      <c r="D288" s="58" t="s">
        <v>1097</v>
      </c>
      <c r="E288" s="58" t="s">
        <v>969</v>
      </c>
      <c r="F288" s="58">
        <v>2</v>
      </c>
      <c r="G288" s="46">
        <v>1</v>
      </c>
      <c r="H288" s="47" t="s">
        <v>961</v>
      </c>
      <c r="I288" s="59" t="s">
        <v>966</v>
      </c>
      <c r="J288" s="56">
        <v>41307</v>
      </c>
      <c r="K288" s="61" t="s">
        <v>1098</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1099</v>
      </c>
      <c r="D289" s="58" t="s">
        <v>1105</v>
      </c>
      <c r="E289" s="58">
        <v>1</v>
      </c>
      <c r="F289" s="58">
        <v>3</v>
      </c>
      <c r="G289" s="46">
        <v>3</v>
      </c>
      <c r="H289" s="47" t="s">
        <v>961</v>
      </c>
      <c r="I289" s="59" t="s">
        <v>966</v>
      </c>
      <c r="J289" s="56">
        <v>41307</v>
      </c>
      <c r="K289" s="61" t="s">
        <v>1101</v>
      </c>
      <c r="L289" s="61" t="s">
        <v>1100</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1102</v>
      </c>
      <c r="D290" s="58" t="s">
        <v>1103</v>
      </c>
      <c r="E290" s="58" t="s">
        <v>968</v>
      </c>
      <c r="F290" s="58">
        <v>2</v>
      </c>
      <c r="G290" s="46">
        <v>1</v>
      </c>
      <c r="H290" s="47" t="s">
        <v>965</v>
      </c>
      <c r="I290" s="59" t="s">
        <v>1104</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1106</v>
      </c>
      <c r="D291" s="58" t="s">
        <v>1107</v>
      </c>
      <c r="E291" s="58">
        <v>1</v>
      </c>
      <c r="F291" s="58">
        <v>4</v>
      </c>
      <c r="G291" s="46">
        <v>3</v>
      </c>
      <c r="H291" s="47" t="s">
        <v>965</v>
      </c>
      <c r="I291" s="59" t="s">
        <v>966</v>
      </c>
      <c r="J291" s="56">
        <v>41310</v>
      </c>
      <c r="K291" s="61" t="s">
        <v>1109</v>
      </c>
      <c r="L291" s="61" t="s">
        <v>1108</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1110</v>
      </c>
      <c r="D292" s="58" t="s">
        <v>1112</v>
      </c>
      <c r="E292" s="58">
        <v>1</v>
      </c>
      <c r="F292" s="58">
        <v>3</v>
      </c>
      <c r="G292" s="46">
        <v>1</v>
      </c>
      <c r="H292" s="47" t="s">
        <v>961</v>
      </c>
      <c r="I292" s="59" t="s">
        <v>966</v>
      </c>
      <c r="J292" s="56">
        <v>41312</v>
      </c>
      <c r="K292" s="61" t="s">
        <v>1111</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1113</v>
      </c>
      <c r="D293" s="58" t="s">
        <v>1114</v>
      </c>
      <c r="E293" s="58">
        <v>1</v>
      </c>
      <c r="F293" s="58">
        <v>5</v>
      </c>
      <c r="G293" s="46">
        <v>1</v>
      </c>
      <c r="H293" s="47" t="s">
        <v>961</v>
      </c>
      <c r="I293" s="59" t="s">
        <v>966</v>
      </c>
      <c r="J293" s="56">
        <v>41312</v>
      </c>
      <c r="K293" s="61" t="s">
        <v>1115</v>
      </c>
      <c r="L293" s="61" t="s">
        <v>1116</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1117</v>
      </c>
      <c r="D294" s="58" t="s">
        <v>1006</v>
      </c>
      <c r="E294" s="58" t="s">
        <v>968</v>
      </c>
      <c r="F294" s="58">
        <v>3</v>
      </c>
      <c r="G294" s="46">
        <v>2</v>
      </c>
      <c r="H294" s="47" t="s">
        <v>961</v>
      </c>
      <c r="I294" s="59" t="s">
        <v>966</v>
      </c>
      <c r="J294" s="56">
        <v>41312</v>
      </c>
      <c r="K294" s="61"/>
      <c r="L294" s="61"/>
      <c r="M294" s="73" t="s">
        <v>1122</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1118</v>
      </c>
      <c r="D295" s="58" t="s">
        <v>1006</v>
      </c>
      <c r="E295" s="58" t="s">
        <v>968</v>
      </c>
      <c r="F295" s="58">
        <v>2</v>
      </c>
      <c r="G295" s="46">
        <v>3</v>
      </c>
      <c r="H295" s="47" t="s">
        <v>961</v>
      </c>
      <c r="I295" s="59" t="s">
        <v>950</v>
      </c>
      <c r="J295" s="56">
        <v>41312</v>
      </c>
      <c r="K295" s="61"/>
      <c r="L295" s="61" t="s">
        <v>1119</v>
      </c>
      <c r="M295" s="73" t="s">
        <v>1122</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1120</v>
      </c>
      <c r="B296" s="57">
        <v>153</v>
      </c>
      <c r="C296" s="57" t="s">
        <v>1121</v>
      </c>
      <c r="D296" s="58" t="s">
        <v>1006</v>
      </c>
      <c r="E296" s="58" t="s">
        <v>1122</v>
      </c>
      <c r="F296" s="58">
        <v>3</v>
      </c>
      <c r="G296" s="46">
        <v>2</v>
      </c>
      <c r="H296" s="47" t="s">
        <v>1123</v>
      </c>
      <c r="I296" s="59" t="s">
        <v>1124</v>
      </c>
      <c r="J296" s="56">
        <v>41313</v>
      </c>
      <c r="K296" s="61"/>
      <c r="L296" s="61" t="s">
        <v>1125</v>
      </c>
      <c r="M296" s="73" t="s">
        <v>1122</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1120</v>
      </c>
      <c r="B297" s="57">
        <v>240</v>
      </c>
      <c r="C297" s="57" t="s">
        <v>1126</v>
      </c>
      <c r="D297" s="58" t="s">
        <v>1128</v>
      </c>
      <c r="E297" s="58">
        <v>1</v>
      </c>
      <c r="F297" s="58">
        <v>3</v>
      </c>
      <c r="G297" s="46">
        <v>3</v>
      </c>
      <c r="H297" s="47" t="s">
        <v>1123</v>
      </c>
      <c r="I297" s="59" t="s">
        <v>1124</v>
      </c>
      <c r="J297" s="56">
        <v>41313</v>
      </c>
      <c r="K297" s="61"/>
      <c r="L297" s="61" t="s">
        <v>1127</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1120</v>
      </c>
      <c r="B298" s="57">
        <v>367</v>
      </c>
      <c r="C298" s="57" t="s">
        <v>1129</v>
      </c>
      <c r="D298" s="58" t="s">
        <v>1006</v>
      </c>
      <c r="E298" s="58" t="s">
        <v>1122</v>
      </c>
      <c r="F298" s="58">
        <v>2</v>
      </c>
      <c r="G298" s="46">
        <v>1</v>
      </c>
      <c r="H298" s="47" t="s">
        <v>1123</v>
      </c>
      <c r="I298" s="59" t="s">
        <v>1130</v>
      </c>
      <c r="J298" s="56">
        <v>41313</v>
      </c>
      <c r="K298" s="61"/>
      <c r="L298" s="61"/>
      <c r="M298" s="73" t="s">
        <v>1122</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1120</v>
      </c>
      <c r="B299" s="57">
        <v>300</v>
      </c>
      <c r="C299" s="57" t="s">
        <v>1131</v>
      </c>
      <c r="D299" s="58" t="s">
        <v>1063</v>
      </c>
      <c r="E299" s="58">
        <v>1</v>
      </c>
      <c r="F299" s="58">
        <v>3</v>
      </c>
      <c r="G299" s="46">
        <v>2</v>
      </c>
      <c r="H299" s="47" t="s">
        <v>1123</v>
      </c>
      <c r="I299" s="59" t="s">
        <v>1124</v>
      </c>
      <c r="J299" s="56">
        <v>41313</v>
      </c>
      <c r="K299" s="61"/>
      <c r="L299" s="61" t="s">
        <v>1132</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1133</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 t="shared" ref="P300:P306" si="193">O300-O299</f>
        <v>7.7835264952273064</v>
      </c>
      <c r="Q300" s="49">
        <f t="shared" ref="Q300:R303" si="194">AVERAGE(F293:F300)</f>
        <v>3</v>
      </c>
      <c r="R300" s="49">
        <f t="shared" si="194"/>
        <v>1.875</v>
      </c>
      <c r="S300" s="50">
        <f t="shared" ref="S300:S305" si="195">COUNTIF(H294:H300, "AC")/SUM(G294:G300)</f>
        <v>0.5</v>
      </c>
      <c r="T300" s="50">
        <f t="shared" ref="T300" si="196">(Q300/5*0.5+(1-(R300-1)/10)*0.25+S300*0.25)*10000</f>
        <v>6531.25</v>
      </c>
      <c r="U300" s="50">
        <f t="shared" ref="U300:U306" si="197">T300-T299</f>
        <v>0</v>
      </c>
      <c r="V300" s="50">
        <f>IF(A300&lt;&gt;"",AVERAGE($F$2:F300),"")</f>
        <v>1.3779264214046822</v>
      </c>
      <c r="W300" s="50">
        <f>IF(A300&lt;&gt;"", AVERAGE($G$2:G300), "")</f>
        <v>1.6688963210702341</v>
      </c>
      <c r="X300" s="50">
        <f>IF(A300&lt;&gt;"", COUNTIF($H$2:H300, "AC")/SUM($G$2:G300), "")</f>
        <v>0.58717434869739482</v>
      </c>
      <c r="Y300" s="50">
        <f t="shared" ref="Y300" si="198">IF(A300&lt;&gt;"", V300/5*0.5+(1-(W300-1)/10)*0.25+X300*0.25, "")*10000</f>
        <v>5178.6382128806108</v>
      </c>
      <c r="Z300" s="50">
        <f t="shared" ref="Z300:Z306" si="199">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1134</v>
      </c>
      <c r="M301" s="73" t="s">
        <v>1037</v>
      </c>
      <c r="N301" s="77">
        <f t="shared" ref="N301:N311" si="200">(0.5*F301/5+0.25*(1-(G301-1)/10)+0.25*(IF(H301="AC",1,0)/G301))*10000</f>
        <v>8000</v>
      </c>
      <c r="O301" s="77">
        <f>AVERAGE($N$2:N301)</f>
        <v>5688.2407407407381</v>
      </c>
      <c r="P301" s="77">
        <f t="shared" si="193"/>
        <v>7.7316363185927912</v>
      </c>
      <c r="Q301" s="49">
        <f t="shared" si="194"/>
        <v>2.75</v>
      </c>
      <c r="R301" s="49">
        <f t="shared" si="194"/>
        <v>1.875</v>
      </c>
      <c r="S301" s="50">
        <f t="shared" si="195"/>
        <v>0.53846153846153844</v>
      </c>
      <c r="T301" s="50">
        <f t="shared" ref="T301" si="201">(Q301/5*0.5+(1-(R301-1)/10)*0.25+S301*0.25)*10000</f>
        <v>6377.4038461538466</v>
      </c>
      <c r="U301" s="50">
        <f t="shared" si="197"/>
        <v>-153.84615384615336</v>
      </c>
      <c r="V301" s="50">
        <f>IF(A301&lt;&gt;"",AVERAGE($F$2:F301),"")</f>
        <v>1.3833333333333333</v>
      </c>
      <c r="W301" s="50">
        <f>IF(A301&lt;&gt;"", AVERAGE($G$2:G301), "")</f>
        <v>1.6666666666666667</v>
      </c>
      <c r="X301" s="50">
        <f>IF(A301&lt;&gt;"", COUNTIF($H$2:H301, "AC")/SUM($G$2:G301), "")</f>
        <v>0.58799999999999997</v>
      </c>
      <c r="Y301" s="50">
        <f t="shared" ref="Y301" si="202">IF(A301&lt;&gt;"", V301/5*0.5+(1-(W301-1)/10)*0.25+X301*0.25, "")*10000</f>
        <v>5186.666666666667</v>
      </c>
      <c r="Z301" s="50">
        <f t="shared" si="199"/>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1135</v>
      </c>
      <c r="D302" s="58" t="s">
        <v>1006</v>
      </c>
      <c r="E302" s="58" t="s">
        <v>968</v>
      </c>
      <c r="F302" s="58">
        <v>2</v>
      </c>
      <c r="G302" s="46">
        <v>1</v>
      </c>
      <c r="H302" s="47" t="s">
        <v>961</v>
      </c>
      <c r="I302" s="59" t="s">
        <v>1093</v>
      </c>
      <c r="J302" s="56">
        <v>41314</v>
      </c>
      <c r="K302" s="61"/>
      <c r="L302" s="61"/>
      <c r="M302" s="73" t="s">
        <v>968</v>
      </c>
      <c r="N302" s="80">
        <f t="shared" si="200"/>
        <v>7000</v>
      </c>
      <c r="O302" s="77">
        <f>AVERAGE($N$2:N302)</f>
        <v>5692.5987449243239</v>
      </c>
      <c r="P302" s="77">
        <f t="shared" si="193"/>
        <v>4.3580041835857628</v>
      </c>
      <c r="Q302" s="49">
        <f t="shared" si="194"/>
        <v>2.625</v>
      </c>
      <c r="R302" s="49">
        <f t="shared" si="194"/>
        <v>1.75</v>
      </c>
      <c r="S302" s="50">
        <f t="shared" si="195"/>
        <v>0.63636363636363635</v>
      </c>
      <c r="T302" s="50">
        <f t="shared" ref="T302" si="203">(Q302/5*0.5+(1-(R302-1)/10)*0.25+S302*0.25)*10000</f>
        <v>6528.409090909091</v>
      </c>
      <c r="U302" s="50">
        <f t="shared" si="197"/>
        <v>151.00524475524435</v>
      </c>
      <c r="V302" s="50">
        <f>IF(A302&lt;&gt;"",AVERAGE($F$2:F302),"")</f>
        <v>1.3853820598006645</v>
      </c>
      <c r="W302" s="50">
        <f>IF(A302&lt;&gt;"", AVERAGE($G$2:G302), "")</f>
        <v>1.6644518272425248</v>
      </c>
      <c r="X302" s="50">
        <f>IF(A302&lt;&gt;"", COUNTIF($H$2:H302, "AC")/SUM($G$2:G302), "")</f>
        <v>0.58882235528942117</v>
      </c>
      <c r="Y302" s="50">
        <f t="shared" ref="Y302" si="204">IF(A302&lt;&gt;"", V302/5*0.5+(1-(W302-1)/10)*0.25+X302*0.25, "")*10000</f>
        <v>5191.3249912135861</v>
      </c>
      <c r="Z302" s="50">
        <f t="shared" si="199"/>
        <v>4.6583245469191752</v>
      </c>
      <c r="AA302" s="50">
        <f t="shared" ref="AA302:AA304" si="205">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1136</v>
      </c>
      <c r="D303" s="58" t="s">
        <v>1006</v>
      </c>
      <c r="E303" s="58" t="s">
        <v>968</v>
      </c>
      <c r="F303" s="58">
        <v>1</v>
      </c>
      <c r="G303" s="46">
        <v>1</v>
      </c>
      <c r="H303" s="47" t="s">
        <v>961</v>
      </c>
      <c r="I303" s="59" t="s">
        <v>1093</v>
      </c>
      <c r="J303" s="56">
        <v>41314</v>
      </c>
      <c r="K303" s="61"/>
      <c r="L303" s="61"/>
      <c r="M303" s="73" t="s">
        <v>968</v>
      </c>
      <c r="N303" s="80">
        <f t="shared" si="200"/>
        <v>6000</v>
      </c>
      <c r="O303" s="77">
        <f>AVERAGE($N$2:N303)</f>
        <v>5693.6166298749058</v>
      </c>
      <c r="P303" s="77">
        <f t="shared" si="193"/>
        <v>1.0178849505819016</v>
      </c>
      <c r="Q303" s="49">
        <f t="shared" si="194"/>
        <v>2.5</v>
      </c>
      <c r="R303" s="49">
        <f t="shared" si="194"/>
        <v>1.5</v>
      </c>
      <c r="S303" s="50">
        <f t="shared" si="195"/>
        <v>0.7</v>
      </c>
      <c r="T303" s="50">
        <f t="shared" ref="T303" si="206">(Q303/5*0.5+(1-(R303-1)/10)*0.25+S303*0.25)*10000</f>
        <v>6625</v>
      </c>
      <c r="U303" s="50">
        <f t="shared" si="197"/>
        <v>96.590909090909008</v>
      </c>
      <c r="V303" s="50">
        <f>IF(A303&lt;&gt;"",AVERAGE($F$2:F303),"")</f>
        <v>1.3841059602649006</v>
      </c>
      <c r="W303" s="50">
        <f>IF(A303&lt;&gt;"", AVERAGE($G$2:G303), "")</f>
        <v>1.6622516556291391</v>
      </c>
      <c r="X303" s="50">
        <f>IF(A303&lt;&gt;"", COUNTIF($H$2:H303, "AC")/SUM($G$2:G303), "")</f>
        <v>0.58964143426294824</v>
      </c>
      <c r="Y303" s="50">
        <f t="shared" ref="Y303" si="207">IF(A303&lt;&gt;"", V303/5*0.5+(1-(W303-1)/10)*0.25+X303*0.25, "")*10000</f>
        <v>5192.6466320149866</v>
      </c>
      <c r="Z303" s="50">
        <f t="shared" si="199"/>
        <v>1.3216408014004628</v>
      </c>
      <c r="AA303" s="50">
        <f t="shared" si="205"/>
        <v>1.8819444444444444E-2</v>
      </c>
      <c r="AB303" s="75">
        <f t="shared" ref="AB303:AB304" si="208">IF(AC303="-","NA",SUM(AC303:AF303))</f>
        <v>3.1365740740740742E-3</v>
      </c>
      <c r="AC303" s="51">
        <v>3.1365740740740742E-3</v>
      </c>
      <c r="AD303" s="51" t="s">
        <v>968</v>
      </c>
      <c r="AE303" s="51" t="s">
        <v>968</v>
      </c>
      <c r="AF303" s="51" t="s">
        <v>968</v>
      </c>
    </row>
    <row r="304" spans="1:32" x14ac:dyDescent="0.15">
      <c r="A304" s="43" t="s">
        <v>976</v>
      </c>
      <c r="B304" s="57">
        <v>274</v>
      </c>
      <c r="C304" s="57" t="s">
        <v>1137</v>
      </c>
      <c r="D304" s="58" t="s">
        <v>1138</v>
      </c>
      <c r="E304" s="58">
        <v>1</v>
      </c>
      <c r="F304" s="58">
        <v>3</v>
      </c>
      <c r="G304" s="46">
        <v>3</v>
      </c>
      <c r="H304" s="47" t="s">
        <v>961</v>
      </c>
      <c r="I304" s="59" t="s">
        <v>966</v>
      </c>
      <c r="J304" s="56">
        <v>41314</v>
      </c>
      <c r="K304" s="61"/>
      <c r="L304" s="61" t="s">
        <v>1139</v>
      </c>
      <c r="M304" s="73" t="s">
        <v>1037</v>
      </c>
      <c r="N304" s="80">
        <f t="shared" si="200"/>
        <v>5833.3333333333339</v>
      </c>
      <c r="O304" s="77">
        <f>AVERAGE($N$2:N304)</f>
        <v>5694.0777411074414</v>
      </c>
      <c r="P304" s="77">
        <f t="shared" si="193"/>
        <v>0.46111123253558617</v>
      </c>
      <c r="Q304" s="49">
        <f t="shared" ref="Q304" si="209">AVERAGE(F297:F304)</f>
        <v>2.5</v>
      </c>
      <c r="R304" s="49">
        <f t="shared" ref="R304" si="210">AVERAGE(G297:G304)</f>
        <v>1.625</v>
      </c>
      <c r="S304" s="50">
        <f t="shared" si="195"/>
        <v>0.7</v>
      </c>
      <c r="T304" s="50">
        <f t="shared" ref="T304" si="211">(Q304/5*0.5+(1-(R304-1)/10)*0.25+S304*0.25)*10000</f>
        <v>6593.75</v>
      </c>
      <c r="U304" s="50">
        <f t="shared" si="197"/>
        <v>-31.25</v>
      </c>
      <c r="V304" s="50">
        <f>IF(A304&lt;&gt;"",AVERAGE($F$2:F304),"")</f>
        <v>1.3894389438943895</v>
      </c>
      <c r="W304" s="50">
        <f>IF(A304&lt;&gt;"", AVERAGE($G$2:G304), "")</f>
        <v>1.6666666666666667</v>
      </c>
      <c r="X304" s="50">
        <f>IF(A304&lt;&gt;"", COUNTIF($H$2:H304, "AC")/SUM($G$2:G304), "")</f>
        <v>0.58811881188118809</v>
      </c>
      <c r="Y304" s="50">
        <f t="shared" ref="Y304" si="212">IF(A304&lt;&gt;"", V304/5*0.5+(1-(W304-1)/10)*0.25+X304*0.25, "")*10000</f>
        <v>5193.0693069306935</v>
      </c>
      <c r="Z304" s="50">
        <f t="shared" si="199"/>
        <v>0.42267491570692073</v>
      </c>
      <c r="AA304" s="50">
        <f t="shared" si="205"/>
        <v>0.18506944444444443</v>
      </c>
      <c r="AB304" s="75">
        <f t="shared" si="208"/>
        <v>3.0844907407407404E-2</v>
      </c>
      <c r="AC304" s="51">
        <v>3.0844907407407404E-2</v>
      </c>
      <c r="AD304" s="51" t="s">
        <v>968</v>
      </c>
      <c r="AE304" s="51" t="s">
        <v>968</v>
      </c>
      <c r="AF304" s="51" t="s">
        <v>968</v>
      </c>
    </row>
    <row r="305" spans="1:32" x14ac:dyDescent="0.15">
      <c r="A305" s="43" t="s">
        <v>976</v>
      </c>
      <c r="B305" s="57">
        <v>275</v>
      </c>
      <c r="C305" s="57" t="s">
        <v>1140</v>
      </c>
      <c r="D305" s="58" t="s">
        <v>1006</v>
      </c>
      <c r="E305" s="58">
        <v>1</v>
      </c>
      <c r="F305" s="58">
        <v>4</v>
      </c>
      <c r="G305" s="46">
        <v>4</v>
      </c>
      <c r="H305" s="47" t="s">
        <v>961</v>
      </c>
      <c r="I305" s="59" t="s">
        <v>966</v>
      </c>
      <c r="J305" s="56">
        <v>41317</v>
      </c>
      <c r="K305" s="61"/>
      <c r="L305" s="61" t="s">
        <v>1141</v>
      </c>
      <c r="M305" s="73" t="s">
        <v>1037</v>
      </c>
      <c r="N305" s="80">
        <f t="shared" si="200"/>
        <v>6375</v>
      </c>
      <c r="O305" s="77">
        <f>AVERAGE($N$2:N305)</f>
        <v>5696.3176169590615</v>
      </c>
      <c r="P305" s="77">
        <f t="shared" si="193"/>
        <v>2.2398758516201269</v>
      </c>
      <c r="Q305" s="49">
        <f t="shared" ref="Q305" si="213">AVERAGE(F298:F305)</f>
        <v>2.625</v>
      </c>
      <c r="R305" s="49">
        <f t="shared" ref="R305" si="214">AVERAGE(G298:G305)</f>
        <v>1.75</v>
      </c>
      <c r="S305" s="50">
        <f t="shared" si="195"/>
        <v>0.53846153846153844</v>
      </c>
      <c r="T305" s="50">
        <f t="shared" ref="T305" si="215">(Q305/5*0.5+(1-(R305-1)/10)*0.25+S305*0.25)*10000</f>
        <v>6283.6538461538457</v>
      </c>
      <c r="U305" s="50">
        <f t="shared" si="197"/>
        <v>-310.09615384615427</v>
      </c>
      <c r="V305" s="50">
        <f>IF(A305&lt;&gt;"",AVERAGE($F$2:F305),"")</f>
        <v>1.3980263157894737</v>
      </c>
      <c r="W305" s="50">
        <f>IF(A305&lt;&gt;"", AVERAGE($G$2:G305), "")</f>
        <v>1.674342105263158</v>
      </c>
      <c r="X305" s="50">
        <f>IF(A305&lt;&gt;"", COUNTIF($H$2:H305, "AC")/SUM($G$2:G305), "")</f>
        <v>0.58546168958742628</v>
      </c>
      <c r="Y305" s="50">
        <f t="shared" ref="Y305" si="216">IF(A305&lt;&gt;"", V305/5*0.5+(1-(W305-1)/10)*0.25+X305*0.25, "")*10000</f>
        <v>5193.0950134422501</v>
      </c>
      <c r="Z305" s="50">
        <f t="shared" si="199"/>
        <v>2.5706511556563783E-2</v>
      </c>
      <c r="AA305" s="50">
        <f t="shared" si="64"/>
        <v>0.25437500000000002</v>
      </c>
      <c r="AB305" s="75">
        <v>4.2395833333333334E-2</v>
      </c>
      <c r="AC305" s="51" t="s">
        <v>1043</v>
      </c>
      <c r="AD305" s="51" t="s">
        <v>1043</v>
      </c>
      <c r="AE305" s="51" t="s">
        <v>1043</v>
      </c>
      <c r="AF305" s="51" t="s">
        <v>1043</v>
      </c>
    </row>
    <row r="306" spans="1:32" x14ac:dyDescent="0.15">
      <c r="A306" s="43" t="s">
        <v>1068</v>
      </c>
      <c r="B306" s="57">
        <v>410</v>
      </c>
      <c r="C306" s="57" t="s">
        <v>1069</v>
      </c>
      <c r="D306" s="58" t="s">
        <v>1142</v>
      </c>
      <c r="E306" s="58">
        <v>1</v>
      </c>
      <c r="F306" s="58">
        <v>5</v>
      </c>
      <c r="G306" s="46">
        <v>2</v>
      </c>
      <c r="H306" s="47" t="s">
        <v>982</v>
      </c>
      <c r="I306" s="59" t="s">
        <v>955</v>
      </c>
      <c r="J306" s="56">
        <v>41318</v>
      </c>
      <c r="K306" s="61"/>
      <c r="L306" s="61"/>
      <c r="M306" s="73" t="s">
        <v>1037</v>
      </c>
      <c r="N306" s="80">
        <f t="shared" si="200"/>
        <v>7250</v>
      </c>
      <c r="O306" s="77">
        <f>AVERAGE($N$2:N306)</f>
        <v>5701.4116575591961</v>
      </c>
      <c r="P306" s="77">
        <f t="shared" si="193"/>
        <v>5.0940406001345764</v>
      </c>
      <c r="Q306" s="49">
        <f t="shared" ref="Q306" si="217">AVERAGE(F299:F306)</f>
        <v>3</v>
      </c>
      <c r="R306" s="49">
        <f t="shared" ref="R306" si="218">AVERAGE(G299:G306)</f>
        <v>1.875</v>
      </c>
      <c r="S306" s="50">
        <f t="shared" ref="S306" si="219">COUNTIF(H300:H306, "AC")/SUM(G300:G306)</f>
        <v>0.46153846153846156</v>
      </c>
      <c r="T306" s="50">
        <f t="shared" ref="T306" si="220">(Q306/5*0.5+(1-(R306-1)/10)*0.25+S306*0.25)*10000</f>
        <v>6435.0961538461534</v>
      </c>
      <c r="U306" s="50">
        <f t="shared" si="197"/>
        <v>151.44230769230762</v>
      </c>
      <c r="V306" s="50">
        <f>IF(A306&lt;&gt;"",AVERAGE($F$2:F306),"")</f>
        <v>1.4098360655737705</v>
      </c>
      <c r="W306" s="50">
        <f>IF(A306&lt;&gt;"", AVERAGE($G$2:G306), "")</f>
        <v>1.6754098360655738</v>
      </c>
      <c r="X306" s="50">
        <f>IF(A306&lt;&gt;"", COUNTIF($H$2:H306, "AC")/SUM($G$2:G306), "")</f>
        <v>0.58317025440313108</v>
      </c>
      <c r="Y306" s="50">
        <f t="shared" ref="Y306" si="221">IF(A306&lt;&gt;"", V306/5*0.5+(1-(W306-1)/10)*0.25+X306*0.25, "")*10000</f>
        <v>5198.9092425652052</v>
      </c>
      <c r="Z306" s="50">
        <f t="shared" si="199"/>
        <v>5.814229122955112</v>
      </c>
      <c r="AA306" s="50">
        <f>IF(ISERROR(MIN(86400*AB306/(4*3600), 1)), "NA", MIN(86400*AB306/(4*3600), 1))</f>
        <v>0.76229166666666681</v>
      </c>
      <c r="AB306" s="75">
        <f>IF(AC306="-","NA",SUM(AC306:AF306))</f>
        <v>0.12704861111111113</v>
      </c>
      <c r="AC306" s="51">
        <v>3.0520833333333334E-2</v>
      </c>
      <c r="AD306" s="51">
        <v>4.5138888888888888E-2</v>
      </c>
      <c r="AE306" s="51">
        <v>5.1388888888888894E-2</v>
      </c>
      <c r="AF306" s="51" t="s">
        <v>1043</v>
      </c>
    </row>
    <row r="307" spans="1:32" x14ac:dyDescent="0.15">
      <c r="A307" s="43" t="s">
        <v>989</v>
      </c>
      <c r="B307" s="57">
        <v>33</v>
      </c>
      <c r="C307" s="57" t="s">
        <v>1143</v>
      </c>
      <c r="D307" s="58" t="s">
        <v>1006</v>
      </c>
      <c r="E307" s="58" t="s">
        <v>968</v>
      </c>
      <c r="F307" s="58">
        <v>3</v>
      </c>
      <c r="G307" s="46">
        <v>1</v>
      </c>
      <c r="H307" s="47" t="s">
        <v>961</v>
      </c>
      <c r="I307" s="59" t="s">
        <v>966</v>
      </c>
      <c r="J307" s="56">
        <v>41319</v>
      </c>
      <c r="K307" s="61"/>
      <c r="L307" s="61"/>
      <c r="M307" s="73" t="s">
        <v>968</v>
      </c>
      <c r="N307" s="80">
        <f t="shared" si="200"/>
        <v>8000</v>
      </c>
      <c r="O307" s="77">
        <f>AVERAGE($N$2:N307)</f>
        <v>5708.92338416848</v>
      </c>
      <c r="P307" s="77">
        <f t="shared" ref="P307" si="222">O307-O306</f>
        <v>7.511726609283869</v>
      </c>
      <c r="Q307" s="49">
        <f t="shared" ref="Q307" si="223">AVERAGE(F300:F307)</f>
        <v>3</v>
      </c>
      <c r="R307" s="49">
        <f t="shared" ref="R307" si="224">AVERAGE(G300:G307)</f>
        <v>1.75</v>
      </c>
      <c r="S307" s="50">
        <f t="shared" ref="S307" si="225">COUNTIF(H301:H307, "AC")/SUM(G301:G307)</f>
        <v>0.46153846153846156</v>
      </c>
      <c r="T307" s="50">
        <f t="shared" ref="T307" si="226">(Q307/5*0.5+(1-(R307-1)/10)*0.25+S307*0.25)*10000</f>
        <v>6466.3461538461543</v>
      </c>
      <c r="U307" s="50">
        <f t="shared" ref="U307" si="227">T307-T306</f>
        <v>31.250000000000909</v>
      </c>
      <c r="V307" s="50">
        <f>IF(A307&lt;&gt;"",AVERAGE($F$2:F307),"")</f>
        <v>1.4150326797385622</v>
      </c>
      <c r="W307" s="50">
        <f>IF(A307&lt;&gt;"", AVERAGE($G$2:G307), "")</f>
        <v>1.673202614379085</v>
      </c>
      <c r="X307" s="50">
        <f>IF(A307&lt;&gt;"", COUNTIF($H$2:H307, "AC")/SUM($G$2:G307), "")</f>
        <v>0.583984375</v>
      </c>
      <c r="Y307" s="50">
        <f t="shared" ref="Y307" si="228">IF(A307&lt;&gt;"", V307/5*0.5+(1-(W307-1)/10)*0.25+X307*0.25, "")*10000</f>
        <v>5206.6929636437908</v>
      </c>
      <c r="Z307" s="50">
        <f t="shared" ref="Z307" si="229">Y307-Y306</f>
        <v>7.7837210785855859</v>
      </c>
      <c r="AA307" s="50">
        <f t="shared" si="64"/>
        <v>0.11527777777777778</v>
      </c>
      <c r="AB307" s="75">
        <f t="shared" si="65"/>
        <v>1.9212962962962963E-2</v>
      </c>
      <c r="AC307" s="51">
        <v>1.9212962962962963E-2</v>
      </c>
      <c r="AD307" s="51" t="s">
        <v>1043</v>
      </c>
      <c r="AE307" s="51" t="s">
        <v>1043</v>
      </c>
      <c r="AF307" s="51" t="s">
        <v>1043</v>
      </c>
    </row>
    <row r="308" spans="1:32" x14ac:dyDescent="0.15">
      <c r="A308" s="43" t="s">
        <v>989</v>
      </c>
      <c r="B308" s="57">
        <v>81</v>
      </c>
      <c r="C308" s="57" t="s">
        <v>1144</v>
      </c>
      <c r="D308" s="58" t="s">
        <v>1006</v>
      </c>
      <c r="E308" s="58" t="s">
        <v>968</v>
      </c>
      <c r="F308" s="58">
        <v>3</v>
      </c>
      <c r="G308" s="46">
        <v>1</v>
      </c>
      <c r="H308" s="47" t="s">
        <v>961</v>
      </c>
      <c r="I308" s="59" t="s">
        <v>966</v>
      </c>
      <c r="J308" s="56">
        <v>41319</v>
      </c>
      <c r="K308" s="61"/>
      <c r="L308" s="61"/>
      <c r="M308" s="73" t="s">
        <v>968</v>
      </c>
      <c r="N308" s="80">
        <f t="shared" si="200"/>
        <v>8000</v>
      </c>
      <c r="O308" s="77">
        <f>AVERAGE($N$2:N308)</f>
        <v>5716.386174448061</v>
      </c>
      <c r="P308" s="77">
        <f t="shared" ref="P308" si="230">O308-O307</f>
        <v>7.462790279580986</v>
      </c>
      <c r="Q308" s="49">
        <f t="shared" ref="Q308" si="231">AVERAGE(F301:F308)</f>
        <v>3</v>
      </c>
      <c r="R308" s="49">
        <f t="shared" ref="R308" si="232">AVERAGE(G301:G308)</f>
        <v>1.75</v>
      </c>
      <c r="S308" s="50">
        <f t="shared" ref="S308" si="233">COUNTIF(H302:H308, "AC")/SUM(G302:G308)</f>
        <v>0.46153846153846156</v>
      </c>
      <c r="T308" s="50">
        <f t="shared" ref="T308" si="234">(Q308/5*0.5+(1-(R308-1)/10)*0.25+S308*0.25)*10000</f>
        <v>6466.3461538461543</v>
      </c>
      <c r="U308" s="50">
        <f t="shared" ref="U308" si="235">T308-T307</f>
        <v>0</v>
      </c>
      <c r="V308" s="50">
        <f>IF(A308&lt;&gt;"",AVERAGE($F$2:F308),"")</f>
        <v>1.4201954397394136</v>
      </c>
      <c r="W308" s="50">
        <f>IF(A308&lt;&gt;"", AVERAGE($G$2:G308), "")</f>
        <v>1.6710097719869708</v>
      </c>
      <c r="X308" s="50">
        <f>IF(A308&lt;&gt;"", COUNTIF($H$2:H308, "AC")/SUM($G$2:G308), "")</f>
        <v>0.58479532163742687</v>
      </c>
      <c r="Y308" s="50">
        <f t="shared" ref="Y308" si="236">IF(A308&lt;&gt;"", V308/5*0.5+(1-(W308-1)/10)*0.25+X308*0.25, "")*10000</f>
        <v>5214.4313008362378</v>
      </c>
      <c r="Z308" s="50">
        <f t="shared" ref="Z308" si="237">Y308-Y307</f>
        <v>7.7383371924470339</v>
      </c>
      <c r="AA308" s="50">
        <f t="shared" si="64"/>
        <v>5.9791666666666667E-2</v>
      </c>
      <c r="AB308" s="75">
        <f t="shared" si="65"/>
        <v>9.9652777777777778E-3</v>
      </c>
      <c r="AC308" s="51">
        <v>9.9652777777777778E-3</v>
      </c>
      <c r="AD308" s="51" t="s">
        <v>1043</v>
      </c>
      <c r="AE308" s="51" t="s">
        <v>1043</v>
      </c>
      <c r="AF308" s="51" t="s">
        <v>1043</v>
      </c>
    </row>
    <row r="309" spans="1:32" x14ac:dyDescent="0.15">
      <c r="A309" s="43" t="s">
        <v>1146</v>
      </c>
      <c r="B309" s="57" t="s">
        <v>1173</v>
      </c>
      <c r="C309" s="57" t="s">
        <v>1147</v>
      </c>
      <c r="D309" s="58" t="s">
        <v>1148</v>
      </c>
      <c r="E309" s="58" t="s">
        <v>968</v>
      </c>
      <c r="F309" s="58">
        <v>2</v>
      </c>
      <c r="G309" s="46">
        <v>1</v>
      </c>
      <c r="H309" s="47" t="s">
        <v>961</v>
      </c>
      <c r="I309" s="59" t="s">
        <v>968</v>
      </c>
      <c r="J309" s="56">
        <v>41320</v>
      </c>
      <c r="K309" s="61" t="s">
        <v>1149</v>
      </c>
      <c r="L309" s="61" t="s">
        <v>1150</v>
      </c>
      <c r="M309" s="73" t="s">
        <v>968</v>
      </c>
      <c r="N309" s="80">
        <f t="shared" si="200"/>
        <v>7000</v>
      </c>
      <c r="O309" s="77">
        <f>AVERAGE($N$2:N309)</f>
        <v>5720.553751803749</v>
      </c>
      <c r="P309" s="77">
        <f t="shared" ref="P309" si="238">O309-O308</f>
        <v>4.1675773556880813</v>
      </c>
      <c r="Q309" s="49">
        <f t="shared" ref="Q309" si="239">AVERAGE(F302:F309)</f>
        <v>2.875</v>
      </c>
      <c r="R309" s="49">
        <f t="shared" ref="R309" si="240">AVERAGE(G302:G309)</f>
        <v>1.75</v>
      </c>
      <c r="S309" s="50">
        <f t="shared" ref="S309" si="241">COUNTIF(H303:H309, "AC")/SUM(G303:G309)</f>
        <v>0.46153846153846156</v>
      </c>
      <c r="T309" s="50">
        <f t="shared" ref="T309" si="242">(Q309/5*0.5+(1-(R309-1)/10)*0.25+S309*0.25)*10000</f>
        <v>6341.3461538461543</v>
      </c>
      <c r="U309" s="50">
        <f t="shared" ref="U309" si="243">T309-T308</f>
        <v>-125</v>
      </c>
      <c r="V309" s="50">
        <f>IF(A309&lt;&gt;"",AVERAGE($F$2:F309),"")</f>
        <v>1.4220779220779221</v>
      </c>
      <c r="W309" s="50">
        <f>IF(A309&lt;&gt;"", AVERAGE($G$2:G309), "")</f>
        <v>1.6688311688311688</v>
      </c>
      <c r="X309" s="50">
        <f>IF(A309&lt;&gt;"", COUNTIF($H$2:H309, "AC")/SUM($G$2:G309), "")</f>
        <v>0.58560311284046696</v>
      </c>
      <c r="Y309" s="50">
        <f t="shared" ref="Y309" si="244">IF(A309&lt;&gt;"", V309/5*0.5+(1-(W309-1)/10)*0.25+X309*0.25, "")*10000</f>
        <v>5218.8779119712972</v>
      </c>
      <c r="Z309" s="50">
        <f t="shared" ref="Z309" si="245">Y309-Y308</f>
        <v>4.4466111350593565</v>
      </c>
      <c r="AA309" s="50">
        <f t="shared" si="64"/>
        <v>0.14555555555555555</v>
      </c>
      <c r="AB309" s="75">
        <f t="shared" si="65"/>
        <v>2.4259259259259258E-2</v>
      </c>
      <c r="AC309" s="51">
        <v>2.4259259259259258E-2</v>
      </c>
      <c r="AD309" s="51" t="s">
        <v>1043</v>
      </c>
      <c r="AE309" s="51" t="s">
        <v>1043</v>
      </c>
      <c r="AF309" s="51" t="s">
        <v>1043</v>
      </c>
    </row>
    <row r="310" spans="1:32" x14ac:dyDescent="0.15">
      <c r="A310" s="43" t="s">
        <v>1146</v>
      </c>
      <c r="B310" s="57" t="s">
        <v>1174</v>
      </c>
      <c r="C310" s="57" t="s">
        <v>1151</v>
      </c>
      <c r="D310" s="58" t="s">
        <v>1153</v>
      </c>
      <c r="E310" s="58" t="s">
        <v>968</v>
      </c>
      <c r="F310" s="58">
        <v>3</v>
      </c>
      <c r="G310" s="46">
        <v>1</v>
      </c>
      <c r="H310" s="47" t="s">
        <v>961</v>
      </c>
      <c r="I310" s="59" t="s">
        <v>968</v>
      </c>
      <c r="J310" s="56">
        <v>41320</v>
      </c>
      <c r="K310" s="61" t="s">
        <v>1152</v>
      </c>
      <c r="L310" s="61"/>
      <c r="M310" s="73" t="s">
        <v>968</v>
      </c>
      <c r="N310" s="80">
        <f t="shared" si="200"/>
        <v>8000</v>
      </c>
      <c r="O310" s="77">
        <f>AVERAGE($N$2:N310)</f>
        <v>5727.9306005034132</v>
      </c>
      <c r="P310" s="77">
        <f t="shared" ref="P310" si="246">O310-O309</f>
        <v>7.3768486996641514</v>
      </c>
      <c r="Q310" s="49">
        <f t="shared" ref="Q310" si="247">AVERAGE(F303:F310)</f>
        <v>3</v>
      </c>
      <c r="R310" s="49">
        <f t="shared" ref="R310" si="248">AVERAGE(G303:G310)</f>
        <v>1.75</v>
      </c>
      <c r="S310" s="50">
        <f t="shared" ref="S310" si="249">COUNTIF(H304:H310, "AC")/SUM(G304:G310)</f>
        <v>0.46153846153846156</v>
      </c>
      <c r="T310" s="50">
        <f t="shared" ref="T310" si="250">(Q310/5*0.5+(1-(R310-1)/10)*0.25+S310*0.25)*10000</f>
        <v>6466.3461538461543</v>
      </c>
      <c r="U310" s="50">
        <f t="shared" ref="U310" si="251">T310-T309</f>
        <v>125</v>
      </c>
      <c r="V310" s="50">
        <f>IF(A310&lt;&gt;"",AVERAGE($F$2:F310),"")</f>
        <v>1.4271844660194175</v>
      </c>
      <c r="W310" s="50">
        <f>IF(A310&lt;&gt;"", AVERAGE($G$2:G310), "")</f>
        <v>1.6666666666666667</v>
      </c>
      <c r="X310" s="50">
        <f>IF(A310&lt;&gt;"", COUNTIF($H$2:H310, "AC")/SUM($G$2:G310), "")</f>
        <v>0.58640776699029129</v>
      </c>
      <c r="Y310" s="50">
        <f t="shared" ref="Y310" si="252">IF(A310&lt;&gt;"", V310/5*0.5+(1-(W310-1)/10)*0.25+X310*0.25, "")*10000</f>
        <v>5226.5372168284784</v>
      </c>
      <c r="Z310" s="50">
        <f t="shared" ref="Z310" si="253">Y310-Y309</f>
        <v>7.6593048571812687</v>
      </c>
      <c r="AA310" s="50">
        <f t="shared" si="64"/>
        <v>0.22152777777777774</v>
      </c>
      <c r="AB310" s="75">
        <f t="shared" si="65"/>
        <v>3.6921296296296292E-2</v>
      </c>
      <c r="AC310" s="51">
        <v>3.6921296296296292E-2</v>
      </c>
      <c r="AD310" s="51" t="s">
        <v>1043</v>
      </c>
      <c r="AE310" s="51" t="s">
        <v>1043</v>
      </c>
      <c r="AF310" s="51" t="s">
        <v>1043</v>
      </c>
    </row>
    <row r="311" spans="1:32" x14ac:dyDescent="0.15">
      <c r="A311" s="43" t="s">
        <v>1154</v>
      </c>
      <c r="B311" s="57" t="s">
        <v>1175</v>
      </c>
      <c r="C311" s="57" t="s">
        <v>1155</v>
      </c>
      <c r="D311" s="58" t="s">
        <v>1156</v>
      </c>
      <c r="E311" s="58" t="s">
        <v>968</v>
      </c>
      <c r="F311" s="58">
        <v>4</v>
      </c>
      <c r="G311" s="46">
        <v>2</v>
      </c>
      <c r="H311" s="47" t="s">
        <v>961</v>
      </c>
      <c r="I311" s="59" t="s">
        <v>968</v>
      </c>
      <c r="J311" s="56">
        <v>41322</v>
      </c>
      <c r="K311" s="61" t="s">
        <v>1157</v>
      </c>
      <c r="L311" s="61" t="s">
        <v>1158</v>
      </c>
      <c r="M311" s="73" t="s">
        <v>968</v>
      </c>
      <c r="N311" s="80">
        <f t="shared" si="200"/>
        <v>7500</v>
      </c>
      <c r="O311" s="77">
        <f>AVERAGE($N$2:N311)</f>
        <v>5733.6469534050157</v>
      </c>
      <c r="P311" s="77">
        <f t="shared" ref="P311" si="254">O311-O310</f>
        <v>5.7163529016024768</v>
      </c>
      <c r="Q311" s="49">
        <f t="shared" ref="Q311" si="255">AVERAGE(F304:F311)</f>
        <v>3.375</v>
      </c>
      <c r="R311" s="49">
        <f t="shared" ref="R311" si="256">AVERAGE(G304:G311)</f>
        <v>1.875</v>
      </c>
      <c r="S311" s="50">
        <f t="shared" ref="S311" si="257">COUNTIF(H305:H311, "AC")/SUM(G305:G311)</f>
        <v>0.5</v>
      </c>
      <c r="T311" s="50">
        <f t="shared" ref="T311" si="258">(Q311/5*0.5+(1-(R311-1)/10)*0.25+S311*0.25)*10000</f>
        <v>6906.25</v>
      </c>
      <c r="U311" s="50">
        <f t="shared" ref="U311" si="259">T311-T310</f>
        <v>439.90384615384573</v>
      </c>
      <c r="V311" s="50">
        <f>IF(A311&lt;&gt;"",AVERAGE($F$2:F311),"")</f>
        <v>1.435483870967742</v>
      </c>
      <c r="W311" s="50">
        <f>IF(A311&lt;&gt;"", AVERAGE($G$2:G311), "")</f>
        <v>1.667741935483871</v>
      </c>
      <c r="X311" s="50">
        <f>IF(A311&lt;&gt;"", COUNTIF($H$2:H311, "AC")/SUM($G$2:G311), "")</f>
        <v>0.58607350096711797</v>
      </c>
      <c r="Y311" s="50">
        <f t="shared" ref="Y311" si="260">IF(A311&lt;&gt;"", V311/5*0.5+(1-(W311-1)/10)*0.25+X311*0.25, "")*10000</f>
        <v>5233.7321395145682</v>
      </c>
      <c r="Z311" s="50">
        <f t="shared" ref="Z311" si="261">Y311-Y310</f>
        <v>7.1949226860897397</v>
      </c>
      <c r="AA311" s="50" t="str">
        <f t="shared" si="64"/>
        <v>NA</v>
      </c>
      <c r="AB311" s="75" t="str">
        <f t="shared" si="65"/>
        <v>NA</v>
      </c>
      <c r="AC311" s="51" t="s">
        <v>1043</v>
      </c>
      <c r="AD311" s="51" t="s">
        <v>1043</v>
      </c>
      <c r="AE311" s="51" t="s">
        <v>1043</v>
      </c>
      <c r="AF311" s="51" t="s">
        <v>1043</v>
      </c>
    </row>
    <row r="312" spans="1:32" x14ac:dyDescent="0.15">
      <c r="A312" s="43" t="s">
        <v>1154</v>
      </c>
      <c r="B312" s="57" t="s">
        <v>1176</v>
      </c>
      <c r="C312" s="57" t="s">
        <v>1159</v>
      </c>
      <c r="D312" s="58" t="s">
        <v>1160</v>
      </c>
      <c r="E312" s="58" t="s">
        <v>968</v>
      </c>
      <c r="F312" s="58">
        <v>4</v>
      </c>
      <c r="G312" s="46">
        <v>3</v>
      </c>
      <c r="H312" s="47" t="s">
        <v>1161</v>
      </c>
      <c r="I312" s="59" t="s">
        <v>968</v>
      </c>
      <c r="J312" s="56">
        <v>41323</v>
      </c>
      <c r="K312" s="61"/>
      <c r="L312" s="61" t="s">
        <v>1162</v>
      </c>
      <c r="M312" s="73" t="s">
        <v>1037</v>
      </c>
      <c r="N312" s="80">
        <f t="shared" ref="N312:N366" si="262">(0.5*F312/5+0.25*(1-(G312-1)/10)+0.25*(IF(H312="AC",1,0)/G312))*10000</f>
        <v>6000.0000000000009</v>
      </c>
      <c r="O312" s="77">
        <f>AVERAGE($N$2:N312)</f>
        <v>5734.5033940693083</v>
      </c>
      <c r="P312" s="77">
        <f t="shared" ref="P312" si="263">O312-O311</f>
        <v>0.85644066429267696</v>
      </c>
      <c r="Q312" s="49">
        <f t="shared" ref="Q312" si="264">AVERAGE(F305:F312)</f>
        <v>3.5</v>
      </c>
      <c r="R312" s="49">
        <f t="shared" ref="R312" si="265">AVERAGE(G305:G312)</f>
        <v>1.875</v>
      </c>
      <c r="S312" s="50">
        <f t="shared" ref="S312" si="266">COUNTIF(H306:H312, "AC")/SUM(G306:G312)</f>
        <v>0.45454545454545453</v>
      </c>
      <c r="T312" s="50">
        <f t="shared" ref="T312" si="267">(Q312/5*0.5+(1-(R312-1)/10)*0.25+S312*0.25)*10000</f>
        <v>6917.613636363636</v>
      </c>
      <c r="U312" s="50">
        <f t="shared" ref="U312" si="268">T312-T311</f>
        <v>11.363636363636033</v>
      </c>
      <c r="V312" s="50">
        <f>IF(A312&lt;&gt;"",AVERAGE($F$2:F312),"")</f>
        <v>1.4437299035369775</v>
      </c>
      <c r="W312" s="50">
        <f>IF(A312&lt;&gt;"", AVERAGE($G$2:G312), "")</f>
        <v>1.6720257234726688</v>
      </c>
      <c r="X312" s="50">
        <f>IF(A312&lt;&gt;"", COUNTIF($H$2:H312, "AC")/SUM($G$2:G312), "")</f>
        <v>0.58269230769230773</v>
      </c>
      <c r="Y312" s="50">
        <f t="shared" ref="Y312" si="269">IF(A312&lt;&gt;"", V312/5*0.5+(1-(W312-1)/10)*0.25+X312*0.25, "")*10000</f>
        <v>5232.4542418995798</v>
      </c>
      <c r="Z312" s="50">
        <f t="shared" ref="Z312" si="270">Y312-Y311</f>
        <v>-1.2778976149884329</v>
      </c>
      <c r="AA312" s="50" t="str">
        <f t="shared" si="64"/>
        <v>NA</v>
      </c>
      <c r="AB312" s="75" t="str">
        <f t="shared" si="65"/>
        <v>NA</v>
      </c>
      <c r="AC312" s="51" t="s">
        <v>1043</v>
      </c>
      <c r="AD312" s="51" t="s">
        <v>1043</v>
      </c>
      <c r="AE312" s="51" t="s">
        <v>1043</v>
      </c>
      <c r="AF312" s="51" t="s">
        <v>1043</v>
      </c>
    </row>
    <row r="313" spans="1:32" x14ac:dyDescent="0.15">
      <c r="A313" s="43" t="s">
        <v>1163</v>
      </c>
      <c r="B313" s="57" t="s">
        <v>1177</v>
      </c>
      <c r="C313" s="57" t="s">
        <v>1164</v>
      </c>
      <c r="D313" s="58" t="s">
        <v>1165</v>
      </c>
      <c r="E313" s="58" t="s">
        <v>1122</v>
      </c>
      <c r="F313" s="58">
        <v>1</v>
      </c>
      <c r="G313" s="46">
        <v>2</v>
      </c>
      <c r="H313" s="47" t="s">
        <v>1123</v>
      </c>
      <c r="I313" s="59" t="s">
        <v>1122</v>
      </c>
      <c r="J313" s="56">
        <v>41323</v>
      </c>
      <c r="K313" s="61"/>
      <c r="L313" s="61" t="s">
        <v>1166</v>
      </c>
      <c r="M313" s="73" t="s">
        <v>1122</v>
      </c>
      <c r="N313" s="80">
        <f t="shared" si="262"/>
        <v>4500</v>
      </c>
      <c r="O313" s="77">
        <f>AVERAGE($N$2:N313)</f>
        <v>5730.5466524216499</v>
      </c>
      <c r="P313" s="77">
        <f t="shared" ref="P313:P315" si="271">O313-O312</f>
        <v>-3.9567416476584185</v>
      </c>
      <c r="Q313" s="49">
        <f t="shared" ref="Q313:Q315" si="272">AVERAGE(F306:F313)</f>
        <v>3.125</v>
      </c>
      <c r="R313" s="49">
        <f t="shared" ref="R313:R315" si="273">AVERAGE(G306:G313)</f>
        <v>1.625</v>
      </c>
      <c r="S313" s="50">
        <f t="shared" ref="S313:S315" si="274">COUNTIF(H307:H313, "AC")/SUM(G307:G313)</f>
        <v>0.54545454545454541</v>
      </c>
      <c r="T313" s="50">
        <f t="shared" ref="T313:T315" si="275">(Q313/5*0.5+(1-(R313-1)/10)*0.25+S313*0.25)*10000</f>
        <v>6832.386363636364</v>
      </c>
      <c r="U313" s="50">
        <f t="shared" ref="U313:U315" si="276">T313-T312</f>
        <v>-85.227272727272066</v>
      </c>
      <c r="V313" s="50">
        <f>IF(A313&lt;&gt;"",AVERAGE($F$2:F313),"")</f>
        <v>1.4423076923076923</v>
      </c>
      <c r="W313" s="50">
        <f>IF(A313&lt;&gt;"", AVERAGE($G$2:G313), "")</f>
        <v>1.6730769230769231</v>
      </c>
      <c r="X313" s="50">
        <f>IF(A313&lt;&gt;"", COUNTIF($H$2:H313, "AC")/SUM($G$2:G313), "")</f>
        <v>0.58237547892720309</v>
      </c>
      <c r="Y313" s="50">
        <f t="shared" ref="Y313:Y315" si="277">IF(A313&lt;&gt;"", V313/5*0.5+(1-(W313-1)/10)*0.25+X313*0.25, "")*10000</f>
        <v>5229.977158856469</v>
      </c>
      <c r="Z313" s="50">
        <f t="shared" ref="Z313:Z315" si="278">Y313-Y312</f>
        <v>-2.4770830431107242</v>
      </c>
      <c r="AA313" s="50" t="str">
        <f t="shared" si="64"/>
        <v>NA</v>
      </c>
      <c r="AB313" s="75" t="str">
        <f t="shared" si="65"/>
        <v>NA</v>
      </c>
      <c r="AC313" s="51" t="s">
        <v>1043</v>
      </c>
      <c r="AD313" s="51" t="s">
        <v>1043</v>
      </c>
      <c r="AE313" s="51" t="s">
        <v>1043</v>
      </c>
      <c r="AF313" s="51" t="s">
        <v>1043</v>
      </c>
    </row>
    <row r="314" spans="1:32" x14ac:dyDescent="0.15">
      <c r="A314" s="43" t="s">
        <v>1163</v>
      </c>
      <c r="B314" s="57" t="s">
        <v>1178</v>
      </c>
      <c r="C314" s="57" t="s">
        <v>1167</v>
      </c>
      <c r="D314" s="58" t="s">
        <v>1168</v>
      </c>
      <c r="E314" s="58">
        <v>1</v>
      </c>
      <c r="F314" s="58">
        <v>4</v>
      </c>
      <c r="G314" s="46">
        <v>4</v>
      </c>
      <c r="H314" s="47" t="s">
        <v>1123</v>
      </c>
      <c r="I314" s="59" t="s">
        <v>1122</v>
      </c>
      <c r="J314" s="56">
        <v>41323</v>
      </c>
      <c r="K314" s="61"/>
      <c r="L314" s="81" t="s">
        <v>1172</v>
      </c>
      <c r="M314" s="73" t="s">
        <v>1037</v>
      </c>
      <c r="N314" s="80">
        <f t="shared" si="262"/>
        <v>6375</v>
      </c>
      <c r="O314" s="77">
        <f>AVERAGE($N$2:N314)</f>
        <v>5732.6056088036894</v>
      </c>
      <c r="P314" s="77">
        <f t="shared" si="271"/>
        <v>2.0589563820394687</v>
      </c>
      <c r="Q314" s="49">
        <f t="shared" si="272"/>
        <v>3</v>
      </c>
      <c r="R314" s="49">
        <f t="shared" si="273"/>
        <v>1.875</v>
      </c>
      <c r="S314" s="50">
        <f t="shared" si="274"/>
        <v>0.42857142857142855</v>
      </c>
      <c r="T314" s="50">
        <f t="shared" si="275"/>
        <v>6352.6785714285706</v>
      </c>
      <c r="U314" s="50">
        <f t="shared" si="276"/>
        <v>-479.70779220779332</v>
      </c>
      <c r="V314" s="50">
        <f>IF(A314&lt;&gt;"",AVERAGE($F$2:F314),"")</f>
        <v>1.450479233226837</v>
      </c>
      <c r="W314" s="50">
        <f>IF(A314&lt;&gt;"", AVERAGE($G$2:G314), "")</f>
        <v>1.6805111821086263</v>
      </c>
      <c r="X314" s="50">
        <f>IF(A314&lt;&gt;"", COUNTIF($H$2:H314, "AC")/SUM($G$2:G314), "")</f>
        <v>0.57984790874524716</v>
      </c>
      <c r="Y314" s="50">
        <f t="shared" si="277"/>
        <v>5229.9712095627983</v>
      </c>
      <c r="Z314" s="50">
        <f t="shared" si="278"/>
        <v>-5.9492936707101762E-3</v>
      </c>
      <c r="AA314" s="50" t="str">
        <f t="shared" si="64"/>
        <v>NA</v>
      </c>
      <c r="AB314" s="75" t="str">
        <f t="shared" si="65"/>
        <v>NA</v>
      </c>
      <c r="AC314" s="51" t="s">
        <v>1043</v>
      </c>
      <c r="AD314" s="51" t="s">
        <v>1043</v>
      </c>
      <c r="AE314" s="51" t="s">
        <v>1043</v>
      </c>
      <c r="AF314" s="51" t="s">
        <v>1043</v>
      </c>
    </row>
    <row r="315" spans="1:32" x14ac:dyDescent="0.15">
      <c r="A315" s="43" t="s">
        <v>1163</v>
      </c>
      <c r="B315" s="57" t="s">
        <v>1179</v>
      </c>
      <c r="C315" s="57" t="s">
        <v>1169</v>
      </c>
      <c r="D315" s="58" t="s">
        <v>1170</v>
      </c>
      <c r="E315" s="58" t="s">
        <v>1122</v>
      </c>
      <c r="F315" s="58">
        <v>3</v>
      </c>
      <c r="G315" s="46">
        <v>1</v>
      </c>
      <c r="H315" s="47" t="s">
        <v>1123</v>
      </c>
      <c r="I315" s="59" t="s">
        <v>1122</v>
      </c>
      <c r="J315" s="56">
        <v>41323</v>
      </c>
      <c r="K315" s="61"/>
      <c r="L315" s="61" t="s">
        <v>1171</v>
      </c>
      <c r="M315" s="73" t="s">
        <v>1122</v>
      </c>
      <c r="N315" s="80">
        <f t="shared" si="262"/>
        <v>8000</v>
      </c>
      <c r="O315" s="77">
        <f>AVERAGE($N$2:N315)</f>
        <v>5739.8266100495375</v>
      </c>
      <c r="P315" s="77">
        <f t="shared" si="271"/>
        <v>7.2210012458481287</v>
      </c>
      <c r="Q315" s="49">
        <f t="shared" si="272"/>
        <v>3</v>
      </c>
      <c r="R315" s="49">
        <f t="shared" si="273"/>
        <v>1.875</v>
      </c>
      <c r="S315" s="50">
        <f t="shared" si="274"/>
        <v>0.42857142857142855</v>
      </c>
      <c r="T315" s="50">
        <f t="shared" si="275"/>
        <v>6352.6785714285706</v>
      </c>
      <c r="U315" s="50">
        <f t="shared" si="276"/>
        <v>0</v>
      </c>
      <c r="V315" s="50">
        <f>IF(A315&lt;&gt;"",AVERAGE($F$2:F315),"")</f>
        <v>1.4554140127388535</v>
      </c>
      <c r="W315" s="50">
        <f>IF(A315&lt;&gt;"", AVERAGE($G$2:G315), "")</f>
        <v>1.6783439490445859</v>
      </c>
      <c r="X315" s="50">
        <f>IF(A315&lt;&gt;"", COUNTIF($H$2:H315, "AC")/SUM($G$2:G315), "")</f>
        <v>0.58064516129032262</v>
      </c>
      <c r="Y315" s="50">
        <f t="shared" si="277"/>
        <v>5237.4409287035132</v>
      </c>
      <c r="Z315" s="50">
        <f t="shared" si="278"/>
        <v>7.4697191407149148</v>
      </c>
      <c r="AA315" s="50" t="str">
        <f t="shared" si="64"/>
        <v>NA</v>
      </c>
      <c r="AB315" s="75" t="str">
        <f t="shared" si="65"/>
        <v>NA</v>
      </c>
      <c r="AC315" s="51" t="s">
        <v>1043</v>
      </c>
      <c r="AD315" s="51" t="s">
        <v>1043</v>
      </c>
      <c r="AE315" s="51" t="s">
        <v>1043</v>
      </c>
      <c r="AF315" s="51" t="s">
        <v>1043</v>
      </c>
    </row>
    <row r="316" spans="1:32" x14ac:dyDescent="0.15">
      <c r="A316" s="43" t="s">
        <v>1146</v>
      </c>
      <c r="B316" s="57" t="s">
        <v>1180</v>
      </c>
      <c r="C316" s="57" t="s">
        <v>1181</v>
      </c>
      <c r="D316" s="58" t="s">
        <v>1006</v>
      </c>
      <c r="E316" s="58" t="s">
        <v>969</v>
      </c>
      <c r="F316" s="58">
        <v>3</v>
      </c>
      <c r="G316" s="46">
        <v>1</v>
      </c>
      <c r="H316" s="47" t="s">
        <v>961</v>
      </c>
      <c r="I316" s="59" t="s">
        <v>969</v>
      </c>
      <c r="J316" s="56">
        <v>41326</v>
      </c>
      <c r="K316" s="61"/>
      <c r="L316" s="61" t="s">
        <v>1182</v>
      </c>
      <c r="M316" s="73" t="s">
        <v>969</v>
      </c>
      <c r="N316" s="80">
        <f t="shared" si="262"/>
        <v>8000</v>
      </c>
      <c r="O316" s="77">
        <f>AVERAGE($N$2:N316)</f>
        <v>5747.0017636684279</v>
      </c>
      <c r="P316" s="77">
        <f t="shared" ref="P316" si="279">O316-O315</f>
        <v>7.1751536188903628</v>
      </c>
      <c r="Q316" s="49">
        <f t="shared" ref="Q316" si="280">AVERAGE(F309:F316)</f>
        <v>3</v>
      </c>
      <c r="R316" s="49">
        <f t="shared" ref="R316" si="281">AVERAGE(G309:G316)</f>
        <v>1.875</v>
      </c>
      <c r="S316" s="50">
        <f t="shared" ref="S316" si="282">COUNTIF(H310:H316, "AC")/SUM(G310:G316)</f>
        <v>0.42857142857142855</v>
      </c>
      <c r="T316" s="50">
        <f t="shared" ref="T316" si="283">(Q316/5*0.5+(1-(R316-1)/10)*0.25+S316*0.25)*10000</f>
        <v>6352.6785714285706</v>
      </c>
      <c r="U316" s="50">
        <f t="shared" ref="U316" si="284">T316-T315</f>
        <v>0</v>
      </c>
      <c r="V316" s="50">
        <f>IF(A316&lt;&gt;"",AVERAGE($F$2:F316),"")</f>
        <v>1.4603174603174602</v>
      </c>
      <c r="W316" s="50">
        <f>IF(A316&lt;&gt;"", AVERAGE($G$2:G316), "")</f>
        <v>1.6761904761904762</v>
      </c>
      <c r="X316" s="50">
        <f>IF(A316&lt;&gt;"", COUNTIF($H$2:H316, "AC")/SUM($G$2:G316), "")</f>
        <v>0.58143939393939392</v>
      </c>
      <c r="Y316" s="50">
        <f t="shared" ref="Y316" si="285">IF(A316&lt;&gt;"", V316/5*0.5+(1-(W316-1)/10)*0.25+X316*0.25, "")*10000</f>
        <v>5244.868326118326</v>
      </c>
      <c r="Z316" s="50">
        <f t="shared" ref="Z316" si="286">Y316-Y315</f>
        <v>7.4273974148127309</v>
      </c>
      <c r="AA316" s="50" t="str">
        <f t="shared" si="64"/>
        <v>NA</v>
      </c>
      <c r="AB316" s="75" t="str">
        <f t="shared" si="65"/>
        <v>NA</v>
      </c>
      <c r="AC316" s="51" t="s">
        <v>1043</v>
      </c>
      <c r="AD316" s="51" t="s">
        <v>1043</v>
      </c>
      <c r="AE316" s="51" t="s">
        <v>1043</v>
      </c>
      <c r="AF316" s="51" t="s">
        <v>1043</v>
      </c>
    </row>
    <row r="317" spans="1:32" x14ac:dyDescent="0.15">
      <c r="A317" s="43" t="s">
        <v>1146</v>
      </c>
      <c r="B317" s="57" t="s">
        <v>1183</v>
      </c>
      <c r="C317" s="57" t="s">
        <v>1184</v>
      </c>
      <c r="D317" s="58" t="s">
        <v>1185</v>
      </c>
      <c r="E317" s="58">
        <v>1</v>
      </c>
      <c r="F317" s="58">
        <v>5</v>
      </c>
      <c r="G317" s="46">
        <v>1</v>
      </c>
      <c r="H317" s="47" t="s">
        <v>961</v>
      </c>
      <c r="I317" s="59" t="s">
        <v>969</v>
      </c>
      <c r="J317" s="56">
        <v>41326</v>
      </c>
      <c r="K317" s="61"/>
      <c r="L317" s="61" t="s">
        <v>1186</v>
      </c>
      <c r="M317" s="73" t="s">
        <v>1037</v>
      </c>
      <c r="N317" s="80">
        <f t="shared" si="262"/>
        <v>10000</v>
      </c>
      <c r="O317" s="77">
        <f>AVERAGE($N$2:N317)</f>
        <v>5760.4606188466923</v>
      </c>
      <c r="P317" s="77">
        <f t="shared" ref="P317" si="287">O317-O316</f>
        <v>13.458855178264457</v>
      </c>
      <c r="Q317" s="49">
        <f t="shared" ref="Q317" si="288">AVERAGE(F310:F317)</f>
        <v>3.375</v>
      </c>
      <c r="R317" s="49">
        <f t="shared" ref="R317" si="289">AVERAGE(G310:G317)</f>
        <v>1.875</v>
      </c>
      <c r="S317" s="50">
        <f t="shared" ref="S317" si="290">COUNTIF(H311:H317, "AC")/SUM(G311:G317)</f>
        <v>0.42857142857142855</v>
      </c>
      <c r="T317" s="50">
        <f t="shared" ref="T317" si="291">(Q317/5*0.5+(1-(R317-1)/10)*0.25+S317*0.25)*10000</f>
        <v>6727.6785714285716</v>
      </c>
      <c r="U317" s="50">
        <f t="shared" ref="U317" si="292">T317-T316</f>
        <v>375.00000000000091</v>
      </c>
      <c r="V317" s="50">
        <f>IF(A317&lt;&gt;"",AVERAGE($F$2:F317),"")</f>
        <v>1.4715189873417722</v>
      </c>
      <c r="W317" s="50">
        <f>IF(A317&lt;&gt;"", AVERAGE($G$2:G317), "")</f>
        <v>1.6740506329113924</v>
      </c>
      <c r="X317" s="50">
        <f>IF(A317&lt;&gt;"", COUNTIF($H$2:H317, "AC")/SUM($G$2:G317), "")</f>
        <v>0.58223062381852553</v>
      </c>
      <c r="Y317" s="50">
        <f t="shared" ref="Y317" si="293">IF(A317&lt;&gt;"", V317/5*0.5+(1-(W317-1)/10)*0.25+X317*0.25, "")*10000</f>
        <v>5258.5828886602367</v>
      </c>
      <c r="Z317" s="50">
        <f t="shared" ref="Z317" si="294">Y317-Y316</f>
        <v>13.714562541910709</v>
      </c>
      <c r="AA317" s="50" t="str">
        <f t="shared" si="64"/>
        <v>NA</v>
      </c>
      <c r="AB317" s="75" t="str">
        <f t="shared" si="65"/>
        <v>NA</v>
      </c>
      <c r="AC317" s="51" t="s">
        <v>1043</v>
      </c>
      <c r="AD317" s="51" t="s">
        <v>1043</v>
      </c>
      <c r="AE317" s="51" t="s">
        <v>1043</v>
      </c>
      <c r="AF317" s="51" t="s">
        <v>1043</v>
      </c>
    </row>
    <row r="318" spans="1:32" x14ac:dyDescent="0.15">
      <c r="A318" s="43" t="s">
        <v>1146</v>
      </c>
      <c r="B318" s="57" t="s">
        <v>1187</v>
      </c>
      <c r="C318" s="57" t="s">
        <v>1188</v>
      </c>
      <c r="D318" s="58" t="s">
        <v>1189</v>
      </c>
      <c r="E318" s="58">
        <v>1</v>
      </c>
      <c r="F318" s="58">
        <v>5</v>
      </c>
      <c r="G318" s="46">
        <v>3</v>
      </c>
      <c r="H318" s="47" t="s">
        <v>961</v>
      </c>
      <c r="I318" s="59" t="s">
        <v>973</v>
      </c>
      <c r="J318" s="56">
        <v>41335</v>
      </c>
      <c r="K318" s="61" t="s">
        <v>1190</v>
      </c>
      <c r="L318" s="61" t="s">
        <v>1191</v>
      </c>
      <c r="M318" s="73" t="s">
        <v>1037</v>
      </c>
      <c r="N318" s="80">
        <f t="shared" si="262"/>
        <v>7833.333333333333</v>
      </c>
      <c r="O318" s="77">
        <f>AVERAGE($N$2:N318)</f>
        <v>5766.9996494917605</v>
      </c>
      <c r="P318" s="77">
        <f t="shared" ref="P318" si="295">O318-O317</f>
        <v>6.5390306450681237</v>
      </c>
      <c r="Q318" s="49">
        <f t="shared" ref="Q318" si="296">AVERAGE(F311:F318)</f>
        <v>3.625</v>
      </c>
      <c r="R318" s="49">
        <f t="shared" ref="R318" si="297">AVERAGE(G311:G318)</f>
        <v>2.125</v>
      </c>
      <c r="S318" s="50">
        <f t="shared" ref="S318" si="298">COUNTIF(H312:H318, "AC")/SUM(G312:G318)</f>
        <v>0.4</v>
      </c>
      <c r="T318" s="50">
        <f t="shared" ref="T318" si="299">(Q318/5*0.5+(1-(R318-1)/10)*0.25+S318*0.25)*10000</f>
        <v>6843.75</v>
      </c>
      <c r="U318" s="50">
        <f t="shared" ref="U318" si="300">T318-T317</f>
        <v>116.07142857142844</v>
      </c>
      <c r="V318" s="50">
        <f>IF(A318&lt;&gt;"",AVERAGE($F$2:F318),"")</f>
        <v>1.4826498422712935</v>
      </c>
      <c r="W318" s="50">
        <f>IF(A318&lt;&gt;"", AVERAGE($G$2:G318), "")</f>
        <v>1.6782334384858044</v>
      </c>
      <c r="X318" s="50">
        <f>IF(A318&lt;&gt;"", COUNTIF($H$2:H318, "AC")/SUM($G$2:G318), "")</f>
        <v>0.58082706766917291</v>
      </c>
      <c r="Y318" s="50">
        <f t="shared" ref="Y318" si="301">IF(A318&lt;&gt;"", V318/5*0.5+(1-(W318-1)/10)*0.25+X318*0.25, "")*10000</f>
        <v>5265.1591518227751</v>
      </c>
      <c r="Z318" s="50">
        <f t="shared" ref="Z318" si="302">Y318-Y317</f>
        <v>6.5762631625384529</v>
      </c>
      <c r="AA318" s="50" t="str">
        <f t="shared" si="64"/>
        <v>NA</v>
      </c>
      <c r="AB318" s="75" t="str">
        <f t="shared" si="65"/>
        <v>NA</v>
      </c>
      <c r="AC318" s="51" t="s">
        <v>1043</v>
      </c>
      <c r="AD318" s="51" t="s">
        <v>1043</v>
      </c>
      <c r="AE318" s="51" t="s">
        <v>1043</v>
      </c>
      <c r="AF318" s="51" t="s">
        <v>1043</v>
      </c>
    </row>
    <row r="319" spans="1:32" x14ac:dyDescent="0.15">
      <c r="A319" s="43" t="s">
        <v>1013</v>
      </c>
      <c r="B319" s="57">
        <v>513</v>
      </c>
      <c r="C319" s="57" t="s">
        <v>1192</v>
      </c>
      <c r="D319" s="58" t="s">
        <v>1193</v>
      </c>
      <c r="E319" s="58" t="s">
        <v>973</v>
      </c>
      <c r="F319" s="58">
        <v>3</v>
      </c>
      <c r="G319" s="46">
        <v>1</v>
      </c>
      <c r="H319" s="47" t="s">
        <v>961</v>
      </c>
      <c r="I319" s="59" t="s">
        <v>1008</v>
      </c>
      <c r="J319" s="56">
        <v>41335</v>
      </c>
      <c r="K319" s="61"/>
      <c r="L319" s="61"/>
      <c r="M319" s="73" t="s">
        <v>973</v>
      </c>
      <c r="N319" s="80">
        <f t="shared" si="262"/>
        <v>8000</v>
      </c>
      <c r="O319" s="77">
        <f>AVERAGE($N$2:N319)</f>
        <v>5774.0216631726043</v>
      </c>
      <c r="P319" s="77">
        <f t="shared" ref="P319" si="303">O319-O318</f>
        <v>7.0220136808438838</v>
      </c>
      <c r="Q319" s="49">
        <f t="shared" ref="Q319" si="304">AVERAGE(F312:F319)</f>
        <v>3.5</v>
      </c>
      <c r="R319" s="49">
        <f t="shared" ref="R319" si="305">AVERAGE(G312:G319)</f>
        <v>2</v>
      </c>
      <c r="S319" s="50">
        <f t="shared" ref="S319" si="306">COUNTIF(H313:H319, "AC")/SUM(G313:G319)</f>
        <v>0.53846153846153844</v>
      </c>
      <c r="T319" s="50">
        <f t="shared" ref="T319" si="307">(Q319/5*0.5+(1-(R319-1)/10)*0.25+S319*0.25)*10000</f>
        <v>7096.1538461538457</v>
      </c>
      <c r="U319" s="50">
        <f t="shared" ref="U319" si="308">T319-T318</f>
        <v>252.40384615384573</v>
      </c>
      <c r="V319" s="50">
        <f>IF(A319&lt;&gt;"",AVERAGE($F$2:F319),"")</f>
        <v>1.4874213836477987</v>
      </c>
      <c r="W319" s="50">
        <f>IF(A319&lt;&gt;"", AVERAGE($G$2:G319), "")</f>
        <v>1.6761006289308176</v>
      </c>
      <c r="X319" s="50">
        <f>IF(A319&lt;&gt;"", COUNTIF($H$2:H319, "AC")/SUM($G$2:G319), "")</f>
        <v>0.58161350844277671</v>
      </c>
      <c r="Y319" s="50">
        <f t="shared" ref="Y319" si="309">IF(A319&lt;&gt;"", V319/5*0.5+(1-(W319-1)/10)*0.25+X319*0.25, "")*10000</f>
        <v>5272.4299975220356</v>
      </c>
      <c r="Z319" s="50">
        <f t="shared" ref="Z319" si="310">Y319-Y318</f>
        <v>7.2708456992604624</v>
      </c>
      <c r="AA319" s="50">
        <f t="shared" si="64"/>
        <v>0.10305555555555554</v>
      </c>
      <c r="AB319" s="75">
        <f t="shared" si="65"/>
        <v>1.7175925925925924E-2</v>
      </c>
      <c r="AC319" s="51">
        <v>1.7175925925925924E-2</v>
      </c>
      <c r="AD319" s="51" t="s">
        <v>1043</v>
      </c>
      <c r="AE319" s="51" t="s">
        <v>1043</v>
      </c>
      <c r="AF319" s="51" t="s">
        <v>1043</v>
      </c>
    </row>
    <row r="320" spans="1:32" x14ac:dyDescent="0.15">
      <c r="A320" s="43" t="s">
        <v>1013</v>
      </c>
      <c r="B320" s="57">
        <v>515</v>
      </c>
      <c r="C320" s="57" t="s">
        <v>1194</v>
      </c>
      <c r="D320" s="58" t="s">
        <v>1193</v>
      </c>
      <c r="E320" s="58" t="s">
        <v>973</v>
      </c>
      <c r="F320" s="58">
        <v>3</v>
      </c>
      <c r="G320" s="46">
        <v>2</v>
      </c>
      <c r="H320" s="47" t="s">
        <v>961</v>
      </c>
      <c r="I320" s="59" t="s">
        <v>1008</v>
      </c>
      <c r="J320" s="56">
        <v>41335</v>
      </c>
      <c r="K320" s="61"/>
      <c r="L320" s="61" t="s">
        <v>1195</v>
      </c>
      <c r="M320" s="73" t="s">
        <v>973</v>
      </c>
      <c r="N320" s="80">
        <f t="shared" si="262"/>
        <v>6500</v>
      </c>
      <c r="O320" s="77">
        <f>AVERAGE($N$2:N320)</f>
        <v>5776.2974573319379</v>
      </c>
      <c r="P320" s="77">
        <f t="shared" ref="P320" si="311">O320-O319</f>
        <v>2.2757941593336</v>
      </c>
      <c r="Q320" s="49">
        <f t="shared" ref="Q320" si="312">AVERAGE(F313:F320)</f>
        <v>3.375</v>
      </c>
      <c r="R320" s="49">
        <f t="shared" ref="R320" si="313">AVERAGE(G313:G320)</f>
        <v>1.875</v>
      </c>
      <c r="S320" s="50">
        <f t="shared" ref="S320" si="314">COUNTIF(H314:H320, "AC")/SUM(G314:G320)</f>
        <v>0.53846153846153844</v>
      </c>
      <c r="T320" s="50">
        <f t="shared" ref="T320" si="315">(Q320/5*0.5+(1-(R320-1)/10)*0.25+S320*0.25)*10000</f>
        <v>7002.4038461538466</v>
      </c>
      <c r="U320" s="50">
        <f t="shared" ref="U320" si="316">T320-T319</f>
        <v>-93.749999999999091</v>
      </c>
      <c r="V320" s="50">
        <f>IF(A320&lt;&gt;"",AVERAGE($F$2:F320),"")</f>
        <v>1.4921630094043887</v>
      </c>
      <c r="W320" s="50">
        <f>IF(A320&lt;&gt;"", AVERAGE($G$2:G320), "")</f>
        <v>1.677115987460815</v>
      </c>
      <c r="X320" s="50">
        <f>IF(A320&lt;&gt;"", COUNTIF($H$2:H320, "AC")/SUM($G$2:G320), "")</f>
        <v>0.58130841121495325</v>
      </c>
      <c r="Y320" s="50">
        <f t="shared" ref="Y320" si="317">IF(A320&lt;&gt;"", V320/5*0.5+(1-(W320-1)/10)*0.25+X320*0.25, "")*10000</f>
        <v>5276.1550405765674</v>
      </c>
      <c r="Z320" s="50">
        <f t="shared" ref="Z320" si="318">Y320-Y319</f>
        <v>3.7250430545318522</v>
      </c>
      <c r="AA320" s="50">
        <f t="shared" si="64"/>
        <v>5.527777777777778E-2</v>
      </c>
      <c r="AB320" s="75">
        <f t="shared" si="65"/>
        <v>9.2129629629629627E-3</v>
      </c>
      <c r="AC320" s="51">
        <v>9.2129629629629627E-3</v>
      </c>
      <c r="AD320" s="51" t="s">
        <v>1043</v>
      </c>
      <c r="AE320" s="51" t="s">
        <v>1043</v>
      </c>
      <c r="AF320" s="51" t="s">
        <v>1043</v>
      </c>
    </row>
    <row r="321" spans="1:32" x14ac:dyDescent="0.15">
      <c r="A321" s="43" t="s">
        <v>1013</v>
      </c>
      <c r="B321" s="57">
        <v>529</v>
      </c>
      <c r="C321" s="57" t="s">
        <v>1196</v>
      </c>
      <c r="D321" s="58" t="s">
        <v>1193</v>
      </c>
      <c r="E321" s="58" t="s">
        <v>973</v>
      </c>
      <c r="F321" s="58">
        <v>3</v>
      </c>
      <c r="G321" s="46">
        <v>2</v>
      </c>
      <c r="H321" s="47" t="s">
        <v>961</v>
      </c>
      <c r="I321" s="59" t="s">
        <v>1008</v>
      </c>
      <c r="J321" s="56">
        <v>41335</v>
      </c>
      <c r="K321" s="61"/>
      <c r="L321" s="61" t="s">
        <v>1197</v>
      </c>
      <c r="M321" s="73" t="s">
        <v>973</v>
      </c>
      <c r="N321" s="80">
        <f t="shared" si="262"/>
        <v>6500</v>
      </c>
      <c r="O321" s="77">
        <f>AVERAGE($N$2:N321)</f>
        <v>5778.5590277777756</v>
      </c>
      <c r="P321" s="77">
        <f t="shared" ref="P321" si="319">O321-O320</f>
        <v>2.2615704458376058</v>
      </c>
      <c r="Q321" s="49">
        <f t="shared" ref="Q321" si="320">AVERAGE(F314:F321)</f>
        <v>3.625</v>
      </c>
      <c r="R321" s="49">
        <f t="shared" ref="R321" si="321">AVERAGE(G314:G321)</f>
        <v>1.875</v>
      </c>
      <c r="S321" s="50">
        <f t="shared" ref="S321" si="322">COUNTIF(H315:H321, "AC")/SUM(G315:G321)</f>
        <v>0.63636363636363635</v>
      </c>
      <c r="T321" s="50">
        <f t="shared" ref="T321" si="323">(Q321/5*0.5+(1-(R321-1)/10)*0.25+S321*0.25)*10000</f>
        <v>7497.1590909090901</v>
      </c>
      <c r="U321" s="50">
        <f t="shared" ref="U321" si="324">T321-T320</f>
        <v>494.75524475524344</v>
      </c>
      <c r="V321" s="50">
        <f>IF(A321&lt;&gt;"",AVERAGE($F$2:F321),"")</f>
        <v>1.496875</v>
      </c>
      <c r="W321" s="50">
        <f>IF(A321&lt;&gt;"", AVERAGE($G$2:G321), "")</f>
        <v>1.6781250000000001</v>
      </c>
      <c r="X321" s="50">
        <f>IF(A321&lt;&gt;"", COUNTIF($H$2:H321, "AC")/SUM($G$2:G321), "")</f>
        <v>0.58100558659217882</v>
      </c>
      <c r="Y321" s="50">
        <f t="shared" ref="Y321" si="325">IF(A321&lt;&gt;"", V321/5*0.5+(1-(W321-1)/10)*0.25+X321*0.25, "")*10000</f>
        <v>5279.8577164804474</v>
      </c>
      <c r="Z321" s="50">
        <f t="shared" ref="Z321" si="326">Y321-Y320</f>
        <v>3.7026759038799355</v>
      </c>
      <c r="AA321" s="50">
        <f t="shared" si="64"/>
        <v>0.27770833333333333</v>
      </c>
      <c r="AB321" s="75">
        <f t="shared" si="65"/>
        <v>4.628472222222222E-2</v>
      </c>
      <c r="AC321" s="51">
        <v>4.628472222222222E-2</v>
      </c>
      <c r="AD321" s="51" t="s">
        <v>1043</v>
      </c>
      <c r="AE321" s="51" t="s">
        <v>1043</v>
      </c>
      <c r="AF321" s="51" t="s">
        <v>1043</v>
      </c>
    </row>
    <row r="322" spans="1:32" x14ac:dyDescent="0.15">
      <c r="A322" s="43" t="s">
        <v>1013</v>
      </c>
      <c r="B322" s="57">
        <v>199</v>
      </c>
      <c r="C322" s="57" t="s">
        <v>1198</v>
      </c>
      <c r="D322" s="58" t="s">
        <v>1193</v>
      </c>
      <c r="E322" s="58" t="s">
        <v>973</v>
      </c>
      <c r="F322" s="58">
        <v>3</v>
      </c>
      <c r="G322" s="46">
        <v>1</v>
      </c>
      <c r="H322" s="47" t="s">
        <v>961</v>
      </c>
      <c r="I322" s="59" t="s">
        <v>1008</v>
      </c>
      <c r="J322" s="56">
        <v>41335</v>
      </c>
      <c r="K322" s="61"/>
      <c r="L322" s="61"/>
      <c r="M322" s="73" t="s">
        <v>973</v>
      </c>
      <c r="N322" s="80">
        <f t="shared" si="262"/>
        <v>8000</v>
      </c>
      <c r="O322" s="77">
        <f>AVERAGE($N$2:N322)</f>
        <v>5785.4794046382804</v>
      </c>
      <c r="P322" s="77">
        <f t="shared" ref="P322" si="327">O322-O321</f>
        <v>6.9203768605048026</v>
      </c>
      <c r="Q322" s="49">
        <f t="shared" ref="Q322" si="328">AVERAGE(F315:F322)</f>
        <v>3.5</v>
      </c>
      <c r="R322" s="49">
        <f t="shared" ref="R322" si="329">AVERAGE(G315:G322)</f>
        <v>1.5</v>
      </c>
      <c r="S322" s="50">
        <f t="shared" ref="S322" si="330">COUNTIF(H316:H322, "AC")/SUM(G316:G322)</f>
        <v>0.63636363636363635</v>
      </c>
      <c r="T322" s="50">
        <f t="shared" ref="T322" si="331">(Q322/5*0.5+(1-(R322-1)/10)*0.25+S322*0.25)*10000</f>
        <v>7465.9090909090901</v>
      </c>
      <c r="U322" s="50">
        <f t="shared" ref="U322" si="332">T322-T321</f>
        <v>-31.25</v>
      </c>
      <c r="V322" s="50">
        <f>IF(A322&lt;&gt;"",AVERAGE($F$2:F322),"")</f>
        <v>1.5015576323987538</v>
      </c>
      <c r="W322" s="50">
        <f>IF(A322&lt;&gt;"", AVERAGE($G$2:G322), "")</f>
        <v>1.67601246105919</v>
      </c>
      <c r="X322" s="50">
        <f>IF(A322&lt;&gt;"", COUNTIF($H$2:H322, "AC")/SUM($G$2:G322), "")</f>
        <v>0.58178438661710041</v>
      </c>
      <c r="Y322" s="50">
        <f t="shared" ref="Y322" si="333">IF(A322&lt;&gt;"", V322/5*0.5+(1-(W322-1)/10)*0.25+X322*0.25, "")*10000</f>
        <v>5287.0154836767069</v>
      </c>
      <c r="Z322" s="50">
        <f t="shared" ref="Z322" si="334">Y322-Y321</f>
        <v>7.1577671962595559</v>
      </c>
      <c r="AA322" s="50">
        <f t="shared" si="64"/>
        <v>3.0208333333333334E-2</v>
      </c>
      <c r="AB322" s="75">
        <f t="shared" si="65"/>
        <v>5.0347222222222225E-3</v>
      </c>
      <c r="AC322" s="51">
        <v>5.0347222222222225E-3</v>
      </c>
      <c r="AD322" s="51" t="s">
        <v>1043</v>
      </c>
      <c r="AE322" s="51" t="s">
        <v>1043</v>
      </c>
      <c r="AF322" s="51" t="s">
        <v>1043</v>
      </c>
    </row>
    <row r="323" spans="1:32" x14ac:dyDescent="0.15">
      <c r="A323" s="43" t="s">
        <v>1013</v>
      </c>
      <c r="B323" s="57">
        <v>102</v>
      </c>
      <c r="C323" s="57" t="s">
        <v>1199</v>
      </c>
      <c r="D323" s="58" t="s">
        <v>1193</v>
      </c>
      <c r="E323" s="58" t="s">
        <v>973</v>
      </c>
      <c r="F323" s="58">
        <v>2</v>
      </c>
      <c r="G323" s="46">
        <v>1</v>
      </c>
      <c r="H323" s="47" t="s">
        <v>961</v>
      </c>
      <c r="I323" s="59" t="s">
        <v>1008</v>
      </c>
      <c r="J323" s="56">
        <v>41336</v>
      </c>
      <c r="K323" s="61"/>
      <c r="L323" s="61"/>
      <c r="M323" s="73" t="s">
        <v>973</v>
      </c>
      <c r="N323" s="80">
        <f t="shared" si="262"/>
        <v>7000</v>
      </c>
      <c r="O323" s="77">
        <f>AVERAGE($N$2:N323)</f>
        <v>5789.2512077294659</v>
      </c>
      <c r="P323" s="77">
        <f t="shared" ref="P323" si="335">O323-O322</f>
        <v>3.7718030911855749</v>
      </c>
      <c r="Q323" s="49">
        <f t="shared" ref="Q323" si="336">AVERAGE(F316:F323)</f>
        <v>3.375</v>
      </c>
      <c r="R323" s="49">
        <f t="shared" ref="R323" si="337">AVERAGE(G316:G323)</f>
        <v>1.5</v>
      </c>
      <c r="S323" s="50">
        <f t="shared" ref="S323" si="338">COUNTIF(H317:H323, "AC")/SUM(G317:G323)</f>
        <v>0.63636363636363635</v>
      </c>
      <c r="T323" s="50">
        <f t="shared" ref="T323" si="339">(Q323/5*0.5+(1-(R323-1)/10)*0.25+S323*0.25)*10000</f>
        <v>7340.9090909090901</v>
      </c>
      <c r="U323" s="50">
        <f t="shared" ref="U323" si="340">T323-T322</f>
        <v>-125</v>
      </c>
      <c r="V323" s="50">
        <f>IF(A323&lt;&gt;"",AVERAGE($F$2:F323),"")</f>
        <v>1.5031055900621118</v>
      </c>
      <c r="W323" s="50">
        <f>IF(A323&lt;&gt;"", AVERAGE($G$2:G323), "")</f>
        <v>1.673913043478261</v>
      </c>
      <c r="X323" s="50">
        <f>IF(A323&lt;&gt;"", COUNTIF($H$2:H323, "AC")/SUM($G$2:G323), "")</f>
        <v>0.58256029684601118</v>
      </c>
      <c r="Y323" s="50">
        <f t="shared" ref="Y323" si="341">IF(A323&lt;&gt;"", V323/5*0.5+(1-(W323-1)/10)*0.25+X323*0.25, "")*10000</f>
        <v>5291.0280713075745</v>
      </c>
      <c r="Z323" s="50">
        <f t="shared" ref="Z323" si="342">Y323-Y322</f>
        <v>4.0125876308675288</v>
      </c>
      <c r="AA323" s="50">
        <f t="shared" si="64"/>
        <v>1.8888888888888889E-2</v>
      </c>
      <c r="AB323" s="75">
        <v>3.1481481481481482E-3</v>
      </c>
      <c r="AC323" s="51" t="s">
        <v>1043</v>
      </c>
      <c r="AD323" s="51" t="s">
        <v>1043</v>
      </c>
      <c r="AE323" s="51" t="s">
        <v>1043</v>
      </c>
      <c r="AF323" s="51" t="s">
        <v>1043</v>
      </c>
    </row>
    <row r="324" spans="1:32" x14ac:dyDescent="0.15">
      <c r="A324" s="43" t="s">
        <v>1013</v>
      </c>
      <c r="B324" s="57">
        <v>107</v>
      </c>
      <c r="C324" s="57" t="s">
        <v>1200</v>
      </c>
      <c r="D324" s="58" t="s">
        <v>1193</v>
      </c>
      <c r="E324" s="58" t="s">
        <v>973</v>
      </c>
      <c r="F324" s="58">
        <v>2</v>
      </c>
      <c r="G324" s="46">
        <v>1</v>
      </c>
      <c r="H324" s="47" t="s">
        <v>961</v>
      </c>
      <c r="I324" s="59" t="s">
        <v>1093</v>
      </c>
      <c r="J324" s="56">
        <v>41336</v>
      </c>
      <c r="K324" s="61"/>
      <c r="L324" s="61"/>
      <c r="M324" s="73" t="s">
        <v>973</v>
      </c>
      <c r="N324" s="80">
        <f t="shared" si="262"/>
        <v>7000</v>
      </c>
      <c r="O324" s="77">
        <f>AVERAGE($N$2:N324)</f>
        <v>5792.9996560027494</v>
      </c>
      <c r="P324" s="77">
        <f t="shared" ref="P324" si="343">O324-O323</f>
        <v>3.7484482732834294</v>
      </c>
      <c r="Q324" s="49">
        <f t="shared" ref="Q324" si="344">AVERAGE(F317:F324)</f>
        <v>3.25</v>
      </c>
      <c r="R324" s="49">
        <f t="shared" ref="R324" si="345">AVERAGE(G317:G324)</f>
        <v>1.5</v>
      </c>
      <c r="S324" s="50">
        <f t="shared" ref="S324" si="346">COUNTIF(H318:H324, "AC")/SUM(G318:G324)</f>
        <v>0.63636363636363635</v>
      </c>
      <c r="T324" s="50">
        <f t="shared" ref="T324" si="347">(Q324/5*0.5+(1-(R324-1)/10)*0.25+S324*0.25)*10000</f>
        <v>7215.909090909091</v>
      </c>
      <c r="U324" s="50">
        <f t="shared" ref="U324" si="348">T324-T323</f>
        <v>-124.99999999999909</v>
      </c>
      <c r="V324" s="50">
        <f>IF(A324&lt;&gt;"",AVERAGE($F$2:F324),"")</f>
        <v>1.5046439628482973</v>
      </c>
      <c r="W324" s="50">
        <f>IF(A324&lt;&gt;"", AVERAGE($G$2:G324), "")</f>
        <v>1.6718266253869969</v>
      </c>
      <c r="X324" s="50">
        <f>IF(A324&lt;&gt;"", COUNTIF($H$2:H324, "AC")/SUM($G$2:G324), "")</f>
        <v>0.58333333333333337</v>
      </c>
      <c r="Y324" s="50">
        <f t="shared" ref="Y324" si="349">IF(A324&lt;&gt;"", V324/5*0.5+(1-(W324-1)/10)*0.25+X324*0.25, "")*10000</f>
        <v>5295.0206398348819</v>
      </c>
      <c r="Z324" s="50">
        <f t="shared" ref="Z324" si="350">Y324-Y323</f>
        <v>3.9925685273074123</v>
      </c>
      <c r="AA324" s="50">
        <f t="shared" si="64"/>
        <v>6.8055555555555543E-3</v>
      </c>
      <c r="AB324" s="75">
        <v>1.1342592592592591E-3</v>
      </c>
      <c r="AC324" s="51" t="s">
        <v>1043</v>
      </c>
      <c r="AD324" s="51" t="s">
        <v>1043</v>
      </c>
      <c r="AE324" s="51" t="s">
        <v>1043</v>
      </c>
      <c r="AF324" s="51" t="s">
        <v>1043</v>
      </c>
    </row>
    <row r="325" spans="1:32" x14ac:dyDescent="0.15">
      <c r="A325" s="43" t="s">
        <v>1013</v>
      </c>
      <c r="B325" s="57">
        <v>101</v>
      </c>
      <c r="C325" s="57" t="s">
        <v>1201</v>
      </c>
      <c r="D325" s="58" t="s">
        <v>1193</v>
      </c>
      <c r="E325" s="58" t="s">
        <v>973</v>
      </c>
      <c r="F325" s="58">
        <v>3</v>
      </c>
      <c r="G325" s="46">
        <v>4</v>
      </c>
      <c r="H325" s="47" t="s">
        <v>961</v>
      </c>
      <c r="I325" s="59" t="s">
        <v>1093</v>
      </c>
      <c r="J325" s="56">
        <v>41336</v>
      </c>
      <c r="K325" s="61"/>
      <c r="L325" s="61" t="s">
        <v>1202</v>
      </c>
      <c r="M325" s="73" t="s">
        <v>973</v>
      </c>
      <c r="N325" s="80">
        <f t="shared" si="262"/>
        <v>5375</v>
      </c>
      <c r="O325" s="77">
        <f>AVERAGE($N$2:N325)</f>
        <v>5791.7095336076791</v>
      </c>
      <c r="P325" s="77">
        <f t="shared" ref="P325" si="351">O325-O324</f>
        <v>-1.2901223950702843</v>
      </c>
      <c r="Q325" s="49">
        <f t="shared" ref="Q325" si="352">AVERAGE(F318:F325)</f>
        <v>3</v>
      </c>
      <c r="R325" s="49">
        <f t="shared" ref="R325" si="353">AVERAGE(G318:G325)</f>
        <v>1.875</v>
      </c>
      <c r="S325" s="50">
        <f t="shared" ref="S325" si="354">COUNTIF(H319:H325, "AC")/SUM(G319:G325)</f>
        <v>0.58333333333333337</v>
      </c>
      <c r="T325" s="50">
        <f t="shared" ref="T325" si="355">(Q325/5*0.5+(1-(R325-1)/10)*0.25+S325*0.25)*10000</f>
        <v>6739.583333333333</v>
      </c>
      <c r="U325" s="50">
        <f t="shared" ref="U325" si="356">T325-T324</f>
        <v>-476.32575757575796</v>
      </c>
      <c r="V325" s="50">
        <f>IF(A325&lt;&gt;"",AVERAGE($F$2:F325),"")</f>
        <v>1.5092592592592593</v>
      </c>
      <c r="W325" s="50">
        <f>IF(A325&lt;&gt;"", AVERAGE($G$2:G325), "")</f>
        <v>1.6790123456790123</v>
      </c>
      <c r="X325" s="50">
        <f>IF(A325&lt;&gt;"", COUNTIF($H$2:H325, "AC")/SUM($G$2:G325), "")</f>
        <v>0.58088235294117652</v>
      </c>
      <c r="Y325" s="50">
        <f t="shared" ref="Y325" si="357">IF(A325&lt;&gt;"", V325/5*0.5+(1-(W325-1)/10)*0.25+X325*0.25, "")*10000</f>
        <v>5291.7120551924481</v>
      </c>
      <c r="Z325" s="50">
        <f t="shared" ref="Z325" si="358">Y325-Y324</f>
        <v>-3.3085846424337433</v>
      </c>
      <c r="AA325" s="50">
        <f t="shared" si="64"/>
        <v>0.21236111111111111</v>
      </c>
      <c r="AB325" s="75">
        <f t="shared" si="65"/>
        <v>3.5393518518518519E-2</v>
      </c>
      <c r="AC325" s="51">
        <v>1.0590277777777777E-2</v>
      </c>
      <c r="AD325" s="51">
        <v>2.480324074074074E-2</v>
      </c>
      <c r="AE325" s="51" t="s">
        <v>1043</v>
      </c>
      <c r="AF325" s="51" t="s">
        <v>1043</v>
      </c>
    </row>
    <row r="326" spans="1:32" x14ac:dyDescent="0.15">
      <c r="A326" s="43" t="s">
        <v>1013</v>
      </c>
      <c r="B326" s="57">
        <v>111</v>
      </c>
      <c r="C326" s="57" t="s">
        <v>1203</v>
      </c>
      <c r="D326" s="58" t="s">
        <v>1193</v>
      </c>
      <c r="E326" s="58" t="s">
        <v>973</v>
      </c>
      <c r="F326" s="58">
        <v>3</v>
      </c>
      <c r="G326" s="46">
        <v>1</v>
      </c>
      <c r="H326" s="47" t="s">
        <v>961</v>
      </c>
      <c r="I326" s="59" t="s">
        <v>1093</v>
      </c>
      <c r="J326" s="56">
        <v>41336</v>
      </c>
      <c r="K326" s="61"/>
      <c r="L326" s="61"/>
      <c r="M326" s="73" t="s">
        <v>973</v>
      </c>
      <c r="N326" s="80">
        <f t="shared" si="262"/>
        <v>8000</v>
      </c>
      <c r="O326" s="77">
        <f>AVERAGE($N$2:N326)</f>
        <v>5798.5042735042707</v>
      </c>
      <c r="P326" s="77">
        <f t="shared" ref="P326" si="359">O326-O325</f>
        <v>6.7947398965916364</v>
      </c>
      <c r="Q326" s="49">
        <f t="shared" ref="Q326" si="360">AVERAGE(F319:F326)</f>
        <v>2.75</v>
      </c>
      <c r="R326" s="49">
        <f t="shared" ref="R326" si="361">AVERAGE(G319:G326)</f>
        <v>1.625</v>
      </c>
      <c r="S326" s="50">
        <f t="shared" ref="S326" si="362">COUNTIF(H320:H326, "AC")/SUM(G320:G326)</f>
        <v>0.58333333333333337</v>
      </c>
      <c r="T326" s="50">
        <f t="shared" ref="T326" si="363">(Q326/5*0.5+(1-(R326-1)/10)*0.25+S326*0.25)*10000</f>
        <v>6552.0833333333339</v>
      </c>
      <c r="U326" s="50">
        <f t="shared" ref="U326" si="364">T326-T325</f>
        <v>-187.49999999999909</v>
      </c>
      <c r="V326" s="50">
        <f>IF(A326&lt;&gt;"",AVERAGE($F$2:F326),"")</f>
        <v>1.5138461538461538</v>
      </c>
      <c r="W326" s="50">
        <f>IF(A326&lt;&gt;"", AVERAGE($G$2:G326), "")</f>
        <v>1.676923076923077</v>
      </c>
      <c r="X326" s="50">
        <f>IF(A326&lt;&gt;"", COUNTIF($H$2:H326, "AC")/SUM($G$2:G326), "")</f>
        <v>0.58165137614678897</v>
      </c>
      <c r="Y326" s="50">
        <f t="shared" ref="Y326" si="365">IF(A326&lt;&gt;"", V326/5*0.5+(1-(W326-1)/10)*0.25+X326*0.25, "")*10000</f>
        <v>5298.7438249823572</v>
      </c>
      <c r="Z326" s="50">
        <f t="shared" ref="Z326" si="366">Y326-Y325</f>
        <v>7.031769789909049</v>
      </c>
      <c r="AA326" s="50">
        <f t="shared" si="64"/>
        <v>4.763888888888889E-2</v>
      </c>
      <c r="AB326" s="75">
        <f t="shared" si="65"/>
        <v>7.9398148148148145E-3</v>
      </c>
      <c r="AC326" s="51">
        <v>7.9398148148148145E-3</v>
      </c>
      <c r="AD326" s="51" t="s">
        <v>1043</v>
      </c>
      <c r="AE326" s="51" t="s">
        <v>1043</v>
      </c>
      <c r="AF326" s="51" t="s">
        <v>1043</v>
      </c>
    </row>
    <row r="327" spans="1:32" x14ac:dyDescent="0.15">
      <c r="A327" s="43" t="s">
        <v>1013</v>
      </c>
      <c r="B327" s="57">
        <v>279</v>
      </c>
      <c r="C327" s="57" t="s">
        <v>1204</v>
      </c>
      <c r="D327" s="58" t="s">
        <v>1207</v>
      </c>
      <c r="E327" s="58" t="s">
        <v>973</v>
      </c>
      <c r="F327" s="58">
        <v>3</v>
      </c>
      <c r="G327" s="46">
        <v>1</v>
      </c>
      <c r="H327" s="47" t="s">
        <v>961</v>
      </c>
      <c r="I327" s="59" t="s">
        <v>1008</v>
      </c>
      <c r="J327" s="56">
        <v>41336</v>
      </c>
      <c r="K327" s="61"/>
      <c r="L327" s="61" t="s">
        <v>1205</v>
      </c>
      <c r="M327" s="73" t="s">
        <v>973</v>
      </c>
      <c r="N327" s="80">
        <f t="shared" si="262"/>
        <v>8000</v>
      </c>
      <c r="O327" s="77">
        <f>AVERAGE($N$2:N327)</f>
        <v>5805.2573278800246</v>
      </c>
      <c r="P327" s="77">
        <f t="shared" ref="P327" si="367">O327-O326</f>
        <v>6.7530543757538908</v>
      </c>
      <c r="Q327" s="49">
        <f t="shared" ref="Q327" si="368">AVERAGE(F320:F327)</f>
        <v>2.75</v>
      </c>
      <c r="R327" s="49">
        <f t="shared" ref="R327" si="369">AVERAGE(G320:G327)</f>
        <v>1.625</v>
      </c>
      <c r="S327" s="50">
        <f t="shared" ref="S327" si="370">COUNTIF(H321:H327, "AC")/SUM(G321:G327)</f>
        <v>0.63636363636363635</v>
      </c>
      <c r="T327" s="50">
        <f t="shared" ref="T327" si="371">(Q327/5*0.5+(1-(R327-1)/10)*0.25+S327*0.25)*10000</f>
        <v>6684.659090909091</v>
      </c>
      <c r="U327" s="50">
        <f t="shared" ref="U327" si="372">T327-T326</f>
        <v>132.57575757575705</v>
      </c>
      <c r="V327" s="50">
        <f>IF(A327&lt;&gt;"",AVERAGE($F$2:F327),"")</f>
        <v>1.51840490797546</v>
      </c>
      <c r="W327" s="50">
        <f>IF(A327&lt;&gt;"", AVERAGE($G$2:G327), "")</f>
        <v>1.6748466257668713</v>
      </c>
      <c r="X327" s="50">
        <f>IF(A327&lt;&gt;"", COUNTIF($H$2:H327, "AC")/SUM($G$2:G327), "")</f>
        <v>0.58241758241758246</v>
      </c>
      <c r="Y327" s="50">
        <f t="shared" ref="Y327" si="373">IF(A327&lt;&gt;"", V327/5*0.5+(1-(W327-1)/10)*0.25+X327*0.25, "")*10000</f>
        <v>5305.7372075776984</v>
      </c>
      <c r="Z327" s="50">
        <f t="shared" ref="Z327" si="374">Y327-Y326</f>
        <v>6.9933825953412452</v>
      </c>
      <c r="AA327" s="50">
        <f t="shared" si="64"/>
        <v>5.2916666666666667E-2</v>
      </c>
      <c r="AB327" s="75">
        <f t="shared" si="65"/>
        <v>8.819444444444444E-3</v>
      </c>
      <c r="AC327" s="51">
        <v>8.819444444444444E-3</v>
      </c>
      <c r="AD327" s="51" t="s">
        <v>1043</v>
      </c>
      <c r="AE327" s="51" t="s">
        <v>1043</v>
      </c>
      <c r="AF327" s="51" t="s">
        <v>1043</v>
      </c>
    </row>
    <row r="328" spans="1:32" x14ac:dyDescent="0.15">
      <c r="A328" s="43" t="s">
        <v>1013</v>
      </c>
      <c r="B328" s="57">
        <v>104</v>
      </c>
      <c r="C328" s="57" t="s">
        <v>1206</v>
      </c>
      <c r="D328" s="58" t="s">
        <v>964</v>
      </c>
      <c r="E328" s="58" t="s">
        <v>973</v>
      </c>
      <c r="F328" s="58">
        <v>2</v>
      </c>
      <c r="G328" s="46">
        <v>1</v>
      </c>
      <c r="H328" s="47" t="s">
        <v>961</v>
      </c>
      <c r="I328" s="59" t="s">
        <v>1093</v>
      </c>
      <c r="J328" s="56">
        <v>41336</v>
      </c>
      <c r="K328" s="61"/>
      <c r="L328" s="61"/>
      <c r="M328" s="73" t="s">
        <v>973</v>
      </c>
      <c r="N328" s="80">
        <f t="shared" si="262"/>
        <v>7000</v>
      </c>
      <c r="O328" s="77">
        <f>AVERAGE($N$2:N328)</f>
        <v>5808.9109751953765</v>
      </c>
      <c r="P328" s="77">
        <f t="shared" ref="P328" si="375">O328-O327</f>
        <v>3.6536473153519182</v>
      </c>
      <c r="Q328" s="49">
        <f t="shared" ref="Q328" si="376">AVERAGE(F321:F328)</f>
        <v>2.625</v>
      </c>
      <c r="R328" s="49">
        <f t="shared" ref="R328" si="377">AVERAGE(G321:G328)</f>
        <v>1.5</v>
      </c>
      <c r="S328" s="50">
        <f t="shared" ref="S328" si="378">COUNTIF(H322:H328, "AC")/SUM(G322:G328)</f>
        <v>0.7</v>
      </c>
      <c r="T328" s="50">
        <f t="shared" ref="T328" si="379">(Q328/5*0.5+(1-(R328-1)/10)*0.25+S328*0.25)*10000</f>
        <v>6750</v>
      </c>
      <c r="U328" s="50">
        <f t="shared" ref="U328" si="380">T328-T327</f>
        <v>65.340909090909008</v>
      </c>
      <c r="V328" s="50">
        <f>IF(A328&lt;&gt;"",AVERAGE($F$2:F328),"")</f>
        <v>1.5198776758409787</v>
      </c>
      <c r="W328" s="50">
        <f>IF(A328&lt;&gt;"", AVERAGE($G$2:G328), "")</f>
        <v>1.6727828746177369</v>
      </c>
      <c r="X328" s="50">
        <f>IF(A328&lt;&gt;"", COUNTIF($H$2:H328, "AC")/SUM($G$2:G328), "")</f>
        <v>0.58318098720292499</v>
      </c>
      <c r="Y328" s="50">
        <f t="shared" ref="Y328" si="381">IF(A328&lt;&gt;"", V328/5*0.5+(1-(W328-1)/10)*0.25+X328*0.25, "")*10000</f>
        <v>5309.6344251938563</v>
      </c>
      <c r="Z328" s="50">
        <f t="shared" ref="Z328" si="382">Y328-Y327</f>
        <v>3.8972176161578318</v>
      </c>
      <c r="AA328" s="50">
        <f t="shared" si="64"/>
        <v>3.7708333333333337E-2</v>
      </c>
      <c r="AB328" s="75">
        <f t="shared" si="65"/>
        <v>6.2847222222222228E-3</v>
      </c>
      <c r="AC328" s="51">
        <v>6.2847222222222228E-3</v>
      </c>
      <c r="AD328" s="51" t="s">
        <v>1043</v>
      </c>
      <c r="AE328" s="51" t="s">
        <v>1043</v>
      </c>
      <c r="AF328" s="51" t="s">
        <v>1043</v>
      </c>
    </row>
    <row r="329" spans="1:32" x14ac:dyDescent="0.15">
      <c r="A329" s="43" t="s">
        <v>1013</v>
      </c>
      <c r="B329" s="57">
        <v>100</v>
      </c>
      <c r="C329" s="57" t="s">
        <v>1208</v>
      </c>
      <c r="D329" s="58" t="s">
        <v>964</v>
      </c>
      <c r="E329" s="58" t="s">
        <v>973</v>
      </c>
      <c r="F329" s="58">
        <v>3</v>
      </c>
      <c r="G329" s="46">
        <v>2</v>
      </c>
      <c r="H329" s="47" t="s">
        <v>961</v>
      </c>
      <c r="I329" s="59" t="s">
        <v>1093</v>
      </c>
      <c r="J329" s="56">
        <v>41336</v>
      </c>
      <c r="K329" s="61"/>
      <c r="L329" s="61" t="s">
        <v>1209</v>
      </c>
      <c r="M329" s="73" t="s">
        <v>973</v>
      </c>
      <c r="N329" s="80">
        <f t="shared" si="262"/>
        <v>6500</v>
      </c>
      <c r="O329" s="77">
        <f>AVERAGE($N$2:N329)</f>
        <v>5811.0179539295368</v>
      </c>
      <c r="P329" s="77">
        <f t="shared" ref="P329" si="383">O329-O328</f>
        <v>2.1069787341602932</v>
      </c>
      <c r="Q329" s="49">
        <f t="shared" ref="Q329" si="384">AVERAGE(F322:F329)</f>
        <v>2.625</v>
      </c>
      <c r="R329" s="49">
        <f t="shared" ref="R329" si="385">AVERAGE(G322:G329)</f>
        <v>1.5</v>
      </c>
      <c r="S329" s="50">
        <f t="shared" ref="S329" si="386">COUNTIF(H323:H329, "AC")/SUM(G323:G329)</f>
        <v>0.63636363636363635</v>
      </c>
      <c r="T329" s="50">
        <f t="shared" ref="T329" si="387">(Q329/5*0.5+(1-(R329-1)/10)*0.25+S329*0.25)*10000</f>
        <v>6590.909090909091</v>
      </c>
      <c r="U329" s="50">
        <f t="shared" ref="U329" si="388">T329-T328</f>
        <v>-159.09090909090901</v>
      </c>
      <c r="V329" s="50">
        <f>IF(A329&lt;&gt;"",AVERAGE($F$2:F329),"")</f>
        <v>1.524390243902439</v>
      </c>
      <c r="W329" s="50">
        <f>IF(A329&lt;&gt;"", AVERAGE($G$2:G329), "")</f>
        <v>1.6737804878048781</v>
      </c>
      <c r="X329" s="50">
        <f>IF(A329&lt;&gt;"", COUNTIF($H$2:H329, "AC")/SUM($G$2:G329), "")</f>
        <v>0.58287795992714031</v>
      </c>
      <c r="Y329" s="50">
        <f t="shared" ref="Y329" si="389">IF(A329&lt;&gt;"", V329/5*0.5+(1-(W329-1)/10)*0.25+X329*0.25, "")*10000</f>
        <v>5313.1400217690707</v>
      </c>
      <c r="Z329" s="50">
        <f t="shared" ref="Z329" si="390">Y329-Y328</f>
        <v>3.5055965752144402</v>
      </c>
      <c r="AA329" s="50">
        <f t="shared" si="64"/>
        <v>9.0347222222222204E-2</v>
      </c>
      <c r="AB329" s="75">
        <f t="shared" si="65"/>
        <v>1.5057870370370369E-2</v>
      </c>
      <c r="AC329" s="51">
        <v>1.5057870370370369E-2</v>
      </c>
      <c r="AD329" s="51" t="s">
        <v>1043</v>
      </c>
      <c r="AE329" s="51" t="s">
        <v>1043</v>
      </c>
      <c r="AF329" s="51" t="s">
        <v>1043</v>
      </c>
    </row>
    <row r="330" spans="1:32" x14ac:dyDescent="0.15">
      <c r="A330" s="43" t="s">
        <v>1013</v>
      </c>
      <c r="B330" s="57">
        <v>108</v>
      </c>
      <c r="C330" s="57" t="s">
        <v>1210</v>
      </c>
      <c r="D330" s="58" t="s">
        <v>1211</v>
      </c>
      <c r="E330" s="58" t="s">
        <v>973</v>
      </c>
      <c r="F330" s="58">
        <v>3</v>
      </c>
      <c r="G330" s="46">
        <v>1</v>
      </c>
      <c r="H330" s="47" t="s">
        <v>961</v>
      </c>
      <c r="I330" s="59" t="s">
        <v>1093</v>
      </c>
      <c r="J330" s="56">
        <v>41336</v>
      </c>
      <c r="K330" s="61"/>
      <c r="L330" s="61"/>
      <c r="M330" s="73" t="s">
        <v>973</v>
      </c>
      <c r="N330" s="80">
        <f t="shared" si="262"/>
        <v>8000</v>
      </c>
      <c r="O330" s="77">
        <f>AVERAGE($N$2:N330)</f>
        <v>5817.671394799052</v>
      </c>
      <c r="P330" s="77">
        <f t="shared" ref="P330" si="391">O330-O329</f>
        <v>6.6534408695151797</v>
      </c>
      <c r="Q330" s="49">
        <f t="shared" ref="Q330" si="392">AVERAGE(F323:F330)</f>
        <v>2.625</v>
      </c>
      <c r="R330" s="49">
        <f t="shared" ref="R330" si="393">AVERAGE(G323:G330)</f>
        <v>1.5</v>
      </c>
      <c r="S330" s="50">
        <f t="shared" ref="S330" si="394">COUNTIF(H324:H330, "AC")/SUM(G324:G330)</f>
        <v>0.63636363636363635</v>
      </c>
      <c r="T330" s="50">
        <f t="shared" ref="T330" si="395">(Q330/5*0.5+(1-(R330-1)/10)*0.25+S330*0.25)*10000</f>
        <v>6590.909090909091</v>
      </c>
      <c r="U330" s="50">
        <f t="shared" ref="U330" si="396">T330-T329</f>
        <v>0</v>
      </c>
      <c r="V330" s="50">
        <f>IF(A330&lt;&gt;"",AVERAGE($F$2:F330),"")</f>
        <v>1.5288753799392096</v>
      </c>
      <c r="W330" s="50">
        <f>IF(A330&lt;&gt;"", AVERAGE($G$2:G330), "")</f>
        <v>1.6717325227963526</v>
      </c>
      <c r="X330" s="50">
        <f>IF(A330&lt;&gt;"", COUNTIF($H$2:H330, "AC")/SUM($G$2:G330), "")</f>
        <v>0.58363636363636362</v>
      </c>
      <c r="Y330" s="50">
        <f t="shared" ref="Y330" si="397">IF(A330&lt;&gt;"", V330/5*0.5+(1-(W330-1)/10)*0.25+X330*0.25, "")*10000</f>
        <v>5320.0331583310299</v>
      </c>
      <c r="Z330" s="50">
        <f t="shared" ref="Z330" si="398">Y330-Y329</f>
        <v>6.8931365619591816</v>
      </c>
      <c r="AA330" s="50">
        <f t="shared" si="64"/>
        <v>0.10868055555555556</v>
      </c>
      <c r="AB330" s="75">
        <f t="shared" si="65"/>
        <v>1.8113425925925925E-2</v>
      </c>
      <c r="AC330" s="51">
        <v>1.8113425925925925E-2</v>
      </c>
      <c r="AD330" s="51" t="s">
        <v>1043</v>
      </c>
      <c r="AE330" s="51" t="s">
        <v>1043</v>
      </c>
      <c r="AF330" s="51" t="s">
        <v>1043</v>
      </c>
    </row>
    <row r="331" spans="1:32" x14ac:dyDescent="0.15">
      <c r="A331" s="43" t="s">
        <v>1013</v>
      </c>
      <c r="B331" s="57">
        <v>257</v>
      </c>
      <c r="C331" s="57" t="s">
        <v>1212</v>
      </c>
      <c r="D331" s="58" t="s">
        <v>1211</v>
      </c>
      <c r="E331" s="58" t="s">
        <v>973</v>
      </c>
      <c r="F331" s="58">
        <v>3</v>
      </c>
      <c r="G331" s="46">
        <v>1</v>
      </c>
      <c r="H331" s="47" t="s">
        <v>961</v>
      </c>
      <c r="I331" s="59" t="s">
        <v>1093</v>
      </c>
      <c r="J331" s="56">
        <v>41336</v>
      </c>
      <c r="K331" s="61"/>
      <c r="L331" s="61"/>
      <c r="M331" s="73" t="s">
        <v>973</v>
      </c>
      <c r="N331" s="80">
        <f t="shared" si="262"/>
        <v>8000</v>
      </c>
      <c r="O331" s="77">
        <f>AVERAGE($N$2:N331)</f>
        <v>5824.284511784509</v>
      </c>
      <c r="P331" s="77">
        <f t="shared" ref="P331" si="399">O331-O330</f>
        <v>6.6131169854570544</v>
      </c>
      <c r="Q331" s="49">
        <f t="shared" ref="Q331" si="400">AVERAGE(F324:F331)</f>
        <v>2.75</v>
      </c>
      <c r="R331" s="49">
        <f t="shared" ref="R331" si="401">AVERAGE(G324:G331)</f>
        <v>1.5</v>
      </c>
      <c r="S331" s="50">
        <f t="shared" ref="S331" si="402">COUNTIF(H325:H331, "AC")/SUM(G325:G331)</f>
        <v>0.63636363636363635</v>
      </c>
      <c r="T331" s="50">
        <f t="shared" ref="T331" si="403">(Q331/5*0.5+(1-(R331-1)/10)*0.25+S331*0.25)*10000</f>
        <v>6715.9090909090901</v>
      </c>
      <c r="U331" s="50">
        <f t="shared" ref="U331" si="404">T331-T330</f>
        <v>124.99999999999909</v>
      </c>
      <c r="V331" s="50">
        <f>IF(A331&lt;&gt;"",AVERAGE($F$2:F331),"")</f>
        <v>1.5333333333333334</v>
      </c>
      <c r="W331" s="50">
        <f>IF(A331&lt;&gt;"", AVERAGE($G$2:G331), "")</f>
        <v>1.6696969696969697</v>
      </c>
      <c r="X331" s="50">
        <f>IF(A331&lt;&gt;"", COUNTIF($H$2:H331, "AC")/SUM($G$2:G331), "")</f>
        <v>0.58439201451905631</v>
      </c>
      <c r="Y331" s="50">
        <f t="shared" ref="Y331" si="405">IF(A331&lt;&gt;"", V331/5*0.5+(1-(W331-1)/10)*0.25+X331*0.25, "")*10000</f>
        <v>5326.8891272067322</v>
      </c>
      <c r="Z331" s="50">
        <f t="shared" ref="Z331" si="406">Y331-Y330</f>
        <v>6.8559688757022741</v>
      </c>
      <c r="AA331" s="50">
        <f t="shared" si="64"/>
        <v>7.9166666666666663E-2</v>
      </c>
      <c r="AB331" s="75">
        <f t="shared" si="65"/>
        <v>1.3194444444444444E-2</v>
      </c>
      <c r="AC331" s="51">
        <v>1.3194444444444444E-2</v>
      </c>
      <c r="AD331" s="51" t="s">
        <v>1043</v>
      </c>
      <c r="AE331" s="51" t="s">
        <v>1043</v>
      </c>
      <c r="AF331" s="51" t="s">
        <v>1043</v>
      </c>
    </row>
    <row r="332" spans="1:32" x14ac:dyDescent="0.15">
      <c r="A332" s="43" t="s">
        <v>1013</v>
      </c>
      <c r="B332" s="57">
        <v>112</v>
      </c>
      <c r="C332" s="57" t="s">
        <v>1213</v>
      </c>
      <c r="D332" s="58" t="s">
        <v>1211</v>
      </c>
      <c r="E332" s="58" t="s">
        <v>973</v>
      </c>
      <c r="F332" s="58">
        <v>3</v>
      </c>
      <c r="G332" s="46">
        <v>2</v>
      </c>
      <c r="H332" s="47" t="s">
        <v>961</v>
      </c>
      <c r="I332" s="59" t="s">
        <v>1093</v>
      </c>
      <c r="J332" s="56">
        <v>41336</v>
      </c>
      <c r="K332" s="61"/>
      <c r="L332" s="61"/>
      <c r="M332" s="73" t="s">
        <v>973</v>
      </c>
      <c r="N332" s="80">
        <f t="shared" si="262"/>
        <v>6500</v>
      </c>
      <c r="O332" s="77">
        <f>AVERAGE($N$2:N332)</f>
        <v>5826.3259483047977</v>
      </c>
      <c r="P332" s="77">
        <f t="shared" ref="P332" si="407">O332-O331</f>
        <v>2.0414365202886984</v>
      </c>
      <c r="Q332" s="49">
        <f t="shared" ref="Q332" si="408">AVERAGE(F325:F332)</f>
        <v>2.875</v>
      </c>
      <c r="R332" s="49">
        <f t="shared" ref="R332" si="409">AVERAGE(G325:G332)</f>
        <v>1.625</v>
      </c>
      <c r="S332" s="50">
        <f t="shared" ref="S332" si="410">COUNTIF(H326:H332, "AC")/SUM(G326:G332)</f>
        <v>0.77777777777777779</v>
      </c>
      <c r="T332" s="50">
        <f t="shared" ref="T332" si="411">(Q332/5*0.5+(1-(R332-1)/10)*0.25+S332*0.25)*10000</f>
        <v>7163.1944444444443</v>
      </c>
      <c r="U332" s="50">
        <f t="shared" ref="U332" si="412">T332-T331</f>
        <v>447.28535353535426</v>
      </c>
      <c r="V332" s="50">
        <f>IF(A332&lt;&gt;"",AVERAGE($F$2:F332),"")</f>
        <v>1.5377643504531722</v>
      </c>
      <c r="W332" s="50">
        <f>IF(A332&lt;&gt;"", AVERAGE($G$2:G332), "")</f>
        <v>1.6706948640483383</v>
      </c>
      <c r="X332" s="50">
        <f>IF(A332&lt;&gt;"", COUNTIF($H$2:H332, "AC")/SUM($G$2:G332), "")</f>
        <v>0.58408679927667273</v>
      </c>
      <c r="Y332" s="50">
        <f t="shared" ref="Y332" si="413">IF(A332&lt;&gt;"", V332/5*0.5+(1-(W332-1)/10)*0.25+X332*0.25, "")*10000</f>
        <v>5330.3076326327691</v>
      </c>
      <c r="Z332" s="50">
        <f t="shared" ref="Z332" si="414">Y332-Y331</f>
        <v>3.4185054260369725</v>
      </c>
      <c r="AA332" s="50">
        <f t="shared" si="64"/>
        <v>5.1597222222222211E-2</v>
      </c>
      <c r="AB332" s="75">
        <f t="shared" si="65"/>
        <v>8.5995370370370357E-3</v>
      </c>
      <c r="AC332" s="51">
        <v>8.5995370370370357E-3</v>
      </c>
      <c r="AD332" s="51" t="s">
        <v>1043</v>
      </c>
      <c r="AE332" s="51" t="s">
        <v>1043</v>
      </c>
      <c r="AF332" s="51" t="s">
        <v>1043</v>
      </c>
    </row>
    <row r="333" spans="1:32" x14ac:dyDescent="0.15">
      <c r="A333" s="43" t="s">
        <v>1013</v>
      </c>
      <c r="B333" s="57">
        <v>110</v>
      </c>
      <c r="C333" s="57" t="s">
        <v>1214</v>
      </c>
      <c r="D333" s="58" t="s">
        <v>1185</v>
      </c>
      <c r="E333" s="58" t="s">
        <v>973</v>
      </c>
      <c r="F333" s="58">
        <v>4</v>
      </c>
      <c r="G333" s="46">
        <v>2</v>
      </c>
      <c r="H333" s="47" t="s">
        <v>961</v>
      </c>
      <c r="I333" s="59" t="s">
        <v>1093</v>
      </c>
      <c r="J333" s="56">
        <v>41336</v>
      </c>
      <c r="K333" s="61"/>
      <c r="L333" s="61"/>
      <c r="M333" s="73" t="s">
        <v>973</v>
      </c>
      <c r="N333" s="80">
        <f t="shared" si="262"/>
        <v>7500</v>
      </c>
      <c r="O333" s="77">
        <f>AVERAGE($N$2:N333)</f>
        <v>5831.3671352074944</v>
      </c>
      <c r="P333" s="77">
        <f t="shared" ref="P333" si="415">O333-O332</f>
        <v>5.0411869026966087</v>
      </c>
      <c r="Q333" s="49">
        <f t="shared" ref="Q333" si="416">AVERAGE(F326:F333)</f>
        <v>3</v>
      </c>
      <c r="R333" s="49">
        <f t="shared" ref="R333" si="417">AVERAGE(G326:G333)</f>
        <v>1.375</v>
      </c>
      <c r="S333" s="50">
        <f t="shared" ref="S333" si="418">COUNTIF(H327:H333, "AC")/SUM(G327:G333)</f>
        <v>0.7</v>
      </c>
      <c r="T333" s="50">
        <f t="shared" ref="T333" si="419">(Q333/5*0.5+(1-(R333-1)/10)*0.25+S333*0.25)*10000</f>
        <v>7156.25</v>
      </c>
      <c r="U333" s="50">
        <f t="shared" ref="U333" si="420">T333-T332</f>
        <v>-6.9444444444443434</v>
      </c>
      <c r="V333" s="50">
        <f>IF(A333&lt;&gt;"",AVERAGE($F$2:F333),"")</f>
        <v>1.5451807228915662</v>
      </c>
      <c r="W333" s="50">
        <f>IF(A333&lt;&gt;"", AVERAGE($G$2:G333), "")</f>
        <v>1.6716867469879517</v>
      </c>
      <c r="X333" s="50">
        <f>IF(A333&lt;&gt;"", COUNTIF($H$2:H333, "AC")/SUM($G$2:G333), "")</f>
        <v>0.58378378378378382</v>
      </c>
      <c r="Y333" s="50">
        <f t="shared" ref="Y333" si="421">IF(A333&lt;&gt;"", V333/5*0.5+(1-(W333-1)/10)*0.25+X333*0.25, "")*10000</f>
        <v>5336.7184956040383</v>
      </c>
      <c r="Z333" s="50">
        <f t="shared" ref="Z333" si="422">Y333-Y332</f>
        <v>6.4108629712691254</v>
      </c>
      <c r="AA333" s="50">
        <f t="shared" si="64"/>
        <v>0.27083333333333331</v>
      </c>
      <c r="AB333" s="75">
        <f t="shared" si="65"/>
        <v>4.5138888888888888E-2</v>
      </c>
      <c r="AC333" s="51">
        <v>4.5138888888888888E-2</v>
      </c>
      <c r="AD333" s="51" t="s">
        <v>1043</v>
      </c>
      <c r="AE333" s="51" t="s">
        <v>1043</v>
      </c>
      <c r="AF333" s="51" t="s">
        <v>1043</v>
      </c>
    </row>
    <row r="334" spans="1:32" x14ac:dyDescent="0.15">
      <c r="A334" s="43" t="s">
        <v>1013</v>
      </c>
      <c r="B334" s="57">
        <v>303</v>
      </c>
      <c r="C334" s="57" t="s">
        <v>1215</v>
      </c>
      <c r="D334" s="58" t="s">
        <v>1063</v>
      </c>
      <c r="E334" s="58" t="s">
        <v>973</v>
      </c>
      <c r="F334" s="58">
        <v>2</v>
      </c>
      <c r="G334" s="46">
        <v>1</v>
      </c>
      <c r="H334" s="47" t="s">
        <v>961</v>
      </c>
      <c r="I334" s="59" t="s">
        <v>1093</v>
      </c>
      <c r="J334" s="56">
        <v>41336</v>
      </c>
      <c r="K334" s="61"/>
      <c r="L334" s="61"/>
      <c r="M334" s="73" t="s">
        <v>973</v>
      </c>
      <c r="N334" s="80">
        <f t="shared" si="262"/>
        <v>7000</v>
      </c>
      <c r="O334" s="77">
        <f>AVERAGE($N$2:N334)</f>
        <v>5834.8765432098744</v>
      </c>
      <c r="P334" s="77">
        <f t="shared" ref="P334" si="423">O334-O333</f>
        <v>3.5094080023800416</v>
      </c>
      <c r="Q334" s="49">
        <f t="shared" ref="Q334" si="424">AVERAGE(F327:F334)</f>
        <v>2.875</v>
      </c>
      <c r="R334" s="49">
        <f t="shared" ref="R334" si="425">AVERAGE(G327:G334)</f>
        <v>1.375</v>
      </c>
      <c r="S334" s="50">
        <f t="shared" ref="S334" si="426">COUNTIF(H328:H334, "AC")/SUM(G328:G334)</f>
        <v>0.7</v>
      </c>
      <c r="T334" s="50">
        <f t="shared" ref="T334" si="427">(Q334/5*0.5+(1-(R334-1)/10)*0.25+S334*0.25)*10000</f>
        <v>7031.25</v>
      </c>
      <c r="U334" s="50">
        <f t="shared" ref="U334" si="428">T334-T333</f>
        <v>-125</v>
      </c>
      <c r="V334" s="50">
        <f>IF(A334&lt;&gt;"",AVERAGE($F$2:F334),"")</f>
        <v>1.5465465465465464</v>
      </c>
      <c r="W334" s="50">
        <f>IF(A334&lt;&gt;"", AVERAGE($G$2:G334), "")</f>
        <v>1.6696696696696696</v>
      </c>
      <c r="X334" s="50">
        <f>IF(A334&lt;&gt;"", COUNTIF($H$2:H334, "AC")/SUM($G$2:G334), "")</f>
        <v>0.58453237410071945</v>
      </c>
      <c r="Y334" s="50">
        <f t="shared" ref="Y334" si="429">IF(A334&lt;&gt;"", V334/5*0.5+(1-(W334-1)/10)*0.25+X334*0.25, "")*10000</f>
        <v>5340.4600643809272</v>
      </c>
      <c r="Z334" s="50">
        <f t="shared" ref="Z334" si="430">Y334-Y333</f>
        <v>3.7415687768889256</v>
      </c>
      <c r="AA334" s="50">
        <f t="shared" si="64"/>
        <v>4.9166666666666678E-2</v>
      </c>
      <c r="AB334" s="75">
        <f t="shared" si="65"/>
        <v>8.1944444444444452E-3</v>
      </c>
      <c r="AC334" s="51">
        <v>8.1944444444444452E-3</v>
      </c>
      <c r="AD334" s="51" t="s">
        <v>1043</v>
      </c>
      <c r="AE334" s="51" t="s">
        <v>1043</v>
      </c>
      <c r="AF334" s="51" t="s">
        <v>1043</v>
      </c>
    </row>
    <row r="335" spans="1:32" x14ac:dyDescent="0.15">
      <c r="A335" s="43" t="s">
        <v>1013</v>
      </c>
      <c r="B335" s="57">
        <v>198</v>
      </c>
      <c r="C335" s="57" t="s">
        <v>1216</v>
      </c>
      <c r="D335" s="58" t="s">
        <v>1063</v>
      </c>
      <c r="E335" s="58" t="s">
        <v>973</v>
      </c>
      <c r="F335" s="58">
        <v>3</v>
      </c>
      <c r="G335" s="46">
        <v>1</v>
      </c>
      <c r="H335" s="47" t="s">
        <v>961</v>
      </c>
      <c r="I335" s="59" t="s">
        <v>1093</v>
      </c>
      <c r="J335" s="56">
        <v>41336</v>
      </c>
      <c r="K335" s="61"/>
      <c r="L335" s="61" t="s">
        <v>1217</v>
      </c>
      <c r="M335" s="73" t="s">
        <v>973</v>
      </c>
      <c r="N335" s="80">
        <f t="shared" si="262"/>
        <v>8000</v>
      </c>
      <c r="O335" s="77">
        <f>AVERAGE($N$2:N335)</f>
        <v>5841.3589487691261</v>
      </c>
      <c r="P335" s="77">
        <f t="shared" ref="P335" si="431">O335-O334</f>
        <v>6.4824055592516743</v>
      </c>
      <c r="Q335" s="49">
        <f t="shared" ref="Q335" si="432">AVERAGE(F328:F335)</f>
        <v>2.875</v>
      </c>
      <c r="R335" s="49">
        <f t="shared" ref="R335" si="433">AVERAGE(G328:G335)</f>
        <v>1.375</v>
      </c>
      <c r="S335" s="50">
        <f t="shared" ref="S335" si="434">COUNTIF(H329:H335, "AC")/SUM(G329:G335)</f>
        <v>0.7</v>
      </c>
      <c r="T335" s="50">
        <f t="shared" ref="T335" si="435">(Q335/5*0.5+(1-(R335-1)/10)*0.25+S335*0.25)*10000</f>
        <v>7031.25</v>
      </c>
      <c r="U335" s="50">
        <f t="shared" ref="U335" si="436">T335-T334</f>
        <v>0</v>
      </c>
      <c r="V335" s="50">
        <f>IF(A335&lt;&gt;"",AVERAGE($F$2:F335),"")</f>
        <v>1.5508982035928143</v>
      </c>
      <c r="W335" s="50">
        <f>IF(A335&lt;&gt;"", AVERAGE($G$2:G335), "")</f>
        <v>1.6676646706586826</v>
      </c>
      <c r="X335" s="50">
        <f>IF(A335&lt;&gt;"", COUNTIF($H$2:H335, "AC")/SUM($G$2:G335), "")</f>
        <v>0.58527827648114905</v>
      </c>
      <c r="Y335" s="50">
        <f t="shared" ref="Y335" si="437">IF(A335&lt;&gt;"", V335/5*0.5+(1-(W335-1)/10)*0.25+X335*0.25, "")*10000</f>
        <v>5347.1777271310166</v>
      </c>
      <c r="Z335" s="50">
        <f t="shared" ref="Z335" si="438">Y335-Y334</f>
        <v>6.7176627500894028</v>
      </c>
      <c r="AA335" s="50">
        <f t="shared" si="64"/>
        <v>9.5000000000000015E-2</v>
      </c>
      <c r="AB335" s="75">
        <f t="shared" si="65"/>
        <v>1.5833333333333335E-2</v>
      </c>
      <c r="AC335" s="51">
        <v>1.5833333333333335E-2</v>
      </c>
      <c r="AD335" s="51" t="s">
        <v>1043</v>
      </c>
      <c r="AE335" s="51" t="s">
        <v>1043</v>
      </c>
      <c r="AF335" s="51" t="s">
        <v>1043</v>
      </c>
    </row>
    <row r="336" spans="1:32" x14ac:dyDescent="0.15">
      <c r="A336" s="43" t="s">
        <v>1013</v>
      </c>
      <c r="B336" s="57">
        <v>53</v>
      </c>
      <c r="C336" s="57" t="s">
        <v>1218</v>
      </c>
      <c r="D336" s="58" t="s">
        <v>1063</v>
      </c>
      <c r="E336" s="58" t="s">
        <v>973</v>
      </c>
      <c r="F336" s="58">
        <v>3</v>
      </c>
      <c r="G336" s="46">
        <v>2</v>
      </c>
      <c r="H336" s="47" t="s">
        <v>961</v>
      </c>
      <c r="I336" s="59" t="s">
        <v>1093</v>
      </c>
      <c r="J336" s="56">
        <v>41336</v>
      </c>
      <c r="K336" s="61"/>
      <c r="L336" s="61" t="s">
        <v>1219</v>
      </c>
      <c r="M336" s="73" t="s">
        <v>973</v>
      </c>
      <c r="N336" s="80">
        <f t="shared" si="262"/>
        <v>6500</v>
      </c>
      <c r="O336" s="77">
        <f>AVERAGE($N$2:N336)</f>
        <v>5843.3250414593676</v>
      </c>
      <c r="P336" s="77">
        <f t="shared" ref="P336" si="439">O336-O335</f>
        <v>1.9660926902415667</v>
      </c>
      <c r="Q336" s="49">
        <f t="shared" ref="Q336" si="440">AVERAGE(F329:F336)</f>
        <v>3</v>
      </c>
      <c r="R336" s="49">
        <f t="shared" ref="R336" si="441">AVERAGE(G329:G336)</f>
        <v>1.5</v>
      </c>
      <c r="S336" s="50">
        <f t="shared" ref="S336" si="442">COUNTIF(H330:H336, "AC")/SUM(G330:G336)</f>
        <v>0.7</v>
      </c>
      <c r="T336" s="50">
        <f t="shared" ref="T336" si="443">(Q336/5*0.5+(1-(R336-1)/10)*0.25+S336*0.25)*10000</f>
        <v>7124.9999999999991</v>
      </c>
      <c r="U336" s="50">
        <f t="shared" ref="U336" si="444">T336-T335</f>
        <v>93.749999999999091</v>
      </c>
      <c r="V336" s="50">
        <f>IF(A336&lt;&gt;"",AVERAGE($F$2:F336),"")</f>
        <v>1.5552238805970149</v>
      </c>
      <c r="W336" s="50">
        <f>IF(A336&lt;&gt;"", AVERAGE($G$2:G336), "")</f>
        <v>1.6686567164179105</v>
      </c>
      <c r="X336" s="50">
        <f>IF(A336&lt;&gt;"", COUNTIF($H$2:H336, "AC")/SUM($G$2:G336), "")</f>
        <v>0.58497316636851515</v>
      </c>
      <c r="Y336" s="50">
        <f t="shared" ref="Y336" si="445">IF(A336&lt;&gt;"", V336/5*0.5+(1-(W336-1)/10)*0.25+X336*0.25, "")*10000</f>
        <v>5350.4926174138245</v>
      </c>
      <c r="Z336" s="50">
        <f t="shared" ref="Z336" si="446">Y336-Y335</f>
        <v>3.3148902828079372</v>
      </c>
      <c r="AA336" s="50">
        <f t="shared" si="64"/>
        <v>0.12076388888888891</v>
      </c>
      <c r="AB336" s="75">
        <f t="shared" si="65"/>
        <v>2.0127314814814817E-2</v>
      </c>
      <c r="AC336" s="51">
        <v>2.0127314814814817E-2</v>
      </c>
      <c r="AD336" s="51" t="s">
        <v>1043</v>
      </c>
      <c r="AE336" s="51" t="s">
        <v>1043</v>
      </c>
      <c r="AF336" s="51" t="s">
        <v>1043</v>
      </c>
    </row>
    <row r="337" spans="1:32" x14ac:dyDescent="0.15">
      <c r="A337" s="43" t="s">
        <v>1013</v>
      </c>
      <c r="B337" s="57">
        <v>70</v>
      </c>
      <c r="C337" s="57" t="s">
        <v>1220</v>
      </c>
      <c r="D337" s="58" t="s">
        <v>435</v>
      </c>
      <c r="E337" s="58" t="s">
        <v>973</v>
      </c>
      <c r="F337" s="58">
        <v>2</v>
      </c>
      <c r="G337" s="46">
        <v>1</v>
      </c>
      <c r="H337" s="47" t="s">
        <v>961</v>
      </c>
      <c r="I337" s="59" t="s">
        <v>1093</v>
      </c>
      <c r="J337" s="56">
        <v>41336</v>
      </c>
      <c r="K337" s="61"/>
      <c r="L337" s="61"/>
      <c r="M337" s="73" t="s">
        <v>973</v>
      </c>
      <c r="N337" s="80">
        <f t="shared" si="262"/>
        <v>7000</v>
      </c>
      <c r="O337" s="77">
        <f>AVERAGE($N$2:N337)</f>
        <v>5846.7675264550244</v>
      </c>
      <c r="P337" s="77">
        <f t="shared" ref="P337" si="447">O337-O336</f>
        <v>3.4424849956567414</v>
      </c>
      <c r="Q337" s="49">
        <f t="shared" ref="Q337" si="448">AVERAGE(F330:F337)</f>
        <v>2.875</v>
      </c>
      <c r="R337" s="49">
        <f t="shared" ref="R337" si="449">AVERAGE(G330:G337)</f>
        <v>1.375</v>
      </c>
      <c r="S337" s="50">
        <f t="shared" ref="S337" si="450">COUNTIF(H331:H337, "AC")/SUM(G331:G337)</f>
        <v>0.7</v>
      </c>
      <c r="T337" s="50">
        <f t="shared" ref="T337" si="451">(Q337/5*0.5+(1-(R337-1)/10)*0.25+S337*0.25)*10000</f>
        <v>7031.25</v>
      </c>
      <c r="U337" s="50">
        <f t="shared" ref="U337" si="452">T337-T336</f>
        <v>-93.749999999999091</v>
      </c>
      <c r="V337" s="50">
        <f>IF(A337&lt;&gt;"",AVERAGE($F$2:F337),"")</f>
        <v>1.5565476190476191</v>
      </c>
      <c r="W337" s="50">
        <f>IF(A337&lt;&gt;"", AVERAGE($G$2:G337), "")</f>
        <v>1.6666666666666667</v>
      </c>
      <c r="X337" s="50">
        <f>IF(A337&lt;&gt;"", COUNTIF($H$2:H337, "AC")/SUM($G$2:G337), "")</f>
        <v>0.58571428571428574</v>
      </c>
      <c r="Y337" s="50">
        <f t="shared" ref="Y337" si="453">IF(A337&lt;&gt;"", V337/5*0.5+(1-(W337-1)/10)*0.25+X337*0.25, "")*10000</f>
        <v>5354.166666666667</v>
      </c>
      <c r="Z337" s="50">
        <f t="shared" ref="Z337" si="454">Y337-Y336</f>
        <v>3.6740492528424511</v>
      </c>
      <c r="AA337" s="50">
        <f t="shared" si="64"/>
        <v>2.5000000000000001E-2</v>
      </c>
      <c r="AB337" s="75">
        <f t="shared" si="65"/>
        <v>4.1666666666666666E-3</v>
      </c>
      <c r="AC337" s="51">
        <v>4.1666666666666666E-3</v>
      </c>
      <c r="AD337" s="51" t="s">
        <v>1043</v>
      </c>
      <c r="AE337" s="51" t="s">
        <v>1043</v>
      </c>
      <c r="AF337" s="51" t="s">
        <v>1043</v>
      </c>
    </row>
    <row r="338" spans="1:32" x14ac:dyDescent="0.15">
      <c r="A338" s="43" t="s">
        <v>1013</v>
      </c>
      <c r="B338" s="57">
        <v>121</v>
      </c>
      <c r="C338" s="57" t="s">
        <v>1221</v>
      </c>
      <c r="D338" s="58" t="s">
        <v>1063</v>
      </c>
      <c r="E338" s="58" t="s">
        <v>973</v>
      </c>
      <c r="F338" s="58">
        <v>3</v>
      </c>
      <c r="G338" s="46">
        <v>1</v>
      </c>
      <c r="H338" s="47" t="s">
        <v>961</v>
      </c>
      <c r="I338" s="59" t="s">
        <v>1093</v>
      </c>
      <c r="J338" s="56">
        <v>41336</v>
      </c>
      <c r="K338" s="61"/>
      <c r="L338" s="61"/>
      <c r="M338" s="73" t="s">
        <v>973</v>
      </c>
      <c r="N338" s="80">
        <f t="shared" si="262"/>
        <v>8000</v>
      </c>
      <c r="O338" s="77">
        <f>AVERAGE($N$2:N338)</f>
        <v>5853.1569403231097</v>
      </c>
      <c r="P338" s="77">
        <f t="shared" ref="P338" si="455">O338-O337</f>
        <v>6.3894138680852848</v>
      </c>
      <c r="Q338" s="49">
        <f t="shared" ref="Q338" si="456">AVERAGE(F331:F338)</f>
        <v>2.875</v>
      </c>
      <c r="R338" s="49">
        <f t="shared" ref="R338" si="457">AVERAGE(G331:G338)</f>
        <v>1.375</v>
      </c>
      <c r="S338" s="50">
        <f t="shared" ref="S338" si="458">COUNTIF(H332:H338, "AC")/SUM(G332:G338)</f>
        <v>0.7</v>
      </c>
      <c r="T338" s="50">
        <f t="shared" ref="T338" si="459">(Q338/5*0.5+(1-(R338-1)/10)*0.25+S338*0.25)*10000</f>
        <v>7031.25</v>
      </c>
      <c r="U338" s="50">
        <f t="shared" ref="U338" si="460">T338-T337</f>
        <v>0</v>
      </c>
      <c r="V338" s="50">
        <f>IF(A338&lt;&gt;"",AVERAGE($F$2:F338),"")</f>
        <v>1.5608308605341246</v>
      </c>
      <c r="W338" s="50">
        <f>IF(A338&lt;&gt;"", AVERAGE($G$2:G338), "")</f>
        <v>1.6646884272997033</v>
      </c>
      <c r="X338" s="50">
        <f>IF(A338&lt;&gt;"", COUNTIF($H$2:H338, "AC")/SUM($G$2:G338), "")</f>
        <v>0.58645276292335113</v>
      </c>
      <c r="Y338" s="50">
        <f t="shared" ref="Y338" si="461">IF(A338&lt;&gt;"", V338/5*0.5+(1-(W338-1)/10)*0.25+X338*0.25, "")*10000</f>
        <v>5360.790661017576</v>
      </c>
      <c r="Z338" s="50">
        <f t="shared" ref="Z338" si="462">Y338-Y337</f>
        <v>6.6239943509090153</v>
      </c>
      <c r="AA338" s="50">
        <f t="shared" si="64"/>
        <v>5.5208333333333331E-2</v>
      </c>
      <c r="AB338" s="75">
        <f t="shared" si="65"/>
        <v>9.2013888888888892E-3</v>
      </c>
      <c r="AC338" s="51">
        <v>9.2013888888888892E-3</v>
      </c>
      <c r="AD338" s="51" t="s">
        <v>1043</v>
      </c>
      <c r="AE338" s="51" t="s">
        <v>1043</v>
      </c>
      <c r="AF338" s="51" t="s">
        <v>1043</v>
      </c>
    </row>
    <row r="339" spans="1:32" x14ac:dyDescent="0.15">
      <c r="A339" s="43" t="s">
        <v>1146</v>
      </c>
      <c r="B339" s="57" t="s">
        <v>1222</v>
      </c>
      <c r="C339" s="57" t="s">
        <v>1223</v>
      </c>
      <c r="D339" s="58" t="s">
        <v>949</v>
      </c>
      <c r="E339" s="58">
        <v>1</v>
      </c>
      <c r="F339" s="58">
        <v>4</v>
      </c>
      <c r="G339" s="46">
        <v>2</v>
      </c>
      <c r="H339" s="47" t="s">
        <v>961</v>
      </c>
      <c r="I339" s="59" t="s">
        <v>968</v>
      </c>
      <c r="J339" s="56">
        <v>41337</v>
      </c>
      <c r="K339" s="61"/>
      <c r="L339" s="61" t="s">
        <v>1224</v>
      </c>
      <c r="M339" s="73" t="s">
        <v>968</v>
      </c>
      <c r="N339" s="80">
        <f t="shared" si="262"/>
        <v>7500</v>
      </c>
      <c r="O339" s="77">
        <f>AVERAGE($N$2:N339)</f>
        <v>5858.0292570677166</v>
      </c>
      <c r="P339" s="77">
        <f t="shared" ref="P339" si="463">O339-O338</f>
        <v>4.8723167446069056</v>
      </c>
      <c r="Q339" s="49">
        <f t="shared" ref="Q339" si="464">AVERAGE(F332:F339)</f>
        <v>3</v>
      </c>
      <c r="R339" s="49">
        <f t="shared" ref="R339" si="465">AVERAGE(G332:G339)</f>
        <v>1.5</v>
      </c>
      <c r="S339" s="50">
        <f t="shared" ref="S339" si="466">COUNTIF(H333:H339, "AC")/SUM(G333:G339)</f>
        <v>0.7</v>
      </c>
      <c r="T339" s="50">
        <f t="shared" ref="T339" si="467">(Q339/5*0.5+(1-(R339-1)/10)*0.25+S339*0.25)*10000</f>
        <v>7124.9999999999991</v>
      </c>
      <c r="U339" s="50">
        <f t="shared" ref="U339" si="468">T339-T338</f>
        <v>93.749999999999091</v>
      </c>
      <c r="V339" s="50">
        <f>IF(A339&lt;&gt;"",AVERAGE($F$2:F339),"")</f>
        <v>1.5680473372781065</v>
      </c>
      <c r="W339" s="50">
        <f>IF(A339&lt;&gt;"", AVERAGE($G$2:G339), "")</f>
        <v>1.665680473372781</v>
      </c>
      <c r="X339" s="50">
        <f>IF(A339&lt;&gt;"", COUNTIF($H$2:H339, "AC")/SUM($G$2:G339), "")</f>
        <v>0.58614564831261107</v>
      </c>
      <c r="Y339" s="50">
        <f t="shared" ref="Y339" si="469">IF(A339&lt;&gt;"", V339/5*0.5+(1-(W339-1)/10)*0.25+X339*0.25, "")*10000</f>
        <v>5366.9913397164382</v>
      </c>
      <c r="Z339" s="50">
        <f t="shared" ref="Z339" si="470">Y339-Y338</f>
        <v>6.200678698862248</v>
      </c>
      <c r="AA339" s="50" t="str">
        <f t="shared" si="64"/>
        <v>NA</v>
      </c>
      <c r="AB339" s="75" t="str">
        <f t="shared" si="65"/>
        <v>NA</v>
      </c>
      <c r="AC339" s="51" t="s">
        <v>1043</v>
      </c>
      <c r="AD339" s="51" t="s">
        <v>1043</v>
      </c>
      <c r="AE339" s="51" t="s">
        <v>1043</v>
      </c>
      <c r="AF339" s="51" t="s">
        <v>1043</v>
      </c>
    </row>
    <row r="340" spans="1:32" x14ac:dyDescent="0.15">
      <c r="A340" s="43" t="s">
        <v>1225</v>
      </c>
      <c r="B340" s="57">
        <v>278</v>
      </c>
      <c r="C340" s="57" t="s">
        <v>1226</v>
      </c>
      <c r="D340" s="58" t="s">
        <v>1227</v>
      </c>
      <c r="E340" s="58" t="s">
        <v>1228</v>
      </c>
      <c r="F340" s="58">
        <v>1</v>
      </c>
      <c r="G340" s="46">
        <v>1</v>
      </c>
      <c r="H340" s="47" t="s">
        <v>1229</v>
      </c>
      <c r="I340" s="59" t="s">
        <v>1230</v>
      </c>
      <c r="J340" s="56">
        <v>41344</v>
      </c>
      <c r="K340" s="61"/>
      <c r="L340" s="61"/>
      <c r="M340" s="73" t="s">
        <v>1228</v>
      </c>
      <c r="N340" s="80">
        <f t="shared" si="262"/>
        <v>6000</v>
      </c>
      <c r="O340" s="77">
        <f>AVERAGE($N$2:N340)</f>
        <v>5858.448049819729</v>
      </c>
      <c r="P340" s="77">
        <f t="shared" ref="P340" si="471">O340-O339</f>
        <v>0.41879275201245036</v>
      </c>
      <c r="Q340" s="49">
        <f t="shared" ref="Q340" si="472">AVERAGE(F333:F340)</f>
        <v>2.75</v>
      </c>
      <c r="R340" s="49">
        <f t="shared" ref="R340" si="473">AVERAGE(G333:G340)</f>
        <v>1.375</v>
      </c>
      <c r="S340" s="50">
        <f t="shared" ref="S340" si="474">COUNTIF(H334:H340, "AC")/SUM(G334:G340)</f>
        <v>0.77777777777777779</v>
      </c>
      <c r="T340" s="50">
        <f t="shared" ref="T340" si="475">(Q340/5*0.5+(1-(R340-1)/10)*0.25+S340*0.25)*10000</f>
        <v>7100.6944444444443</v>
      </c>
      <c r="U340" s="50">
        <f t="shared" ref="U340" si="476">T340-T339</f>
        <v>-24.305555555554747</v>
      </c>
      <c r="V340" s="50">
        <f>IF(A340&lt;&gt;"",AVERAGE($F$2:F340),"")</f>
        <v>1.5663716814159292</v>
      </c>
      <c r="W340" s="50">
        <f>IF(A340&lt;&gt;"", AVERAGE($G$2:G340), "")</f>
        <v>1.663716814159292</v>
      </c>
      <c r="X340" s="50">
        <f>IF(A340&lt;&gt;"", COUNTIF($H$2:H340, "AC")/SUM($G$2:G340), "")</f>
        <v>0.58687943262411346</v>
      </c>
      <c r="Y340" s="50">
        <f t="shared" ref="Y340" si="477">IF(A340&lt;&gt;"", V340/5*0.5+(1-(W340-1)/10)*0.25+X340*0.25, "")*10000</f>
        <v>5367.6410594363897</v>
      </c>
      <c r="Z340" s="50">
        <f t="shared" ref="Z340" si="478">Y340-Y339</f>
        <v>0.64971971995146305</v>
      </c>
      <c r="AA340" s="50">
        <f t="shared" si="64"/>
        <v>2.2430555555555561E-2</v>
      </c>
      <c r="AB340" s="75">
        <f t="shared" si="65"/>
        <v>3.7384259259259263E-3</v>
      </c>
      <c r="AC340" s="51">
        <v>3.7384259259259263E-3</v>
      </c>
      <c r="AD340" s="51" t="s">
        <v>1043</v>
      </c>
      <c r="AE340" s="51" t="s">
        <v>1043</v>
      </c>
      <c r="AF340" s="51" t="s">
        <v>1043</v>
      </c>
    </row>
    <row r="341" spans="1:32" x14ac:dyDescent="0.15">
      <c r="A341" s="43" t="s">
        <v>1225</v>
      </c>
      <c r="B341" s="57">
        <v>475</v>
      </c>
      <c r="C341" s="57" t="s">
        <v>1231</v>
      </c>
      <c r="D341" s="58" t="s">
        <v>1227</v>
      </c>
      <c r="E341" s="58" t="s">
        <v>1228</v>
      </c>
      <c r="F341" s="58">
        <v>3</v>
      </c>
      <c r="G341" s="46">
        <v>2</v>
      </c>
      <c r="H341" s="47" t="s">
        <v>1232</v>
      </c>
      <c r="I341" s="59" t="s">
        <v>1230</v>
      </c>
      <c r="J341" s="56">
        <v>41344</v>
      </c>
      <c r="K341" s="61"/>
      <c r="L341" s="61"/>
      <c r="M341" s="73" t="s">
        <v>1228</v>
      </c>
      <c r="N341" s="80">
        <f t="shared" si="262"/>
        <v>5250</v>
      </c>
      <c r="O341" s="77">
        <f>AVERAGE($N$2:N341)</f>
        <v>5856.6584967320241</v>
      </c>
      <c r="P341" s="77">
        <f t="shared" ref="P341" si="479">O341-O340</f>
        <v>-1.7895530877049168</v>
      </c>
      <c r="Q341" s="49">
        <f t="shared" ref="Q341" si="480">AVERAGE(F334:F341)</f>
        <v>2.625</v>
      </c>
      <c r="R341" s="49">
        <f t="shared" ref="R341" si="481">AVERAGE(G334:G341)</f>
        <v>1.375</v>
      </c>
      <c r="S341" s="50">
        <f t="shared" ref="S341" si="482">COUNTIF(H335:H341, "AC")/SUM(G335:G341)</f>
        <v>0.6</v>
      </c>
      <c r="T341" s="50">
        <f t="shared" ref="T341" si="483">(Q341/5*0.5+(1-(R341-1)/10)*0.25+S341*0.25)*10000</f>
        <v>6531.2500000000009</v>
      </c>
      <c r="U341" s="50">
        <f t="shared" ref="U341" si="484">T341-T340</f>
        <v>-569.44444444444343</v>
      </c>
      <c r="V341" s="50">
        <f>IF(A341&lt;&gt;"",AVERAGE($F$2:F341),"")</f>
        <v>1.5705882352941176</v>
      </c>
      <c r="W341" s="50">
        <f>IF(A341&lt;&gt;"", AVERAGE($G$2:G341), "")</f>
        <v>1.6647058823529413</v>
      </c>
      <c r="X341" s="50">
        <f>IF(A341&lt;&gt;"", COUNTIF($H$2:H341, "AC")/SUM($G$2:G341), "")</f>
        <v>0.5848056537102474</v>
      </c>
      <c r="Y341" s="50">
        <f t="shared" ref="Y341" si="485">IF(A341&lt;&gt;"", V341/5*0.5+(1-(W341-1)/10)*0.25+X341*0.25, "")*10000</f>
        <v>5366.4258989815007</v>
      </c>
      <c r="Z341" s="50">
        <f t="shared" ref="Z341" si="486">Y341-Y340</f>
        <v>-1.2151604548889736</v>
      </c>
      <c r="AA341" s="50">
        <f t="shared" si="64"/>
        <v>0.15875</v>
      </c>
      <c r="AB341" s="75">
        <f t="shared" si="65"/>
        <v>2.6458333333333334E-2</v>
      </c>
      <c r="AC341" s="51">
        <v>1.4351851851851852E-2</v>
      </c>
      <c r="AD341" s="51">
        <v>1.2106481481481482E-2</v>
      </c>
      <c r="AE341" s="51" t="s">
        <v>1043</v>
      </c>
      <c r="AF341" s="51" t="s">
        <v>1043</v>
      </c>
    </row>
    <row r="342" spans="1:32" x14ac:dyDescent="0.15">
      <c r="A342" s="43" t="s">
        <v>989</v>
      </c>
      <c r="B342" s="57">
        <v>561</v>
      </c>
      <c r="C342" s="57" t="s">
        <v>1233</v>
      </c>
      <c r="D342" s="58" t="s">
        <v>1234</v>
      </c>
      <c r="E342" s="58" t="s">
        <v>969</v>
      </c>
      <c r="F342" s="58">
        <v>2</v>
      </c>
      <c r="G342" s="46">
        <v>1</v>
      </c>
      <c r="H342" s="47" t="s">
        <v>961</v>
      </c>
      <c r="I342" s="59" t="s">
        <v>950</v>
      </c>
      <c r="J342" s="56">
        <v>41402</v>
      </c>
      <c r="K342" s="61"/>
      <c r="L342" s="61" t="s">
        <v>1235</v>
      </c>
      <c r="M342" s="73" t="s">
        <v>969</v>
      </c>
      <c r="N342" s="80">
        <f t="shared" si="262"/>
        <v>7000</v>
      </c>
      <c r="O342" s="77">
        <f>AVERAGE($N$2:N342)</f>
        <v>5860.0114043662406</v>
      </c>
      <c r="P342" s="77">
        <f t="shared" ref="P342" si="487">O342-O341</f>
        <v>3.3529076342165354</v>
      </c>
      <c r="Q342" s="49">
        <f t="shared" ref="Q342" si="488">AVERAGE(F335:F342)</f>
        <v>2.625</v>
      </c>
      <c r="R342" s="49">
        <f t="shared" ref="R342" si="489">AVERAGE(G335:G342)</f>
        <v>1.375</v>
      </c>
      <c r="S342" s="50">
        <f t="shared" ref="S342" si="490">COUNTIF(H336:H342, "AC")/SUM(G336:G342)</f>
        <v>0.6</v>
      </c>
      <c r="T342" s="50">
        <f t="shared" ref="T342" si="491">(Q342/5*0.5+(1-(R342-1)/10)*0.25+S342*0.25)*10000</f>
        <v>6531.2500000000009</v>
      </c>
      <c r="U342" s="50">
        <f t="shared" ref="U342" si="492">T342-T341</f>
        <v>0</v>
      </c>
      <c r="V342" s="50">
        <f>IF(A342&lt;&gt;"",AVERAGE($F$2:F342),"")</f>
        <v>1.5718475073313782</v>
      </c>
      <c r="W342" s="50">
        <f>IF(A342&lt;&gt;"", AVERAGE($G$2:G342), "")</f>
        <v>1.6627565982404693</v>
      </c>
      <c r="X342" s="50">
        <f>IF(A342&lt;&gt;"", COUNTIF($H$2:H342, "AC")/SUM($G$2:G342), "")</f>
        <v>0.58553791887125217</v>
      </c>
      <c r="Y342" s="50">
        <f t="shared" ref="Y342" si="493">IF(A342&lt;&gt;"", V342/5*0.5+(1-(W342-1)/10)*0.25+X342*0.25, "")*10000</f>
        <v>5370.0031549493924</v>
      </c>
      <c r="Z342" s="50">
        <f t="shared" ref="Z342" si="494">Y342-Y341</f>
        <v>3.5772559678916878</v>
      </c>
      <c r="AA342" s="50">
        <f t="shared" si="64"/>
        <v>1.9305555555555555E-2</v>
      </c>
      <c r="AB342" s="75">
        <f t="shared" si="65"/>
        <v>3.2175925925925926E-3</v>
      </c>
      <c r="AC342" s="51">
        <v>3.2175925925925926E-3</v>
      </c>
      <c r="AD342" s="51" t="s">
        <v>1043</v>
      </c>
      <c r="AE342" s="51" t="s">
        <v>1043</v>
      </c>
      <c r="AF342" s="51" t="s">
        <v>1043</v>
      </c>
    </row>
    <row r="343" spans="1:32" x14ac:dyDescent="0.15">
      <c r="A343" s="43" t="s">
        <v>989</v>
      </c>
      <c r="B343" s="57">
        <v>566</v>
      </c>
      <c r="C343" s="57" t="s">
        <v>1236</v>
      </c>
      <c r="D343" s="58" t="s">
        <v>1237</v>
      </c>
      <c r="E343" s="58" t="s">
        <v>969</v>
      </c>
      <c r="F343" s="58">
        <v>2</v>
      </c>
      <c r="G343" s="46">
        <v>1</v>
      </c>
      <c r="H343" s="47" t="s">
        <v>961</v>
      </c>
      <c r="I343" s="59" t="s">
        <v>950</v>
      </c>
      <c r="J343" s="56">
        <v>41402</v>
      </c>
      <c r="K343" s="61"/>
      <c r="L343" s="61"/>
      <c r="N343" s="80">
        <f t="shared" si="262"/>
        <v>7000</v>
      </c>
      <c r="O343" s="77">
        <f>AVERAGE($N$2:N343)</f>
        <v>5863.3447043534743</v>
      </c>
      <c r="P343" s="77">
        <f t="shared" ref="P343" si="495">O343-O342</f>
        <v>3.3332999872336586</v>
      </c>
      <c r="Q343" s="49">
        <f t="shared" ref="Q343" si="496">AVERAGE(F336:F343)</f>
        <v>2.5</v>
      </c>
      <c r="R343" s="49">
        <f t="shared" ref="R343" si="497">AVERAGE(G336:G343)</f>
        <v>1.375</v>
      </c>
      <c r="S343" s="50">
        <f t="shared" ref="S343" si="498">COUNTIF(H337:H343, "AC")/SUM(G337:G343)</f>
        <v>0.66666666666666663</v>
      </c>
      <c r="T343" s="50">
        <f t="shared" ref="T343" si="499">(Q343/5*0.5+(1-(R343-1)/10)*0.25+S343*0.25)*10000</f>
        <v>6572.9166666666661</v>
      </c>
      <c r="U343" s="50">
        <f t="shared" ref="U343" si="500">T343-T342</f>
        <v>41.666666666665151</v>
      </c>
      <c r="V343" s="50">
        <f>IF(A343&lt;&gt;"",AVERAGE($F$2:F343),"")</f>
        <v>1.5730994152046784</v>
      </c>
      <c r="W343" s="50">
        <f>IF(A343&lt;&gt;"", AVERAGE($G$2:G343), "")</f>
        <v>1.6608187134502923</v>
      </c>
      <c r="X343" s="50">
        <f>IF(A343&lt;&gt;"", COUNTIF($H$2:H343, "AC")/SUM($G$2:G343), "")</f>
        <v>0.58626760563380287</v>
      </c>
      <c r="Y343" s="50">
        <f t="shared" ref="Y343" si="501">IF(A343&lt;&gt;"", V343/5*0.5+(1-(W343-1)/10)*0.25+X343*0.25, "")*10000</f>
        <v>5373.5637509266135</v>
      </c>
      <c r="Z343" s="50">
        <f t="shared" ref="Z343" si="502">Y343-Y342</f>
        <v>3.5605959772210554</v>
      </c>
      <c r="AA343" s="50">
        <f t="shared" si="64"/>
        <v>3.784722222222222E-2</v>
      </c>
      <c r="AB343" s="75">
        <f t="shared" si="65"/>
        <v>6.3078703703703708E-3</v>
      </c>
      <c r="AC343" s="51">
        <v>6.3078703703703708E-3</v>
      </c>
      <c r="AD343" s="51" t="s">
        <v>1043</v>
      </c>
      <c r="AE343" s="51" t="s">
        <v>1043</v>
      </c>
      <c r="AF343" s="51" t="s">
        <v>1043</v>
      </c>
    </row>
    <row r="344" spans="1:32" x14ac:dyDescent="0.15">
      <c r="A344" s="43" t="s">
        <v>989</v>
      </c>
      <c r="B344" s="57">
        <v>485</v>
      </c>
      <c r="C344" s="57" t="s">
        <v>1238</v>
      </c>
      <c r="D344" s="58" t="s">
        <v>1074</v>
      </c>
      <c r="E344" s="58" t="s">
        <v>970</v>
      </c>
      <c r="F344" s="58">
        <v>1</v>
      </c>
      <c r="G344" s="46">
        <v>1</v>
      </c>
      <c r="H344" s="47" t="s">
        <v>961</v>
      </c>
      <c r="I344" s="59" t="s">
        <v>1239</v>
      </c>
      <c r="J344" s="56">
        <v>41403</v>
      </c>
      <c r="K344" s="61"/>
      <c r="L344" s="61"/>
      <c r="M344" s="73" t="s">
        <v>970</v>
      </c>
      <c r="N344" s="80">
        <f t="shared" si="262"/>
        <v>6000</v>
      </c>
      <c r="O344" s="77">
        <f>AVERAGE($N$2:N344)</f>
        <v>5863.7431162941339</v>
      </c>
      <c r="P344" s="77">
        <f t="shared" ref="P344" si="503">O344-O343</f>
        <v>0.39841194065957097</v>
      </c>
      <c r="Q344" s="49">
        <f t="shared" ref="Q344" si="504">AVERAGE(F337:F344)</f>
        <v>2.25</v>
      </c>
      <c r="R344" s="49">
        <f t="shared" ref="R344" si="505">AVERAGE(G337:G344)</f>
        <v>1.25</v>
      </c>
      <c r="S344" s="50">
        <f t="shared" ref="S344" si="506">COUNTIF(H338:H344, "AC")/SUM(G338:G344)</f>
        <v>0.66666666666666663</v>
      </c>
      <c r="T344" s="50">
        <f t="shared" ref="T344" si="507">(Q344/5*0.5+(1-(R344-1)/10)*0.25+S344*0.25)*10000</f>
        <v>6354.1666666666661</v>
      </c>
      <c r="U344" s="50">
        <f t="shared" ref="U344" si="508">T344-T343</f>
        <v>-218.75</v>
      </c>
      <c r="V344" s="50">
        <f>IF(A344&lt;&gt;"",AVERAGE($F$2:F344),"")</f>
        <v>1.5714285714285714</v>
      </c>
      <c r="W344" s="50">
        <f>IF(A344&lt;&gt;"", AVERAGE($G$2:G344), "")</f>
        <v>1.6588921282798834</v>
      </c>
      <c r="X344" s="50">
        <f>IF(A344&lt;&gt;"", COUNTIF($H$2:H344, "AC")/SUM($G$2:G344), "")</f>
        <v>0.58699472759226712</v>
      </c>
      <c r="Y344" s="50">
        <f t="shared" ref="Y344" si="509">IF(A344&lt;&gt;"", V344/5*0.5+(1-(W344-1)/10)*0.25+X344*0.25, "")*10000</f>
        <v>5374.1923583392681</v>
      </c>
      <c r="Z344" s="50">
        <f t="shared" ref="Z344" si="510">Y344-Y343</f>
        <v>0.62860741265467368</v>
      </c>
      <c r="AA344" s="50">
        <f t="shared" si="64"/>
        <v>2.2152777777777778E-2</v>
      </c>
      <c r="AB344" s="75">
        <f t="shared" si="65"/>
        <v>3.6921296296296298E-3</v>
      </c>
      <c r="AC344" s="51">
        <v>3.6921296296296298E-3</v>
      </c>
      <c r="AD344" s="51" t="s">
        <v>1043</v>
      </c>
      <c r="AE344" s="51" t="s">
        <v>1043</v>
      </c>
      <c r="AF344" s="51" t="s">
        <v>1043</v>
      </c>
    </row>
    <row r="345" spans="1:32" x14ac:dyDescent="0.15">
      <c r="A345" s="43" t="s">
        <v>989</v>
      </c>
      <c r="B345" s="57">
        <v>442</v>
      </c>
      <c r="C345" s="57" t="s">
        <v>1240</v>
      </c>
      <c r="D345" s="58" t="s">
        <v>1243</v>
      </c>
      <c r="E345" s="58">
        <v>1</v>
      </c>
      <c r="F345" s="58">
        <v>3</v>
      </c>
      <c r="G345" s="46">
        <v>1</v>
      </c>
      <c r="H345" s="47" t="s">
        <v>961</v>
      </c>
      <c r="I345" s="59" t="s">
        <v>1008</v>
      </c>
      <c r="J345" s="56">
        <v>41403</v>
      </c>
      <c r="K345" s="61"/>
      <c r="L345" s="61" t="s">
        <v>1241</v>
      </c>
      <c r="M345" s="73" t="s">
        <v>970</v>
      </c>
      <c r="N345" s="80">
        <f t="shared" si="262"/>
        <v>8000</v>
      </c>
      <c r="O345" s="77">
        <f>AVERAGE($N$2:N345)</f>
        <v>5869.9531653746744</v>
      </c>
      <c r="P345" s="77">
        <f t="shared" ref="P345" si="511">O345-O344</f>
        <v>6.210049080540557</v>
      </c>
      <c r="Q345" s="49">
        <f t="shared" ref="Q345" si="512">AVERAGE(F338:F345)</f>
        <v>2.375</v>
      </c>
      <c r="R345" s="49">
        <f t="shared" ref="R345" si="513">AVERAGE(G338:G345)</f>
        <v>1.25</v>
      </c>
      <c r="S345" s="50">
        <f t="shared" ref="S345" si="514">COUNTIF(H339:H345, "AC")/SUM(G339:G345)</f>
        <v>0.66666666666666663</v>
      </c>
      <c r="T345" s="50">
        <f t="shared" ref="T345" si="515">(Q345/5*0.5+(1-(R345-1)/10)*0.25+S345*0.25)*10000</f>
        <v>6479.1666666666661</v>
      </c>
      <c r="U345" s="50">
        <f t="shared" ref="U345" si="516">T345-T344</f>
        <v>125</v>
      </c>
      <c r="V345" s="50">
        <f>IF(A345&lt;&gt;"",AVERAGE($F$2:F345),"")</f>
        <v>1.5755813953488371</v>
      </c>
      <c r="W345" s="50">
        <f>IF(A345&lt;&gt;"", AVERAGE($G$2:G345), "")</f>
        <v>1.6569767441860466</v>
      </c>
      <c r="X345" s="50">
        <f>IF(A345&lt;&gt;"", COUNTIF($H$2:H345, "AC")/SUM($G$2:G345), "")</f>
        <v>0.58771929824561409</v>
      </c>
      <c r="Y345" s="50">
        <f t="shared" ref="Y345" si="517">IF(A345&lt;&gt;"", V345/5*0.5+(1-(W345-1)/10)*0.25+X345*0.25, "")*10000</f>
        <v>5380.6354549163607</v>
      </c>
      <c r="Z345" s="50">
        <f t="shared" ref="Z345" si="518">Y345-Y344</f>
        <v>6.4430965770925468</v>
      </c>
      <c r="AA345" s="50">
        <f t="shared" si="64"/>
        <v>4.2013888888888892E-2</v>
      </c>
      <c r="AB345" s="75">
        <f t="shared" si="65"/>
        <v>7.0023148148148154E-3</v>
      </c>
      <c r="AC345" s="51">
        <v>7.0023148148148154E-3</v>
      </c>
      <c r="AD345" s="51" t="s">
        <v>1043</v>
      </c>
      <c r="AE345" s="51" t="s">
        <v>1043</v>
      </c>
      <c r="AF345" s="51" t="s">
        <v>1043</v>
      </c>
    </row>
    <row r="346" spans="1:32" x14ac:dyDescent="0.15">
      <c r="A346" s="43" t="s">
        <v>989</v>
      </c>
      <c r="B346" s="57">
        <v>448</v>
      </c>
      <c r="C346" s="57" t="s">
        <v>1242</v>
      </c>
      <c r="D346" s="58" t="s">
        <v>1244</v>
      </c>
      <c r="E346" s="58" t="s">
        <v>970</v>
      </c>
      <c r="F346" s="58">
        <v>3</v>
      </c>
      <c r="G346" s="46">
        <v>2</v>
      </c>
      <c r="H346" s="47" t="s">
        <v>961</v>
      </c>
      <c r="I346" s="59" t="s">
        <v>1239</v>
      </c>
      <c r="J346" s="56">
        <v>41403</v>
      </c>
      <c r="K346" s="61"/>
      <c r="L346" s="61" t="s">
        <v>1245</v>
      </c>
      <c r="M346" s="73" t="s">
        <v>970</v>
      </c>
      <c r="N346" s="80">
        <f t="shared" si="262"/>
        <v>6500</v>
      </c>
      <c r="O346" s="77">
        <f>AVERAGE($N$2:N346)</f>
        <v>5871.7793880837335</v>
      </c>
      <c r="P346" s="77">
        <f t="shared" ref="P346" si="519">O346-O345</f>
        <v>1.8262227090590386</v>
      </c>
      <c r="Q346" s="49">
        <f t="shared" ref="Q346" si="520">AVERAGE(F339:F346)</f>
        <v>2.375</v>
      </c>
      <c r="R346" s="49">
        <f t="shared" ref="R346" si="521">AVERAGE(G339:G346)</f>
        <v>1.375</v>
      </c>
      <c r="S346" s="50">
        <f t="shared" ref="S346" si="522">COUNTIF(H340:H346, "AC")/SUM(G340:G346)</f>
        <v>0.66666666666666663</v>
      </c>
      <c r="T346" s="50">
        <f t="shared" ref="T346" si="523">(Q346/5*0.5+(1-(R346-1)/10)*0.25+S346*0.25)*10000</f>
        <v>6447.916666666667</v>
      </c>
      <c r="U346" s="50">
        <f t="shared" ref="U346" si="524">T346-T345</f>
        <v>-31.249999999999091</v>
      </c>
      <c r="V346" s="50">
        <f>IF(A346&lt;&gt;"",AVERAGE($F$2:F346),"")</f>
        <v>1.5797101449275361</v>
      </c>
      <c r="W346" s="50">
        <f>IF(A346&lt;&gt;"", AVERAGE($G$2:G346), "")</f>
        <v>1.6579710144927535</v>
      </c>
      <c r="X346" s="50">
        <f>IF(A346&lt;&gt;"", COUNTIF($H$2:H346, "AC")/SUM($G$2:G346), "")</f>
        <v>0.58741258741258739</v>
      </c>
      <c r="Y346" s="50">
        <f t="shared" ref="Y346" si="525">IF(A346&lt;&gt;"", V346/5*0.5+(1-(W346-1)/10)*0.25+X346*0.25, "")*10000</f>
        <v>5383.7488598358159</v>
      </c>
      <c r="Z346" s="50">
        <f t="shared" ref="Z346" si="526">Y346-Y345</f>
        <v>3.1134049194552063</v>
      </c>
      <c r="AA346" s="50">
        <f t="shared" si="64"/>
        <v>7.2638888888888892E-2</v>
      </c>
      <c r="AB346" s="75">
        <f t="shared" si="65"/>
        <v>1.2106481481481482E-2</v>
      </c>
      <c r="AC346" s="51">
        <v>1.2106481481481482E-2</v>
      </c>
      <c r="AD346" s="51" t="s">
        <v>1043</v>
      </c>
      <c r="AE346" s="51" t="s">
        <v>1043</v>
      </c>
      <c r="AF346" s="51" t="s">
        <v>1043</v>
      </c>
    </row>
    <row r="347" spans="1:32" x14ac:dyDescent="0.15">
      <c r="A347" s="43" t="s">
        <v>1004</v>
      </c>
      <c r="B347" s="57">
        <v>495</v>
      </c>
      <c r="C347" s="57" t="s">
        <v>1246</v>
      </c>
      <c r="D347" s="58" t="s">
        <v>1074</v>
      </c>
      <c r="E347" s="58" t="s">
        <v>968</v>
      </c>
      <c r="F347" s="58">
        <v>2</v>
      </c>
      <c r="G347" s="46">
        <v>1</v>
      </c>
      <c r="H347" s="47" t="s">
        <v>961</v>
      </c>
      <c r="I347" s="59" t="s">
        <v>966</v>
      </c>
      <c r="J347" s="56">
        <v>41404</v>
      </c>
      <c r="K347" s="61"/>
      <c r="L347" s="61"/>
      <c r="M347" s="73" t="s">
        <v>968</v>
      </c>
      <c r="N347" s="80">
        <f t="shared" si="262"/>
        <v>7000</v>
      </c>
      <c r="O347" s="77">
        <f>AVERAGE($N$2:N347)</f>
        <v>5875.0401412973642</v>
      </c>
      <c r="P347" s="77">
        <f t="shared" ref="P347" si="527">O347-O346</f>
        <v>3.2607532136307782</v>
      </c>
      <c r="Q347" s="49">
        <f t="shared" ref="Q347" si="528">AVERAGE(F340:F347)</f>
        <v>2.125</v>
      </c>
      <c r="R347" s="49">
        <f t="shared" ref="R347" si="529">AVERAGE(G340:G347)</f>
        <v>1.25</v>
      </c>
      <c r="S347" s="50">
        <f t="shared" ref="S347" si="530">COUNTIF(H341:H347, "AC")/SUM(G341:G347)</f>
        <v>0.66666666666666663</v>
      </c>
      <c r="T347" s="50">
        <f t="shared" ref="T347" si="531">(Q347/5*0.5+(1-(R347-1)/10)*0.25+S347*0.25)*10000</f>
        <v>6229.166666666667</v>
      </c>
      <c r="U347" s="50">
        <f t="shared" ref="U347" si="532">T347-T346</f>
        <v>-218.75</v>
      </c>
      <c r="V347" s="50">
        <f>IF(A347&lt;&gt;"",AVERAGE($F$2:F347),"")</f>
        <v>1.5809248554913296</v>
      </c>
      <c r="W347" s="50">
        <f>IF(A347&lt;&gt;"", AVERAGE($G$2:G347), "")</f>
        <v>1.6560693641618498</v>
      </c>
      <c r="X347" s="50">
        <f>IF(A347&lt;&gt;"", COUNTIF($H$2:H347, "AC")/SUM($G$2:G347), "")</f>
        <v>0.58813263525305415</v>
      </c>
      <c r="Y347" s="50">
        <f t="shared" ref="Y347" si="533">IF(A347&lt;&gt;"", V347/5*0.5+(1-(W347-1)/10)*0.25+X347*0.25, "")*10000</f>
        <v>5387.2391025835022</v>
      </c>
      <c r="Z347" s="50">
        <f t="shared" ref="Z347" si="534">Y347-Y346</f>
        <v>3.4902427476863522</v>
      </c>
      <c r="AA347" s="50">
        <f t="shared" ref="AA347:AA406" si="535">IF(ISERROR(MIN(86400*AB347/(4*3600), 1)), "NA", MIN(86400*AB347/(4*3600), 1))</f>
        <v>8.819444444444445E-2</v>
      </c>
      <c r="AB347" s="75">
        <f t="shared" ref="AB347:AB406" si="536">IF(AC347="-","NA",SUM(AC347:AF347))</f>
        <v>1.4699074074074074E-2</v>
      </c>
      <c r="AC347" s="51">
        <v>1.4699074074074074E-2</v>
      </c>
      <c r="AD347" s="51" t="s">
        <v>1043</v>
      </c>
      <c r="AE347" s="51" t="s">
        <v>1043</v>
      </c>
      <c r="AF347" s="51" t="s">
        <v>1043</v>
      </c>
    </row>
    <row r="348" spans="1:32" x14ac:dyDescent="0.15">
      <c r="A348" s="43" t="s">
        <v>1004</v>
      </c>
      <c r="B348" s="57">
        <v>283</v>
      </c>
      <c r="C348" s="57" t="s">
        <v>1247</v>
      </c>
      <c r="D348" s="58" t="s">
        <v>1074</v>
      </c>
      <c r="E348" s="58" t="s">
        <v>968</v>
      </c>
      <c r="F348" s="58">
        <v>2</v>
      </c>
      <c r="G348" s="46">
        <v>1</v>
      </c>
      <c r="H348" s="47" t="s">
        <v>961</v>
      </c>
      <c r="I348" s="59" t="s">
        <v>950</v>
      </c>
      <c r="J348" s="56">
        <v>41404</v>
      </c>
      <c r="K348" s="61"/>
      <c r="L348" s="61"/>
      <c r="M348" s="73" t="s">
        <v>968</v>
      </c>
      <c r="N348" s="80">
        <f t="shared" si="262"/>
        <v>7000</v>
      </c>
      <c r="O348" s="77">
        <f>AVERAGE($N$2:N348)</f>
        <v>5878.2821005443457</v>
      </c>
      <c r="P348" s="77">
        <f t="shared" ref="P348" si="537">O348-O347</f>
        <v>3.2419592469814233</v>
      </c>
      <c r="Q348" s="49">
        <f t="shared" ref="Q348" si="538">AVERAGE(F341:F348)</f>
        <v>2.25</v>
      </c>
      <c r="R348" s="49">
        <f t="shared" ref="R348" si="539">AVERAGE(G341:G348)</f>
        <v>1.25</v>
      </c>
      <c r="S348" s="50">
        <f t="shared" ref="S348" si="540">COUNTIF(H342:H348, "AC")/SUM(G342:G348)</f>
        <v>0.875</v>
      </c>
      <c r="T348" s="50">
        <f t="shared" ref="T348" si="541">(Q348/5*0.5+(1-(R348-1)/10)*0.25+S348*0.25)*10000</f>
        <v>6875</v>
      </c>
      <c r="U348" s="50">
        <f t="shared" ref="U348" si="542">T348-T347</f>
        <v>645.83333333333303</v>
      </c>
      <c r="V348" s="50">
        <f>IF(A348&lt;&gt;"",AVERAGE($F$2:F348),"")</f>
        <v>1.5821325648414986</v>
      </c>
      <c r="W348" s="50">
        <f>IF(A348&lt;&gt;"", AVERAGE($G$2:G348), "")</f>
        <v>1.6541786743515849</v>
      </c>
      <c r="X348" s="50">
        <f>IF(A348&lt;&gt;"", COUNTIF($H$2:H348, "AC")/SUM($G$2:G348), "")</f>
        <v>0.58885017421602792</v>
      </c>
      <c r="Y348" s="50">
        <f t="shared" ref="Y348" si="543">IF(A348&lt;&gt;"", V348/5*0.5+(1-(W348-1)/10)*0.25+X348*0.25, "")*10000</f>
        <v>5390.7133317936732</v>
      </c>
      <c r="Z348" s="50">
        <f t="shared" ref="Z348" si="544">Y348-Y347</f>
        <v>3.4742292101709609</v>
      </c>
      <c r="AA348" s="50">
        <f t="shared" si="535"/>
        <v>7.048611111111111E-2</v>
      </c>
      <c r="AB348" s="75">
        <f t="shared" si="536"/>
        <v>1.1747685185185186E-2</v>
      </c>
      <c r="AC348" s="51">
        <v>1.1747685185185186E-2</v>
      </c>
      <c r="AD348" s="51" t="s">
        <v>1043</v>
      </c>
      <c r="AE348" s="51" t="s">
        <v>1043</v>
      </c>
      <c r="AF348" s="51" t="s">
        <v>1043</v>
      </c>
    </row>
    <row r="349" spans="1:32" x14ac:dyDescent="0.15">
      <c r="A349" s="43" t="s">
        <v>1004</v>
      </c>
      <c r="B349" s="57">
        <v>238</v>
      </c>
      <c r="C349" s="57" t="s">
        <v>1248</v>
      </c>
      <c r="D349" s="58" t="s">
        <v>1249</v>
      </c>
      <c r="E349" s="58">
        <v>1</v>
      </c>
      <c r="F349" s="58">
        <v>3</v>
      </c>
      <c r="G349" s="46">
        <v>1</v>
      </c>
      <c r="H349" s="47" t="s">
        <v>961</v>
      </c>
      <c r="I349" s="59" t="s">
        <v>966</v>
      </c>
      <c r="J349" s="56">
        <v>41404</v>
      </c>
      <c r="K349" s="61"/>
      <c r="L349" s="61" t="s">
        <v>1250</v>
      </c>
      <c r="M349" s="73" t="s">
        <v>968</v>
      </c>
      <c r="N349" s="80">
        <f t="shared" si="262"/>
        <v>8000</v>
      </c>
      <c r="O349" s="77">
        <f>AVERAGE($N$2:N349)</f>
        <v>5884.3789910600235</v>
      </c>
      <c r="P349" s="77">
        <f t="shared" ref="P349" si="545">O349-O348</f>
        <v>6.0968905156778419</v>
      </c>
      <c r="Q349" s="49">
        <f t="shared" ref="Q349" si="546">AVERAGE(F342:F349)</f>
        <v>2.25</v>
      </c>
      <c r="R349" s="49">
        <f t="shared" ref="R349" si="547">AVERAGE(G342:G349)</f>
        <v>1.125</v>
      </c>
      <c r="S349" s="50">
        <f t="shared" ref="S349" si="548">COUNTIF(H343:H349, "AC")/SUM(G343:G349)</f>
        <v>0.875</v>
      </c>
      <c r="T349" s="50">
        <f t="shared" ref="T349" si="549">(Q349/5*0.5+(1-(R349-1)/10)*0.25+S349*0.25)*10000</f>
        <v>6906.25</v>
      </c>
      <c r="U349" s="50">
        <f t="shared" ref="U349" si="550">T349-T348</f>
        <v>31.25</v>
      </c>
      <c r="V349" s="50">
        <f>IF(A349&lt;&gt;"",AVERAGE($F$2:F349),"")</f>
        <v>1.5862068965517242</v>
      </c>
      <c r="W349" s="50">
        <f>IF(A349&lt;&gt;"", AVERAGE($G$2:G349), "")</f>
        <v>1.6522988505747127</v>
      </c>
      <c r="X349" s="50">
        <f>IF(A349&lt;&gt;"", COUNTIF($H$2:H349, "AC")/SUM($G$2:G349), "")</f>
        <v>0.5895652173913043</v>
      </c>
      <c r="Y349" s="50">
        <f t="shared" ref="Y349" si="551">IF(A349&lt;&gt;"", V349/5*0.5+(1-(W349-1)/10)*0.25+X349*0.25, "")*10000</f>
        <v>5397.0452273863066</v>
      </c>
      <c r="Z349" s="50">
        <f t="shared" ref="Z349" si="552">Y349-Y348</f>
        <v>6.3318955926333729</v>
      </c>
      <c r="AA349" s="50">
        <f t="shared" si="535"/>
        <v>8.1736111111111093E-2</v>
      </c>
      <c r="AB349" s="75">
        <f t="shared" si="536"/>
        <v>1.3622685185185184E-2</v>
      </c>
      <c r="AC349" s="51">
        <v>1.3622685185185184E-2</v>
      </c>
      <c r="AD349" s="51" t="s">
        <v>1043</v>
      </c>
      <c r="AE349" s="51" t="s">
        <v>1043</v>
      </c>
      <c r="AF349" s="51" t="s">
        <v>1043</v>
      </c>
    </row>
    <row r="350" spans="1:32" x14ac:dyDescent="0.15">
      <c r="A350" s="43" t="s">
        <v>976</v>
      </c>
      <c r="B350" s="57">
        <v>122</v>
      </c>
      <c r="C350" s="57" t="s">
        <v>1251</v>
      </c>
      <c r="D350" s="58" t="s">
        <v>1252</v>
      </c>
      <c r="E350" s="58" t="s">
        <v>978</v>
      </c>
      <c r="F350" s="58">
        <v>2</v>
      </c>
      <c r="G350" s="46">
        <v>1</v>
      </c>
      <c r="H350" s="47" t="s">
        <v>965</v>
      </c>
      <c r="I350" s="59" t="s">
        <v>1093</v>
      </c>
      <c r="J350" s="56">
        <v>41417</v>
      </c>
      <c r="K350" s="61"/>
      <c r="L350" s="61"/>
      <c r="M350" s="73" t="s">
        <v>978</v>
      </c>
      <c r="N350" s="80">
        <f t="shared" si="262"/>
        <v>7000</v>
      </c>
      <c r="O350" s="77">
        <f>AVERAGE($N$2:N350)</f>
        <v>5887.5756128621433</v>
      </c>
      <c r="P350" s="77">
        <f t="shared" ref="P350" si="553">O350-O349</f>
        <v>3.1966218021198074</v>
      </c>
      <c r="Q350" s="49">
        <f t="shared" ref="Q350" si="554">AVERAGE(F343:F350)</f>
        <v>2.25</v>
      </c>
      <c r="R350" s="49">
        <f t="shared" ref="R350" si="555">AVERAGE(G343:G350)</f>
        <v>1.125</v>
      </c>
      <c r="S350" s="50">
        <f t="shared" ref="S350" si="556">COUNTIF(H344:H350, "AC")/SUM(G344:G350)</f>
        <v>0.875</v>
      </c>
      <c r="T350" s="50">
        <f t="shared" ref="T350" si="557">(Q350/5*0.5+(1-(R350-1)/10)*0.25+S350*0.25)*10000</f>
        <v>6906.25</v>
      </c>
      <c r="U350" s="50">
        <f t="shared" ref="U350" si="558">T350-T349</f>
        <v>0</v>
      </c>
      <c r="V350" s="50">
        <f>IF(A350&lt;&gt;"",AVERAGE($F$2:F350),"")</f>
        <v>1.5873925501432664</v>
      </c>
      <c r="W350" s="50">
        <f>IF(A350&lt;&gt;"", AVERAGE($G$2:G350), "")</f>
        <v>1.6504297994269341</v>
      </c>
      <c r="X350" s="50">
        <f>IF(A350&lt;&gt;"", COUNTIF($H$2:H350, "AC")/SUM($G$2:G350), "")</f>
        <v>0.59027777777777779</v>
      </c>
      <c r="Y350" s="50">
        <f t="shared" ref="Y350" si="559">IF(A350&lt;&gt;"", V350/5*0.5+(1-(W350-1)/10)*0.25+X350*0.25, "")*10000</f>
        <v>5400.4795447309771</v>
      </c>
      <c r="Z350" s="50">
        <f t="shared" ref="Z350" si="560">Y350-Y349</f>
        <v>3.4343173446704895</v>
      </c>
      <c r="AA350" s="50">
        <f t="shared" si="535"/>
        <v>4.6527777777777772E-2</v>
      </c>
      <c r="AB350" s="75">
        <f t="shared" si="536"/>
        <v>7.7546296296296287E-3</v>
      </c>
      <c r="AC350" s="51">
        <v>7.7546296296296287E-3</v>
      </c>
      <c r="AD350" s="51" t="s">
        <v>1043</v>
      </c>
      <c r="AE350" s="51" t="s">
        <v>1043</v>
      </c>
      <c r="AF350" s="51" t="s">
        <v>1043</v>
      </c>
    </row>
    <row r="351" spans="1:32" x14ac:dyDescent="0.15">
      <c r="A351" s="43" t="s">
        <v>976</v>
      </c>
      <c r="B351" s="57">
        <v>169</v>
      </c>
      <c r="C351" s="57" t="s">
        <v>1253</v>
      </c>
      <c r="D351" s="58" t="s">
        <v>1254</v>
      </c>
      <c r="E351" s="58" t="s">
        <v>978</v>
      </c>
      <c r="F351" s="58">
        <v>2</v>
      </c>
      <c r="G351" s="46">
        <v>1</v>
      </c>
      <c r="H351" s="47" t="s">
        <v>965</v>
      </c>
      <c r="I351" s="59" t="s">
        <v>1093</v>
      </c>
      <c r="J351" s="56">
        <v>41417</v>
      </c>
      <c r="K351" s="61"/>
      <c r="L351" s="61"/>
      <c r="M351" s="73" t="s">
        <v>978</v>
      </c>
      <c r="N351" s="80">
        <f t="shared" si="262"/>
        <v>7000</v>
      </c>
      <c r="O351" s="77">
        <f>AVERAGE($N$2:N351)</f>
        <v>5890.7539682539655</v>
      </c>
      <c r="P351" s="77">
        <f t="shared" ref="P351" si="561">O351-O350</f>
        <v>3.1783553918221514</v>
      </c>
      <c r="Q351" s="49">
        <f t="shared" ref="Q351" si="562">AVERAGE(F344:F351)</f>
        <v>2.25</v>
      </c>
      <c r="R351" s="49">
        <f t="shared" ref="R351" si="563">AVERAGE(G344:G351)</f>
        <v>1.125</v>
      </c>
      <c r="S351" s="50">
        <f t="shared" ref="S351" si="564">COUNTIF(H345:H351, "AC")/SUM(G345:G351)</f>
        <v>0.875</v>
      </c>
      <c r="T351" s="50">
        <f t="shared" ref="T351" si="565">(Q351/5*0.5+(1-(R351-1)/10)*0.25+S351*0.25)*10000</f>
        <v>6906.25</v>
      </c>
      <c r="U351" s="50">
        <f t="shared" ref="U351" si="566">T351-T350</f>
        <v>0</v>
      </c>
      <c r="V351" s="50">
        <f>IF(A351&lt;&gt;"",AVERAGE($F$2:F351),"")</f>
        <v>1.5885714285714285</v>
      </c>
      <c r="W351" s="50">
        <f>IF(A351&lt;&gt;"", AVERAGE($G$2:G351), "")</f>
        <v>1.6485714285714286</v>
      </c>
      <c r="X351" s="50">
        <f>IF(A351&lt;&gt;"", COUNTIF($H$2:H351, "AC")/SUM($G$2:G351), "")</f>
        <v>0.59098786828422878</v>
      </c>
      <c r="Y351" s="50">
        <f t="shared" ref="Y351" si="567">IF(A351&lt;&gt;"", V351/5*0.5+(1-(W351-1)/10)*0.25+X351*0.25, "")*10000</f>
        <v>5403.8982421391438</v>
      </c>
      <c r="Z351" s="50">
        <f t="shared" ref="Z351" si="568">Y351-Y350</f>
        <v>3.4186974081667358</v>
      </c>
      <c r="AA351" s="50">
        <f t="shared" si="535"/>
        <v>3.4444444444444451E-2</v>
      </c>
      <c r="AB351" s="75">
        <f t="shared" si="536"/>
        <v>5.7407407407407416E-3</v>
      </c>
      <c r="AC351" s="51">
        <v>5.7407407407407416E-3</v>
      </c>
      <c r="AD351" s="51" t="s">
        <v>1043</v>
      </c>
      <c r="AE351" s="51" t="s">
        <v>1043</v>
      </c>
      <c r="AF351" s="51" t="s">
        <v>1043</v>
      </c>
    </row>
    <row r="352" spans="1:32" x14ac:dyDescent="0.15">
      <c r="A352" s="43" t="s">
        <v>976</v>
      </c>
      <c r="B352" s="57">
        <v>217</v>
      </c>
      <c r="C352" s="57" t="s">
        <v>1255</v>
      </c>
      <c r="D352" s="58" t="s">
        <v>1254</v>
      </c>
      <c r="E352" s="58" t="s">
        <v>978</v>
      </c>
      <c r="F352" s="58">
        <v>2</v>
      </c>
      <c r="G352" s="46">
        <v>1</v>
      </c>
      <c r="H352" s="47" t="s">
        <v>965</v>
      </c>
      <c r="I352" s="59" t="s">
        <v>1093</v>
      </c>
      <c r="J352" s="56">
        <v>41417</v>
      </c>
      <c r="K352" s="61"/>
      <c r="L352" s="61"/>
      <c r="M352" s="73" t="s">
        <v>978</v>
      </c>
      <c r="N352" s="80">
        <f t="shared" si="262"/>
        <v>7000</v>
      </c>
      <c r="O352" s="77">
        <f>AVERAGE($N$2:N352)</f>
        <v>5893.9142133586556</v>
      </c>
      <c r="P352" s="77">
        <f t="shared" ref="P352" si="569">O352-O351</f>
        <v>3.1602451046901479</v>
      </c>
      <c r="Q352" s="49">
        <f t="shared" ref="Q352" si="570">AVERAGE(F345:F352)</f>
        <v>2.375</v>
      </c>
      <c r="R352" s="49">
        <f t="shared" ref="R352" si="571">AVERAGE(G345:G352)</f>
        <v>1.125</v>
      </c>
      <c r="S352" s="50">
        <f t="shared" ref="S352" si="572">COUNTIF(H346:H352, "AC")/SUM(G346:G352)</f>
        <v>0.875</v>
      </c>
      <c r="T352" s="50">
        <f t="shared" ref="T352" si="573">(Q352/5*0.5+(1-(R352-1)/10)*0.25+S352*0.25)*10000</f>
        <v>7031.25</v>
      </c>
      <c r="U352" s="50">
        <f t="shared" ref="U352" si="574">T352-T351</f>
        <v>125</v>
      </c>
      <c r="V352" s="50">
        <f>IF(A352&lt;&gt;"",AVERAGE($F$2:F352),"")</f>
        <v>1.5897435897435896</v>
      </c>
      <c r="W352" s="50">
        <f>IF(A352&lt;&gt;"", AVERAGE($G$2:G352), "")</f>
        <v>1.6467236467236468</v>
      </c>
      <c r="X352" s="50">
        <f>IF(A352&lt;&gt;"", COUNTIF($H$2:H352, "AC")/SUM($G$2:G352), "")</f>
        <v>0.59169550173010377</v>
      </c>
      <c r="Y352" s="50">
        <f t="shared" ref="Y352" si="575">IF(A352&lt;&gt;"", V352/5*0.5+(1-(W352-1)/10)*0.25+X352*0.25, "")*10000</f>
        <v>5407.3014323879379</v>
      </c>
      <c r="Z352" s="50">
        <f t="shared" ref="Z352" si="576">Y352-Y351</f>
        <v>3.4031902487940897</v>
      </c>
      <c r="AA352" s="50">
        <f t="shared" si="535"/>
        <v>1.638888888888889E-2</v>
      </c>
      <c r="AB352" s="75">
        <f t="shared" si="536"/>
        <v>2.7314814814814819E-3</v>
      </c>
      <c r="AC352" s="51">
        <v>2.7314814814814819E-3</v>
      </c>
      <c r="AD352" s="51" t="s">
        <v>1043</v>
      </c>
      <c r="AE352" s="51" t="s">
        <v>1043</v>
      </c>
      <c r="AF352" s="51" t="s">
        <v>1043</v>
      </c>
    </row>
    <row r="353" spans="1:32" x14ac:dyDescent="0.15">
      <c r="A353" s="43" t="s">
        <v>976</v>
      </c>
      <c r="B353" s="57">
        <v>268</v>
      </c>
      <c r="C353" s="57" t="s">
        <v>1256</v>
      </c>
      <c r="D353" s="58" t="s">
        <v>1244</v>
      </c>
      <c r="E353" s="58" t="s">
        <v>978</v>
      </c>
      <c r="F353" s="58">
        <v>3</v>
      </c>
      <c r="G353" s="46">
        <v>1</v>
      </c>
      <c r="H353" s="47" t="s">
        <v>965</v>
      </c>
      <c r="I353" s="59" t="s">
        <v>1093</v>
      </c>
      <c r="J353" s="56">
        <v>41417</v>
      </c>
      <c r="K353" s="61"/>
      <c r="L353" s="61"/>
      <c r="M353" s="73" t="s">
        <v>978</v>
      </c>
      <c r="N353" s="80">
        <f t="shared" si="262"/>
        <v>8000</v>
      </c>
      <c r="O353" s="77">
        <f>AVERAGE($N$2:N353)</f>
        <v>5899.8974116161589</v>
      </c>
      <c r="P353" s="77">
        <f t="shared" ref="P353" si="577">O353-O352</f>
        <v>5.983198257503318</v>
      </c>
      <c r="Q353" s="49">
        <f t="shared" ref="Q353" si="578">AVERAGE(F346:F353)</f>
        <v>2.375</v>
      </c>
      <c r="R353" s="49">
        <f t="shared" ref="R353" si="579">AVERAGE(G346:G353)</f>
        <v>1.125</v>
      </c>
      <c r="S353" s="50">
        <f t="shared" ref="S353" si="580">COUNTIF(H347:H353, "AC")/SUM(G347:G353)</f>
        <v>1</v>
      </c>
      <c r="T353" s="50">
        <f t="shared" ref="T353" si="581">(Q353/5*0.5+(1-(R353-1)/10)*0.25+S353*0.25)*10000</f>
        <v>7343.75</v>
      </c>
      <c r="U353" s="50">
        <f t="shared" ref="U353" si="582">T353-T352</f>
        <v>312.5</v>
      </c>
      <c r="V353" s="50">
        <f>IF(A353&lt;&gt;"",AVERAGE($F$2:F353),"")</f>
        <v>1.59375</v>
      </c>
      <c r="W353" s="50">
        <f>IF(A353&lt;&gt;"", AVERAGE($G$2:G353), "")</f>
        <v>1.6448863636363635</v>
      </c>
      <c r="X353" s="50">
        <f>IF(A353&lt;&gt;"", COUNTIF($H$2:H353, "AC")/SUM($G$2:G353), "")</f>
        <v>0.59240069084628666</v>
      </c>
      <c r="Y353" s="50">
        <f t="shared" ref="Y353" si="583">IF(A353&lt;&gt;"", V353/5*0.5+(1-(W353-1)/10)*0.25+X353*0.25, "")*10000</f>
        <v>5413.5301362066257</v>
      </c>
      <c r="Z353" s="50">
        <f t="shared" ref="Z353" si="584">Y353-Y352</f>
        <v>6.2287038186877908</v>
      </c>
      <c r="AA353" s="50">
        <f t="shared" si="535"/>
        <v>6.3611111111111118E-2</v>
      </c>
      <c r="AB353" s="75">
        <f t="shared" si="536"/>
        <v>1.0601851851851854E-2</v>
      </c>
      <c r="AC353" s="51">
        <v>1.0601851851851854E-2</v>
      </c>
      <c r="AD353" s="51" t="s">
        <v>1043</v>
      </c>
      <c r="AE353" s="51" t="s">
        <v>1043</v>
      </c>
      <c r="AF353" s="51" t="s">
        <v>1043</v>
      </c>
    </row>
    <row r="354" spans="1:32" x14ac:dyDescent="0.15">
      <c r="A354" s="43" t="s">
        <v>976</v>
      </c>
      <c r="B354" s="57">
        <v>216</v>
      </c>
      <c r="C354" s="57" t="s">
        <v>1257</v>
      </c>
      <c r="D354" s="58" t="s">
        <v>1258</v>
      </c>
      <c r="E354" s="58" t="s">
        <v>968</v>
      </c>
      <c r="F354" s="58">
        <v>3</v>
      </c>
      <c r="G354" s="46">
        <v>1</v>
      </c>
      <c r="H354" s="47" t="s">
        <v>961</v>
      </c>
      <c r="I354" s="59" t="s">
        <v>1008</v>
      </c>
      <c r="J354" s="56">
        <v>41418</v>
      </c>
      <c r="K354" s="61"/>
      <c r="L354" s="61" t="s">
        <v>1259</v>
      </c>
      <c r="M354" s="73" t="s">
        <v>968</v>
      </c>
      <c r="N354" s="80">
        <f t="shared" si="262"/>
        <v>8000</v>
      </c>
      <c r="O354" s="77">
        <f>AVERAGE($N$2:N354)</f>
        <v>5905.8467107333936</v>
      </c>
      <c r="P354" s="77">
        <f t="shared" ref="P354" si="585">O354-O353</f>
        <v>5.9492991172346592</v>
      </c>
      <c r="Q354" s="49">
        <f t="shared" ref="Q354" si="586">AVERAGE(F347:F354)</f>
        <v>2.375</v>
      </c>
      <c r="R354" s="49">
        <f t="shared" ref="R354" si="587">AVERAGE(G347:G354)</f>
        <v>1</v>
      </c>
      <c r="S354" s="50">
        <f t="shared" ref="S354" si="588">COUNTIF(H348:H354, "AC")/SUM(G348:G354)</f>
        <v>1</v>
      </c>
      <c r="T354" s="50">
        <f t="shared" ref="T354" si="589">(Q354/5*0.5+(1-(R354-1)/10)*0.25+S354*0.25)*10000</f>
        <v>7375</v>
      </c>
      <c r="U354" s="50">
        <f t="shared" ref="U354" si="590">T354-T353</f>
        <v>31.25</v>
      </c>
      <c r="V354" s="50">
        <f>IF(A354&lt;&gt;"",AVERAGE($F$2:F354),"")</f>
        <v>1.5977337110481586</v>
      </c>
      <c r="W354" s="50">
        <f>IF(A354&lt;&gt;"", AVERAGE($G$2:G354), "")</f>
        <v>1.6430594900849858</v>
      </c>
      <c r="X354" s="50">
        <f>IF(A354&lt;&gt;"", COUNTIF($H$2:H354, "AC")/SUM($G$2:G354), "")</f>
        <v>0.59310344827586203</v>
      </c>
      <c r="Y354" s="50">
        <f t="shared" ref="Y354" si="591">IF(A354&lt;&gt;"", V354/5*0.5+(1-(W354-1)/10)*0.25+X354*0.25, "")*10000</f>
        <v>5419.7274592165668</v>
      </c>
      <c r="Z354" s="50">
        <f t="shared" ref="Z354" si="592">Y354-Y353</f>
        <v>6.1973230099411012</v>
      </c>
      <c r="AA354" s="50">
        <f t="shared" si="535"/>
        <v>0.13020833333333334</v>
      </c>
      <c r="AB354" s="75">
        <f t="shared" si="536"/>
        <v>2.1701388888888892E-2</v>
      </c>
      <c r="AC354" s="51">
        <v>2.1701388888888892E-2</v>
      </c>
      <c r="AD354" s="51" t="s">
        <v>1043</v>
      </c>
      <c r="AE354" s="51" t="s">
        <v>1043</v>
      </c>
      <c r="AF354" s="51" t="s">
        <v>1043</v>
      </c>
    </row>
    <row r="355" spans="1:32" x14ac:dyDescent="0.15">
      <c r="A355" s="43" t="s">
        <v>976</v>
      </c>
      <c r="B355" s="57">
        <v>560</v>
      </c>
      <c r="C355" s="57" t="s">
        <v>1260</v>
      </c>
      <c r="D355" s="58" t="s">
        <v>1445</v>
      </c>
      <c r="E355" s="58">
        <v>1</v>
      </c>
      <c r="F355" s="58">
        <v>4</v>
      </c>
      <c r="G355" s="46">
        <v>2</v>
      </c>
      <c r="H355" s="47" t="s">
        <v>961</v>
      </c>
      <c r="I355" s="59" t="s">
        <v>1008</v>
      </c>
      <c r="J355" s="56">
        <v>41418</v>
      </c>
      <c r="K355" s="61"/>
      <c r="L355" s="61" t="s">
        <v>1261</v>
      </c>
      <c r="M355" s="73" t="s">
        <v>1037</v>
      </c>
      <c r="N355" s="80">
        <f t="shared" si="262"/>
        <v>7500</v>
      </c>
      <c r="O355" s="77">
        <f>AVERAGE($N$2:N355)</f>
        <v>5910.3499686126779</v>
      </c>
      <c r="P355" s="77">
        <f t="shared" ref="P355" si="593">O355-O354</f>
        <v>4.5032578792843196</v>
      </c>
      <c r="Q355" s="49">
        <f t="shared" ref="Q355" si="594">AVERAGE(F348:F355)</f>
        <v>2.625</v>
      </c>
      <c r="R355" s="49">
        <f t="shared" ref="R355" si="595">AVERAGE(G348:G355)</f>
        <v>1.125</v>
      </c>
      <c r="S355" s="50">
        <f t="shared" ref="S355" si="596">COUNTIF(H349:H355, "AC")/SUM(G349:G355)</f>
        <v>0.875</v>
      </c>
      <c r="T355" s="50">
        <f t="shared" ref="T355" si="597">(Q355/5*0.5+(1-(R355-1)/10)*0.25+S355*0.25)*10000</f>
        <v>7281.25</v>
      </c>
      <c r="U355" s="50">
        <f t="shared" ref="U355" si="598">T355-T354</f>
        <v>-93.75</v>
      </c>
      <c r="V355" s="50">
        <f>IF(A355&lt;&gt;"",AVERAGE($F$2:F355),"")</f>
        <v>1.6045197740112995</v>
      </c>
      <c r="W355" s="50">
        <f>IF(A355&lt;&gt;"", AVERAGE($G$2:G355), "")</f>
        <v>1.6440677966101696</v>
      </c>
      <c r="X355" s="50">
        <f>IF(A355&lt;&gt;"", COUNTIF($H$2:H355, "AC")/SUM($G$2:G355), "")</f>
        <v>0.59278350515463918</v>
      </c>
      <c r="Y355" s="50">
        <f t="shared" ref="Y355" si="599">IF(A355&lt;&gt;"", V355/5*0.5+(1-(W355-1)/10)*0.25+X355*0.25, "")*10000</f>
        <v>5425.4615877453552</v>
      </c>
      <c r="Z355" s="50">
        <f t="shared" ref="Z355" si="600">Y355-Y354</f>
        <v>5.7341285287884602</v>
      </c>
      <c r="AA355" s="50" t="str">
        <f t="shared" si="535"/>
        <v>NA</v>
      </c>
      <c r="AB355" s="75" t="str">
        <f t="shared" si="536"/>
        <v>NA</v>
      </c>
      <c r="AC355" s="51" t="s">
        <v>1043</v>
      </c>
      <c r="AD355" s="51" t="s">
        <v>1043</v>
      </c>
      <c r="AE355" s="51" t="s">
        <v>1043</v>
      </c>
      <c r="AF355" s="51" t="s">
        <v>1043</v>
      </c>
    </row>
    <row r="356" spans="1:32" x14ac:dyDescent="0.15">
      <c r="A356" s="43" t="s">
        <v>976</v>
      </c>
      <c r="B356" s="57">
        <v>78</v>
      </c>
      <c r="C356" s="57" t="s">
        <v>1262</v>
      </c>
      <c r="D356" s="58" t="s">
        <v>1263</v>
      </c>
      <c r="E356" s="58">
        <v>1</v>
      </c>
      <c r="F356" s="58">
        <v>3</v>
      </c>
      <c r="G356" s="46">
        <v>1</v>
      </c>
      <c r="H356" s="47" t="s">
        <v>961</v>
      </c>
      <c r="I356" s="59" t="s">
        <v>966</v>
      </c>
      <c r="J356" s="56">
        <v>41419</v>
      </c>
      <c r="K356" s="61"/>
      <c r="L356" s="61" t="s">
        <v>1264</v>
      </c>
      <c r="M356" s="73" t="s">
        <v>1037</v>
      </c>
      <c r="N356" s="80">
        <f t="shared" si="262"/>
        <v>8000</v>
      </c>
      <c r="O356" s="77">
        <f>AVERAGE($N$2:N356)</f>
        <v>5916.2363067292617</v>
      </c>
      <c r="P356" s="77">
        <f t="shared" ref="P356" si="601">O356-O355</f>
        <v>5.8863381165838291</v>
      </c>
      <c r="Q356" s="49">
        <f t="shared" ref="Q356" si="602">AVERAGE(F349:F356)</f>
        <v>2.75</v>
      </c>
      <c r="R356" s="49">
        <f t="shared" ref="R356" si="603">AVERAGE(G349:G356)</f>
        <v>1.125</v>
      </c>
      <c r="S356" s="50">
        <f t="shared" ref="S356" si="604">COUNTIF(H350:H356, "AC")/SUM(G350:G356)</f>
        <v>0.875</v>
      </c>
      <c r="T356" s="50">
        <f t="shared" ref="T356" si="605">(Q356/5*0.5+(1-(R356-1)/10)*0.25+S356*0.25)*10000</f>
        <v>7406.2500000000009</v>
      </c>
      <c r="U356" s="50">
        <f t="shared" ref="U356" si="606">T356-T355</f>
        <v>125.00000000000091</v>
      </c>
      <c r="V356" s="50">
        <f>IF(A356&lt;&gt;"",AVERAGE($F$2:F356),"")</f>
        <v>1.6084507042253522</v>
      </c>
      <c r="W356" s="50">
        <f>IF(A356&lt;&gt;"", AVERAGE($G$2:G356), "")</f>
        <v>1.6422535211267606</v>
      </c>
      <c r="X356" s="50">
        <f>IF(A356&lt;&gt;"", COUNTIF($H$2:H356, "AC")/SUM($G$2:G356), "")</f>
        <v>0.59348198970840482</v>
      </c>
      <c r="Y356" s="50">
        <f t="shared" ref="Y356" si="607">IF(A356&lt;&gt;"", V356/5*0.5+(1-(W356-1)/10)*0.25+X356*0.25, "")*10000</f>
        <v>5431.592298214674</v>
      </c>
      <c r="Z356" s="50">
        <f t="shared" ref="Z356" si="608">Y356-Y355</f>
        <v>6.1307104693187284</v>
      </c>
      <c r="AA356" s="50">
        <f t="shared" si="535"/>
        <v>6.5000000000000002E-2</v>
      </c>
      <c r="AB356" s="75">
        <f t="shared" si="536"/>
        <v>1.0833333333333334E-2</v>
      </c>
      <c r="AC356" s="51">
        <v>1.0833333333333334E-2</v>
      </c>
      <c r="AD356" s="51" t="s">
        <v>1043</v>
      </c>
      <c r="AE356" s="51" t="s">
        <v>1043</v>
      </c>
      <c r="AF356" s="51" t="s">
        <v>1043</v>
      </c>
    </row>
    <row r="357" spans="1:32" x14ac:dyDescent="0.15">
      <c r="A357" s="43" t="s">
        <v>1225</v>
      </c>
      <c r="B357" s="57">
        <v>62</v>
      </c>
      <c r="C357" s="57" t="s">
        <v>1265</v>
      </c>
      <c r="D357" s="58" t="s">
        <v>1266</v>
      </c>
      <c r="E357" s="58" t="s">
        <v>1228</v>
      </c>
      <c r="F357" s="58">
        <v>3</v>
      </c>
      <c r="G357" s="46">
        <v>1</v>
      </c>
      <c r="H357" s="47" t="s">
        <v>1229</v>
      </c>
      <c r="I357" s="59" t="s">
        <v>966</v>
      </c>
      <c r="J357" s="56">
        <v>41420</v>
      </c>
      <c r="K357" s="61"/>
      <c r="L357" s="61"/>
      <c r="M357" s="73" t="s">
        <v>1228</v>
      </c>
      <c r="N357" s="80">
        <f t="shared" si="262"/>
        <v>8000</v>
      </c>
      <c r="O357" s="77">
        <f>AVERAGE($N$2:N357)</f>
        <v>5922.0895755305846</v>
      </c>
      <c r="P357" s="77">
        <f t="shared" ref="P357:P358" si="609">O357-O356</f>
        <v>5.8532688013228835</v>
      </c>
      <c r="Q357" s="49">
        <f t="shared" ref="Q357:Q358" si="610">AVERAGE(F350:F357)</f>
        <v>2.75</v>
      </c>
      <c r="R357" s="49">
        <f t="shared" ref="R357:R358" si="611">AVERAGE(G350:G357)</f>
        <v>1.125</v>
      </c>
      <c r="S357" s="50">
        <f t="shared" ref="S357:S358" si="612">COUNTIF(H351:H357, "AC")/SUM(G351:G357)</f>
        <v>0.875</v>
      </c>
      <c r="T357" s="50">
        <f t="shared" ref="T357:T358" si="613">(Q357/5*0.5+(1-(R357-1)/10)*0.25+S357*0.25)*10000</f>
        <v>7406.2500000000009</v>
      </c>
      <c r="U357" s="50">
        <f t="shared" ref="U357:U358" si="614">T357-T356</f>
        <v>0</v>
      </c>
      <c r="V357" s="50">
        <f>IF(A357&lt;&gt;"",AVERAGE($F$2:F357),"")</f>
        <v>1.6123595505617978</v>
      </c>
      <c r="W357" s="50">
        <f>IF(A357&lt;&gt;"", AVERAGE($G$2:G357), "")</f>
        <v>1.6404494382022472</v>
      </c>
      <c r="X357" s="50">
        <f>IF(A357&lt;&gt;"", COUNTIF($H$2:H357, "AC")/SUM($G$2:G357), "")</f>
        <v>0.59417808219178081</v>
      </c>
      <c r="Y357" s="50">
        <f t="shared" ref="Y357:Y358" si="615">IF(A357&lt;&gt;"", V357/5*0.5+(1-(W357-1)/10)*0.25+X357*0.25, "")*10000</f>
        <v>5437.6923964906873</v>
      </c>
      <c r="Z357" s="50">
        <f t="shared" ref="Z357:Z358" si="616">Y357-Y356</f>
        <v>6.1000982760133411</v>
      </c>
      <c r="AA357" s="50" t="str">
        <f t="shared" si="535"/>
        <v>NA</v>
      </c>
      <c r="AB357" s="75" t="str">
        <f t="shared" si="536"/>
        <v>NA</v>
      </c>
      <c r="AC357" s="51" t="s">
        <v>1043</v>
      </c>
      <c r="AD357" s="51" t="s">
        <v>1043</v>
      </c>
      <c r="AE357" s="51" t="s">
        <v>1043</v>
      </c>
      <c r="AF357" s="51" t="s">
        <v>1043</v>
      </c>
    </row>
    <row r="358" spans="1:32" x14ac:dyDescent="0.15">
      <c r="A358" s="43" t="s">
        <v>1225</v>
      </c>
      <c r="B358" s="57">
        <v>59</v>
      </c>
      <c r="C358" s="57" t="s">
        <v>1267</v>
      </c>
      <c r="D358" s="58" t="s">
        <v>399</v>
      </c>
      <c r="E358" s="58" t="s">
        <v>1228</v>
      </c>
      <c r="F358" s="58">
        <v>3</v>
      </c>
      <c r="G358" s="46">
        <v>1</v>
      </c>
      <c r="H358" s="47" t="s">
        <v>1229</v>
      </c>
      <c r="I358" s="59" t="s">
        <v>966</v>
      </c>
      <c r="J358" s="56">
        <v>41421</v>
      </c>
      <c r="K358" s="61"/>
      <c r="L358" s="61"/>
      <c r="M358" s="73" t="s">
        <v>1228</v>
      </c>
      <c r="N358" s="80">
        <f t="shared" si="262"/>
        <v>8000</v>
      </c>
      <c r="O358" s="77">
        <f>AVERAGE($N$2:N358)</f>
        <v>5927.9100529100506</v>
      </c>
      <c r="P358" s="77">
        <f t="shared" si="609"/>
        <v>5.8204773794659559</v>
      </c>
      <c r="Q358" s="49">
        <f t="shared" si="610"/>
        <v>2.875</v>
      </c>
      <c r="R358" s="49">
        <f t="shared" si="611"/>
        <v>1.125</v>
      </c>
      <c r="S358" s="50">
        <f t="shared" si="612"/>
        <v>0.875</v>
      </c>
      <c r="T358" s="50">
        <f t="shared" si="613"/>
        <v>7531.25</v>
      </c>
      <c r="U358" s="50">
        <f t="shared" si="614"/>
        <v>124.99999999999909</v>
      </c>
      <c r="V358" s="50">
        <f>IF(A358&lt;&gt;"",AVERAGE($F$2:F358),"")</f>
        <v>1.6162464985994398</v>
      </c>
      <c r="W358" s="50">
        <f>IF(A358&lt;&gt;"", AVERAGE($G$2:G358), "")</f>
        <v>1.6386554621848739</v>
      </c>
      <c r="X358" s="50">
        <f>IF(A358&lt;&gt;"", COUNTIF($H$2:H358, "AC")/SUM($G$2:G358), "")</f>
        <v>0.59487179487179487</v>
      </c>
      <c r="Y358" s="50">
        <f t="shared" si="615"/>
        <v>5443.7621202327091</v>
      </c>
      <c r="Z358" s="50">
        <f t="shared" si="616"/>
        <v>6.0697237420217789</v>
      </c>
      <c r="AA358" s="50">
        <f t="shared" si="535"/>
        <v>0.11201388888888889</v>
      </c>
      <c r="AB358" s="75">
        <f t="shared" si="536"/>
        <v>1.8668981481481481E-2</v>
      </c>
      <c r="AC358" s="51">
        <v>1.8668981481481481E-2</v>
      </c>
      <c r="AD358" s="51" t="s">
        <v>1043</v>
      </c>
      <c r="AE358" s="51" t="s">
        <v>1043</v>
      </c>
      <c r="AF358" s="51" t="s">
        <v>1043</v>
      </c>
    </row>
    <row r="359" spans="1:32" x14ac:dyDescent="0.15">
      <c r="A359" s="43" t="s">
        <v>1225</v>
      </c>
      <c r="B359" s="57">
        <v>565</v>
      </c>
      <c r="C359" s="57" t="s">
        <v>1268</v>
      </c>
      <c r="D359" s="58" t="s">
        <v>1269</v>
      </c>
      <c r="E359" s="58" t="s">
        <v>1228</v>
      </c>
      <c r="F359" s="58">
        <v>3</v>
      </c>
      <c r="G359" s="46">
        <v>3</v>
      </c>
      <c r="H359" s="47" t="s">
        <v>1229</v>
      </c>
      <c r="I359" s="59" t="s">
        <v>966</v>
      </c>
      <c r="J359" s="56">
        <v>41422</v>
      </c>
      <c r="K359" s="61"/>
      <c r="L359" s="61" t="s">
        <v>1270</v>
      </c>
      <c r="M359" s="73" t="s">
        <v>1228</v>
      </c>
      <c r="N359" s="80">
        <f t="shared" si="262"/>
        <v>5833.3333333333339</v>
      </c>
      <c r="O359" s="77">
        <f>AVERAGE($N$2:N359)</f>
        <v>5927.6458721291101</v>
      </c>
      <c r="P359" s="77">
        <f t="shared" ref="P359" si="617">O359-O358</f>
        <v>-0.26418078094047814</v>
      </c>
      <c r="Q359" s="49">
        <f t="shared" ref="Q359" si="618">AVERAGE(F352:F359)</f>
        <v>3</v>
      </c>
      <c r="R359" s="49">
        <f t="shared" ref="R359" si="619">AVERAGE(G352:G359)</f>
        <v>1.375</v>
      </c>
      <c r="S359" s="50">
        <f t="shared" ref="S359" si="620">COUNTIF(H353:H359, "AC")/SUM(G353:G359)</f>
        <v>0.7</v>
      </c>
      <c r="T359" s="50">
        <f t="shared" ref="T359" si="621">(Q359/5*0.5+(1-(R359-1)/10)*0.25+S359*0.25)*10000</f>
        <v>7156.25</v>
      </c>
      <c r="U359" s="50">
        <f t="shared" ref="U359" si="622">T359-T358</f>
        <v>-375</v>
      </c>
      <c r="V359" s="50">
        <f>IF(A359&lt;&gt;"",AVERAGE($F$2:F359),"")</f>
        <v>1.6201117318435754</v>
      </c>
      <c r="W359" s="50">
        <f>IF(A359&lt;&gt;"", AVERAGE($G$2:G359), "")</f>
        <v>1.6424581005586592</v>
      </c>
      <c r="X359" s="50">
        <f>IF(A359&lt;&gt;"", COUNTIF($H$2:H359, "AC")/SUM($G$2:G359), "")</f>
        <v>0.59353741496598644</v>
      </c>
      <c r="Y359" s="50">
        <f t="shared" ref="Y359" si="623">IF(A359&lt;&gt;"", V359/5*0.5+(1-(W359-1)/10)*0.25+X359*0.25, "")*10000</f>
        <v>5443.3407441188765</v>
      </c>
      <c r="Z359" s="50">
        <f t="shared" ref="Z359" si="624">Y359-Y358</f>
        <v>-0.42137611383259355</v>
      </c>
      <c r="AA359" s="50">
        <f t="shared" si="535"/>
        <v>0.10034722222222221</v>
      </c>
      <c r="AB359" s="75">
        <f t="shared" si="536"/>
        <v>1.6724537037037034E-2</v>
      </c>
      <c r="AC359" s="51">
        <v>1.6724537037037034E-2</v>
      </c>
      <c r="AD359" s="51" t="s">
        <v>1043</v>
      </c>
      <c r="AE359" s="51" t="s">
        <v>1043</v>
      </c>
      <c r="AF359" s="51" t="s">
        <v>1043</v>
      </c>
    </row>
    <row r="360" spans="1:32" x14ac:dyDescent="0.15">
      <c r="A360" s="43" t="s">
        <v>1225</v>
      </c>
      <c r="B360" s="57">
        <v>380</v>
      </c>
      <c r="C360" s="57" t="s">
        <v>1271</v>
      </c>
      <c r="D360" s="58" t="s">
        <v>1272</v>
      </c>
      <c r="E360" s="58" t="s">
        <v>1228</v>
      </c>
      <c r="F360" s="58">
        <v>3</v>
      </c>
      <c r="G360" s="46">
        <v>2</v>
      </c>
      <c r="H360" s="47" t="s">
        <v>1229</v>
      </c>
      <c r="I360" s="59" t="s">
        <v>966</v>
      </c>
      <c r="J360" s="56">
        <v>41422</v>
      </c>
      <c r="K360" s="61"/>
      <c r="L360" s="61"/>
      <c r="M360" s="73" t="s">
        <v>1228</v>
      </c>
      <c r="N360" s="80">
        <f t="shared" si="262"/>
        <v>6500</v>
      </c>
      <c r="O360" s="77">
        <f>AVERAGE($N$2:N360)</f>
        <v>5929.2401733209517</v>
      </c>
      <c r="P360" s="77">
        <f t="shared" ref="P360" si="625">O360-O359</f>
        <v>1.5943011918416232</v>
      </c>
      <c r="Q360" s="49">
        <f t="shared" ref="Q360" si="626">AVERAGE(F353:F360)</f>
        <v>3.125</v>
      </c>
      <c r="R360" s="49">
        <f t="shared" ref="R360" si="627">AVERAGE(G353:G360)</f>
        <v>1.5</v>
      </c>
      <c r="S360" s="50">
        <f t="shared" ref="S360" si="628">COUNTIF(H354:H360, "AC")/SUM(G354:G360)</f>
        <v>0.63636363636363635</v>
      </c>
      <c r="T360" s="50">
        <f t="shared" ref="T360" si="629">(Q360/5*0.5+(1-(R360-1)/10)*0.25+S360*0.25)*10000</f>
        <v>7090.909090909091</v>
      </c>
      <c r="U360" s="50">
        <f t="shared" ref="U360" si="630">T360-T359</f>
        <v>-65.340909090909008</v>
      </c>
      <c r="V360" s="50">
        <f>IF(A360&lt;&gt;"",AVERAGE($F$2:F360),"")</f>
        <v>1.6239554317548746</v>
      </c>
      <c r="W360" s="50">
        <f>IF(A360&lt;&gt;"", AVERAGE($G$2:G360), "")</f>
        <v>1.6434540389972145</v>
      </c>
      <c r="X360" s="50">
        <f>IF(A360&lt;&gt;"", COUNTIF($H$2:H360, "AC")/SUM($G$2:G360), "")</f>
        <v>0.59322033898305082</v>
      </c>
      <c r="Y360" s="50">
        <f t="shared" ref="Y360" si="631">IF(A360&lt;&gt;"", V360/5*0.5+(1-(W360-1)/10)*0.25+X360*0.25, "")*10000</f>
        <v>5446.1427694631984</v>
      </c>
      <c r="Z360" s="50">
        <f t="shared" ref="Z360" si="632">Y360-Y359</f>
        <v>2.802025344321919</v>
      </c>
      <c r="AA360" s="50">
        <f t="shared" si="535"/>
        <v>7.9027777777777766E-2</v>
      </c>
      <c r="AB360" s="75">
        <f t="shared" si="536"/>
        <v>1.3171296296296294E-2</v>
      </c>
      <c r="AC360" s="51">
        <v>1.3171296296296294E-2</v>
      </c>
      <c r="AD360" s="51" t="s">
        <v>1043</v>
      </c>
      <c r="AE360" s="51" t="s">
        <v>1043</v>
      </c>
      <c r="AF360" s="51" t="s">
        <v>1043</v>
      </c>
    </row>
    <row r="361" spans="1:32" x14ac:dyDescent="0.15">
      <c r="A361" s="43" t="s">
        <v>1225</v>
      </c>
      <c r="B361" s="57">
        <v>27</v>
      </c>
      <c r="C361" s="57" t="s">
        <v>1273</v>
      </c>
      <c r="D361" s="58" t="s">
        <v>141</v>
      </c>
      <c r="E361" s="58" t="s">
        <v>1228</v>
      </c>
      <c r="F361" s="58">
        <v>2</v>
      </c>
      <c r="G361" s="46">
        <v>1</v>
      </c>
      <c r="H361" s="47" t="s">
        <v>1229</v>
      </c>
      <c r="I361" s="59" t="s">
        <v>966</v>
      </c>
      <c r="J361" s="56">
        <v>41422</v>
      </c>
      <c r="K361" s="61"/>
      <c r="L361" s="61" t="s">
        <v>1274</v>
      </c>
      <c r="M361" s="73" t="s">
        <v>1228</v>
      </c>
      <c r="N361" s="80">
        <f t="shared" si="262"/>
        <v>7000</v>
      </c>
      <c r="O361" s="77">
        <f>AVERAGE($N$2:N361)</f>
        <v>5932.2145061728379</v>
      </c>
      <c r="P361" s="77">
        <f t="shared" ref="P361" si="633">O361-O360</f>
        <v>2.9743328518861745</v>
      </c>
      <c r="Q361" s="49">
        <f t="shared" ref="Q361" si="634">AVERAGE(F354:F361)</f>
        <v>3</v>
      </c>
      <c r="R361" s="49">
        <f t="shared" ref="R361" si="635">AVERAGE(G354:G361)</f>
        <v>1.5</v>
      </c>
      <c r="S361" s="50">
        <f t="shared" ref="S361" si="636">COUNTIF(H355:H361, "AC")/SUM(G355:G361)</f>
        <v>0.63636363636363635</v>
      </c>
      <c r="T361" s="50">
        <f t="shared" ref="T361" si="637">(Q361/5*0.5+(1-(R361-1)/10)*0.25+S361*0.25)*10000</f>
        <v>6965.9090909090901</v>
      </c>
      <c r="U361" s="50">
        <f t="shared" ref="U361" si="638">T361-T360</f>
        <v>-125.00000000000091</v>
      </c>
      <c r="V361" s="50">
        <f>IF(A361&lt;&gt;"",AVERAGE($F$2:F361),"")</f>
        <v>1.625</v>
      </c>
      <c r="W361" s="50">
        <f>IF(A361&lt;&gt;"", AVERAGE($G$2:G361), "")</f>
        <v>1.6416666666666666</v>
      </c>
      <c r="X361" s="50">
        <f>IF(A361&lt;&gt;"", COUNTIF($H$2:H361, "AC")/SUM($G$2:G361), "")</f>
        <v>0.59390862944162437</v>
      </c>
      <c r="Y361" s="50">
        <f t="shared" ref="Y361" si="639">IF(A361&lt;&gt;"", V361/5*0.5+(1-(W361-1)/10)*0.25+X361*0.25, "")*10000</f>
        <v>5449.3549069373948</v>
      </c>
      <c r="Z361" s="50">
        <f t="shared" ref="Z361" si="640">Y361-Y360</f>
        <v>3.2121374741964246</v>
      </c>
      <c r="AA361" s="50">
        <f t="shared" si="535"/>
        <v>3.3125000000000002E-2</v>
      </c>
      <c r="AB361" s="75">
        <f t="shared" si="536"/>
        <v>5.5208333333333333E-3</v>
      </c>
      <c r="AC361" s="51">
        <v>5.5208333333333333E-3</v>
      </c>
      <c r="AD361" s="51" t="s">
        <v>1043</v>
      </c>
      <c r="AE361" s="51" t="s">
        <v>1043</v>
      </c>
      <c r="AF361" s="51" t="s">
        <v>1043</v>
      </c>
    </row>
    <row r="362" spans="1:32" x14ac:dyDescent="0.15">
      <c r="A362" s="43" t="s">
        <v>1225</v>
      </c>
      <c r="B362" s="57">
        <v>66</v>
      </c>
      <c r="C362" s="57" t="s">
        <v>1275</v>
      </c>
      <c r="D362" s="58" t="s">
        <v>20</v>
      </c>
      <c r="E362" s="58" t="s">
        <v>1228</v>
      </c>
      <c r="F362" s="58">
        <v>2</v>
      </c>
      <c r="G362" s="46">
        <v>1</v>
      </c>
      <c r="H362" s="47" t="s">
        <v>1229</v>
      </c>
      <c r="I362" s="59" t="s">
        <v>1230</v>
      </c>
      <c r="J362" s="56">
        <v>41422</v>
      </c>
      <c r="K362" s="61"/>
      <c r="L362" s="61"/>
      <c r="M362" s="73" t="s">
        <v>1228</v>
      </c>
      <c r="N362" s="80">
        <f t="shared" si="262"/>
        <v>7000</v>
      </c>
      <c r="O362" s="77">
        <f>AVERAGE($N$2:N362)</f>
        <v>5935.1723607263757</v>
      </c>
      <c r="P362" s="77">
        <f t="shared" ref="P362" si="641">O362-O361</f>
        <v>2.9578545535377998</v>
      </c>
      <c r="Q362" s="49">
        <f t="shared" ref="Q362" si="642">AVERAGE(F355:F362)</f>
        <v>2.875</v>
      </c>
      <c r="R362" s="49">
        <f t="shared" ref="R362" si="643">AVERAGE(G355:G362)</f>
        <v>1.5</v>
      </c>
      <c r="S362" s="50">
        <f t="shared" ref="S362" si="644">COUNTIF(H356:H362, "AC")/SUM(G356:G362)</f>
        <v>0.7</v>
      </c>
      <c r="T362" s="50">
        <f t="shared" ref="T362" si="645">(Q362/5*0.5+(1-(R362-1)/10)*0.25+S362*0.25)*10000</f>
        <v>7000</v>
      </c>
      <c r="U362" s="50">
        <f t="shared" ref="U362" si="646">T362-T361</f>
        <v>34.090909090909918</v>
      </c>
      <c r="V362" s="50">
        <f>IF(A362&lt;&gt;"",AVERAGE($F$2:F362),"")</f>
        <v>1.6260387811634349</v>
      </c>
      <c r="W362" s="50">
        <f>IF(A362&lt;&gt;"", AVERAGE($G$2:G362), "")</f>
        <v>1.6398891966759004</v>
      </c>
      <c r="X362" s="50">
        <f>IF(A362&lt;&gt;"", COUNTIF($H$2:H362, "AC")/SUM($G$2:G362), "")</f>
        <v>0.59459459459459463</v>
      </c>
      <c r="Y362" s="50">
        <f t="shared" ref="Y362" si="647">IF(A362&lt;&gt;"", V362/5*0.5+(1-(W362-1)/10)*0.25+X362*0.25, "")*10000</f>
        <v>5452.5529684809471</v>
      </c>
      <c r="Z362" s="50">
        <f t="shared" ref="Z362" si="648">Y362-Y361</f>
        <v>3.198061543552285</v>
      </c>
      <c r="AA362" s="50">
        <f t="shared" si="535"/>
        <v>3.2222222222222222E-2</v>
      </c>
      <c r="AB362" s="75">
        <f t="shared" si="536"/>
        <v>5.37037037037037E-3</v>
      </c>
      <c r="AC362" s="51">
        <v>5.37037037037037E-3</v>
      </c>
      <c r="AD362" s="51" t="s">
        <v>1043</v>
      </c>
      <c r="AE362" s="51" t="s">
        <v>1043</v>
      </c>
      <c r="AF362" s="51" t="s">
        <v>1043</v>
      </c>
    </row>
    <row r="363" spans="1:32" x14ac:dyDescent="0.15">
      <c r="A363" s="43" t="s">
        <v>1225</v>
      </c>
      <c r="B363" s="57">
        <v>64</v>
      </c>
      <c r="C363" s="57" t="s">
        <v>1276</v>
      </c>
      <c r="D363" s="58" t="s">
        <v>435</v>
      </c>
      <c r="E363" s="58" t="s">
        <v>1228</v>
      </c>
      <c r="F363" s="58">
        <v>3</v>
      </c>
      <c r="G363" s="46">
        <v>2</v>
      </c>
      <c r="H363" s="47" t="s">
        <v>1229</v>
      </c>
      <c r="I363" s="59" t="s">
        <v>1277</v>
      </c>
      <c r="J363" s="56">
        <v>41423</v>
      </c>
      <c r="K363" s="61"/>
      <c r="L363" s="61" t="s">
        <v>1278</v>
      </c>
      <c r="M363" s="73" t="s">
        <v>1228</v>
      </c>
      <c r="N363" s="80">
        <f t="shared" si="262"/>
        <v>6500</v>
      </c>
      <c r="O363" s="77">
        <f>AVERAGE($N$2:N363)</f>
        <v>5936.7326580724348</v>
      </c>
      <c r="P363" s="77">
        <f t="shared" ref="P363" si="649">O363-O362</f>
        <v>1.5602973460590874</v>
      </c>
      <c r="Q363" s="49">
        <f t="shared" ref="Q363" si="650">AVERAGE(F356:F363)</f>
        <v>2.75</v>
      </c>
      <c r="R363" s="49">
        <f t="shared" ref="R363" si="651">AVERAGE(G356:G363)</f>
        <v>1.5</v>
      </c>
      <c r="S363" s="50">
        <f t="shared" ref="S363" si="652">COUNTIF(H357:H363, "AC")/SUM(G357:G363)</f>
        <v>0.63636363636363635</v>
      </c>
      <c r="T363" s="50">
        <f t="shared" ref="T363" si="653">(Q363/5*0.5+(1-(R363-1)/10)*0.25+S363*0.25)*10000</f>
        <v>6715.9090909090901</v>
      </c>
      <c r="U363" s="50">
        <f t="shared" ref="U363" si="654">T363-T362</f>
        <v>-284.09090909090992</v>
      </c>
      <c r="V363" s="50">
        <f>IF(A363&lt;&gt;"",AVERAGE($F$2:F363),"")</f>
        <v>1.6298342541436464</v>
      </c>
      <c r="W363" s="50">
        <f>IF(A363&lt;&gt;"", AVERAGE($G$2:G363), "")</f>
        <v>1.6408839779005524</v>
      </c>
      <c r="X363" s="50">
        <f>IF(A363&lt;&gt;"", COUNTIF($H$2:H363, "AC")/SUM($G$2:G363), "")</f>
        <v>0.59427609427609429</v>
      </c>
      <c r="Y363" s="50">
        <f t="shared" ref="Y363" si="655">IF(A363&lt;&gt;"", V363/5*0.5+(1-(W363-1)/10)*0.25+X363*0.25, "")*10000</f>
        <v>5455.3034953587439</v>
      </c>
      <c r="Z363" s="50">
        <f t="shared" ref="Z363" si="656">Y363-Y362</f>
        <v>2.7505268777968013</v>
      </c>
      <c r="AA363" s="50">
        <f t="shared" si="535"/>
        <v>5.9583333333333335E-2</v>
      </c>
      <c r="AB363" s="75">
        <f t="shared" si="536"/>
        <v>9.9305555555555553E-3</v>
      </c>
      <c r="AC363" s="51">
        <v>9.9305555555555553E-3</v>
      </c>
      <c r="AD363" s="51" t="s">
        <v>1043</v>
      </c>
      <c r="AE363" s="51" t="s">
        <v>1043</v>
      </c>
      <c r="AF363" s="51" t="s">
        <v>1043</v>
      </c>
    </row>
    <row r="364" spans="1:32" x14ac:dyDescent="0.15">
      <c r="A364" s="43" t="s">
        <v>1225</v>
      </c>
      <c r="B364" s="57">
        <v>118</v>
      </c>
      <c r="C364" s="57" t="s">
        <v>1279</v>
      </c>
      <c r="D364" s="58" t="s">
        <v>399</v>
      </c>
      <c r="E364" s="58" t="s">
        <v>1228</v>
      </c>
      <c r="F364" s="58">
        <v>2</v>
      </c>
      <c r="G364" s="46">
        <v>1</v>
      </c>
      <c r="H364" s="47" t="s">
        <v>1229</v>
      </c>
      <c r="I364" s="59" t="s">
        <v>1230</v>
      </c>
      <c r="J364" s="56">
        <v>41423</v>
      </c>
      <c r="K364" s="61"/>
      <c r="L364" s="61"/>
      <c r="M364" s="73" t="s">
        <v>1228</v>
      </c>
      <c r="N364" s="80">
        <f t="shared" si="262"/>
        <v>7000</v>
      </c>
      <c r="O364" s="77">
        <f>AVERAGE($N$2:N364)</f>
        <v>5939.6617692072223</v>
      </c>
      <c r="P364" s="77">
        <f t="shared" ref="P364" si="657">O364-O363</f>
        <v>2.9291111347874903</v>
      </c>
      <c r="Q364" s="49">
        <f t="shared" ref="Q364" si="658">AVERAGE(F357:F364)</f>
        <v>2.625</v>
      </c>
      <c r="R364" s="49">
        <f t="shared" ref="R364" si="659">AVERAGE(G357:G364)</f>
        <v>1.5</v>
      </c>
      <c r="S364" s="50">
        <f t="shared" ref="S364" si="660">COUNTIF(H358:H364, "AC")/SUM(G358:G364)</f>
        <v>0.63636363636363635</v>
      </c>
      <c r="T364" s="50">
        <f t="shared" ref="T364" si="661">(Q364/5*0.5+(1-(R364-1)/10)*0.25+S364*0.25)*10000</f>
        <v>6590.909090909091</v>
      </c>
      <c r="U364" s="50">
        <f t="shared" ref="U364" si="662">T364-T363</f>
        <v>-124.99999999999909</v>
      </c>
      <c r="V364" s="50">
        <f>IF(A364&lt;&gt;"",AVERAGE($F$2:F364),"")</f>
        <v>1.6308539944903582</v>
      </c>
      <c r="W364" s="50">
        <f>IF(A364&lt;&gt;"", AVERAGE($G$2:G364), "")</f>
        <v>1.6391184573002755</v>
      </c>
      <c r="X364" s="50">
        <f>IF(A364&lt;&gt;"", COUNTIF($H$2:H364, "AC")/SUM($G$2:G364), "")</f>
        <v>0.59495798319327731</v>
      </c>
      <c r="Y364" s="50">
        <f t="shared" ref="Y364" si="663">IF(A364&lt;&gt;"", V364/5*0.5+(1-(W364-1)/10)*0.25+X364*0.25, "")*10000</f>
        <v>5458.4693381484831</v>
      </c>
      <c r="Z364" s="50">
        <f t="shared" ref="Z364" si="664">Y364-Y363</f>
        <v>3.1658427897391448</v>
      </c>
      <c r="AA364" s="50">
        <f t="shared" si="535"/>
        <v>3.7152777777777778E-2</v>
      </c>
      <c r="AB364" s="75">
        <f t="shared" si="536"/>
        <v>6.1921296296296299E-3</v>
      </c>
      <c r="AC364" s="51">
        <v>6.1921296296296299E-3</v>
      </c>
      <c r="AD364" s="51" t="s">
        <v>1043</v>
      </c>
      <c r="AE364" s="51" t="s">
        <v>1043</v>
      </c>
      <c r="AF364" s="51" t="s">
        <v>1043</v>
      </c>
    </row>
    <row r="365" spans="1:32" x14ac:dyDescent="0.15">
      <c r="A365" s="43" t="s">
        <v>1225</v>
      </c>
      <c r="B365" s="57">
        <v>39</v>
      </c>
      <c r="C365" s="57" t="s">
        <v>1280</v>
      </c>
      <c r="D365" s="58" t="s">
        <v>1281</v>
      </c>
      <c r="E365" s="58" t="s">
        <v>1228</v>
      </c>
      <c r="F365" s="58">
        <v>3</v>
      </c>
      <c r="G365" s="46">
        <v>1</v>
      </c>
      <c r="H365" s="47" t="s">
        <v>1229</v>
      </c>
      <c r="I365" s="59" t="s">
        <v>1277</v>
      </c>
      <c r="J365" s="56">
        <v>41423</v>
      </c>
      <c r="K365" s="61"/>
      <c r="L365" s="61"/>
      <c r="M365" s="73" t="s">
        <v>1228</v>
      </c>
      <c r="N365" s="80">
        <f t="shared" si="262"/>
        <v>8000</v>
      </c>
      <c r="O365" s="77">
        <f>AVERAGE($N$2:N365)</f>
        <v>5945.3220390720371</v>
      </c>
      <c r="P365" s="77">
        <f t="shared" ref="P365" si="665">O365-O364</f>
        <v>5.6602698648148362</v>
      </c>
      <c r="Q365" s="49">
        <f t="shared" ref="Q365" si="666">AVERAGE(F358:F365)</f>
        <v>2.625</v>
      </c>
      <c r="R365" s="49">
        <f t="shared" ref="R365" si="667">AVERAGE(G358:G365)</f>
        <v>1.5</v>
      </c>
      <c r="S365" s="50">
        <f t="shared" ref="S365" si="668">COUNTIF(H359:H365, "AC")/SUM(G359:G365)</f>
        <v>0.63636363636363635</v>
      </c>
      <c r="T365" s="50">
        <f t="shared" ref="T365" si="669">(Q365/5*0.5+(1-(R365-1)/10)*0.25+S365*0.25)*10000</f>
        <v>6590.909090909091</v>
      </c>
      <c r="U365" s="50">
        <f t="shared" ref="U365" si="670">T365-T364</f>
        <v>0</v>
      </c>
      <c r="V365" s="50">
        <f>IF(A365&lt;&gt;"",AVERAGE($F$2:F365),"")</f>
        <v>1.6346153846153846</v>
      </c>
      <c r="W365" s="50">
        <f>IF(A365&lt;&gt;"", AVERAGE($G$2:G365), "")</f>
        <v>1.6373626373626373</v>
      </c>
      <c r="X365" s="50">
        <f>IF(A365&lt;&gt;"", COUNTIF($H$2:H365, "AC")/SUM($G$2:G365), "")</f>
        <v>0.59563758389261745</v>
      </c>
      <c r="Y365" s="50">
        <f t="shared" ref="Y365" si="671">IF(A365&lt;&gt;"", V365/5*0.5+(1-(W365-1)/10)*0.25+X365*0.25, "")*10000</f>
        <v>5464.3686850062686</v>
      </c>
      <c r="Z365" s="50">
        <f t="shared" ref="Z365" si="672">Y365-Y364</f>
        <v>5.899346857785531</v>
      </c>
      <c r="AA365" s="50">
        <f t="shared" si="535"/>
        <v>6.368055555555556E-2</v>
      </c>
      <c r="AB365" s="75">
        <f t="shared" si="536"/>
        <v>1.0613425925925927E-2</v>
      </c>
      <c r="AC365" s="51">
        <v>1.0613425925925927E-2</v>
      </c>
      <c r="AD365" s="51" t="s">
        <v>1043</v>
      </c>
      <c r="AE365" s="51" t="s">
        <v>1043</v>
      </c>
      <c r="AF365" s="51" t="s">
        <v>1043</v>
      </c>
    </row>
    <row r="366" spans="1:32" x14ac:dyDescent="0.15">
      <c r="A366" s="43" t="s">
        <v>1225</v>
      </c>
      <c r="B366" s="57">
        <v>75</v>
      </c>
      <c r="C366" s="57" t="s">
        <v>1282</v>
      </c>
      <c r="D366" s="58" t="s">
        <v>1283</v>
      </c>
      <c r="E366" s="58" t="s">
        <v>1228</v>
      </c>
      <c r="F366" s="58">
        <v>3</v>
      </c>
      <c r="G366" s="46">
        <v>1</v>
      </c>
      <c r="H366" s="47" t="s">
        <v>1229</v>
      </c>
      <c r="I366" s="59" t="s">
        <v>1277</v>
      </c>
      <c r="J366" s="56">
        <v>41423</v>
      </c>
      <c r="K366" s="61"/>
      <c r="L366" s="61"/>
      <c r="M366" s="73" t="s">
        <v>1228</v>
      </c>
      <c r="N366" s="80">
        <f t="shared" si="262"/>
        <v>8000</v>
      </c>
      <c r="O366" s="77">
        <f>AVERAGE($N$2:N366)</f>
        <v>5950.9512937595109</v>
      </c>
      <c r="P366" s="77">
        <f t="shared" ref="P366" si="673">O366-O365</f>
        <v>5.6292546874738036</v>
      </c>
      <c r="Q366" s="49">
        <f t="shared" ref="Q366" si="674">AVERAGE(F359:F366)</f>
        <v>2.625</v>
      </c>
      <c r="R366" s="49">
        <f t="shared" ref="R366" si="675">AVERAGE(G359:G366)</f>
        <v>1.5</v>
      </c>
      <c r="S366" s="50">
        <f t="shared" ref="S366" si="676">COUNTIF(H360:H366, "AC")/SUM(G360:G366)</f>
        <v>0.77777777777777779</v>
      </c>
      <c r="T366" s="50">
        <f t="shared" ref="T366" si="677">(Q366/5*0.5+(1-(R366-1)/10)*0.25+S366*0.25)*10000</f>
        <v>6944.4444444444443</v>
      </c>
      <c r="U366" s="50">
        <f t="shared" ref="U366" si="678">T366-T365</f>
        <v>353.53535353535335</v>
      </c>
      <c r="V366" s="50">
        <f>IF(A366&lt;&gt;"",AVERAGE($F$2:F366),"")</f>
        <v>1.6383561643835616</v>
      </c>
      <c r="W366" s="50">
        <f>IF(A366&lt;&gt;"", AVERAGE($G$2:G366), "")</f>
        <v>1.6356164383561644</v>
      </c>
      <c r="X366" s="50">
        <f>IF(A366&lt;&gt;"", COUNTIF($H$2:H366, "AC")/SUM($G$2:G366), "")</f>
        <v>0.59631490787269681</v>
      </c>
      <c r="Y366" s="50">
        <f t="shared" ref="Y366" si="679">IF(A366&lt;&gt;"", V366/5*0.5+(1-(W366-1)/10)*0.25+X366*0.25, "")*10000</f>
        <v>5470.2393244762625</v>
      </c>
      <c r="Z366" s="50">
        <f t="shared" ref="Z366" si="680">Y366-Y365</f>
        <v>5.8706394699938755</v>
      </c>
      <c r="AA366" s="50">
        <f t="shared" si="535"/>
        <v>0.11041666666666666</v>
      </c>
      <c r="AB366" s="75">
        <f t="shared" si="536"/>
        <v>1.8402777777777778E-2</v>
      </c>
      <c r="AC366" s="51">
        <v>1.8402777777777778E-2</v>
      </c>
      <c r="AD366" s="51" t="s">
        <v>1043</v>
      </c>
      <c r="AE366" s="51" t="s">
        <v>1043</v>
      </c>
      <c r="AF366" s="51" t="s">
        <v>1043</v>
      </c>
    </row>
    <row r="367" spans="1:32" x14ac:dyDescent="0.15">
      <c r="A367" s="43" t="s">
        <v>1225</v>
      </c>
      <c r="B367" s="57">
        <v>289</v>
      </c>
      <c r="C367" s="57" t="s">
        <v>1284</v>
      </c>
      <c r="D367" s="58" t="s">
        <v>20</v>
      </c>
      <c r="E367" s="58" t="s">
        <v>1228</v>
      </c>
      <c r="F367" s="58">
        <v>3</v>
      </c>
      <c r="G367" s="46">
        <v>1</v>
      </c>
      <c r="H367" s="47" t="s">
        <v>1229</v>
      </c>
      <c r="I367" s="59" t="s">
        <v>1277</v>
      </c>
      <c r="J367" s="56">
        <v>41425</v>
      </c>
      <c r="K367" s="61"/>
      <c r="L367" s="61"/>
      <c r="M367" s="73" t="s">
        <v>1228</v>
      </c>
      <c r="N367" s="80">
        <f t="shared" ref="N367:N374" si="681">(0.5*F367/5+0.25*(1-(G367-1)/10)+0.25*(IF(H367="AC",1,0)/G367))*10000</f>
        <v>8000</v>
      </c>
      <c r="O367" s="77">
        <f>AVERAGE($N$2:N367)</f>
        <v>5956.5497874924085</v>
      </c>
      <c r="P367" s="77">
        <f t="shared" ref="P367" si="682">O367-O366</f>
        <v>5.598493732897623</v>
      </c>
      <c r="Q367" s="49">
        <f t="shared" ref="Q367" si="683">AVERAGE(F360:F367)</f>
        <v>2.625</v>
      </c>
      <c r="R367" s="49">
        <f t="shared" ref="R367" si="684">AVERAGE(G360:G367)</f>
        <v>1.25</v>
      </c>
      <c r="S367" s="50">
        <f t="shared" ref="S367" si="685">COUNTIF(H361:H367, "AC")/SUM(G361:G367)</f>
        <v>0.875</v>
      </c>
      <c r="T367" s="50">
        <f t="shared" ref="T367" si="686">(Q367/5*0.5+(1-(R367-1)/10)*0.25+S367*0.25)*10000</f>
        <v>7250</v>
      </c>
      <c r="U367" s="50">
        <f t="shared" ref="U367" si="687">T367-T366</f>
        <v>305.55555555555566</v>
      </c>
      <c r="V367" s="50">
        <f>IF(A367&lt;&gt;"",AVERAGE($F$2:F367),"")</f>
        <v>1.6420765027322404</v>
      </c>
      <c r="W367" s="50">
        <f>IF(A367&lt;&gt;"", AVERAGE($G$2:G367), "")</f>
        <v>1.6338797814207651</v>
      </c>
      <c r="X367" s="50">
        <f>IF(A367&lt;&gt;"", COUNTIF($H$2:H367, "AC")/SUM($G$2:G367), "")</f>
        <v>0.59698996655518399</v>
      </c>
      <c r="Y367" s="50">
        <f t="shared" ref="Y367" si="688">IF(A367&lt;&gt;"", V367/5*0.5+(1-(W367-1)/10)*0.25+X367*0.25, "")*10000</f>
        <v>5476.0814737650089</v>
      </c>
      <c r="Z367" s="50">
        <f t="shared" ref="Z367" si="689">Y367-Y366</f>
        <v>5.842149288746441</v>
      </c>
      <c r="AA367" s="50">
        <f t="shared" si="535"/>
        <v>7.1458333333333332E-2</v>
      </c>
      <c r="AB367" s="75">
        <f t="shared" si="536"/>
        <v>1.1909722222222223E-2</v>
      </c>
      <c r="AC367" s="51">
        <v>1.1909722222222223E-2</v>
      </c>
      <c r="AD367" s="51" t="s">
        <v>1043</v>
      </c>
      <c r="AE367" s="51" t="s">
        <v>1043</v>
      </c>
      <c r="AF367" s="51" t="s">
        <v>1043</v>
      </c>
    </row>
    <row r="368" spans="1:32" x14ac:dyDescent="0.15">
      <c r="A368" s="43" t="s">
        <v>1225</v>
      </c>
      <c r="B368" s="57">
        <v>10</v>
      </c>
      <c r="C368" s="57" t="s">
        <v>1285</v>
      </c>
      <c r="D368" s="58" t="s">
        <v>1283</v>
      </c>
      <c r="E368" s="58" t="s">
        <v>1228</v>
      </c>
      <c r="F368" s="58">
        <v>3</v>
      </c>
      <c r="G368" s="46">
        <v>3</v>
      </c>
      <c r="H368" s="47" t="s">
        <v>1229</v>
      </c>
      <c r="I368" s="59" t="s">
        <v>1277</v>
      </c>
      <c r="J368" s="56">
        <v>41432</v>
      </c>
      <c r="K368" s="61"/>
      <c r="L368" s="61" t="s">
        <v>1286</v>
      </c>
      <c r="M368" s="73" t="s">
        <v>1228</v>
      </c>
      <c r="N368" s="80">
        <f t="shared" si="681"/>
        <v>5833.3333333333339</v>
      </c>
      <c r="O368" s="77">
        <f>AVERAGE($N$2:N368)</f>
        <v>5956.2140478352994</v>
      </c>
      <c r="P368" s="77">
        <f t="shared" ref="P368" si="690">O368-O367</f>
        <v>-0.3357396571091158</v>
      </c>
      <c r="Q368" s="49">
        <f t="shared" ref="Q368" si="691">AVERAGE(F361:F368)</f>
        <v>2.625</v>
      </c>
      <c r="R368" s="49">
        <f t="shared" ref="R368" si="692">AVERAGE(G361:G368)</f>
        <v>1.375</v>
      </c>
      <c r="S368" s="50">
        <f t="shared" ref="S368" si="693">COUNTIF(H362:H368, "AC")/SUM(G362:G368)</f>
        <v>0.7</v>
      </c>
      <c r="T368" s="50">
        <f t="shared" ref="T368" si="694">(Q368/5*0.5+(1-(R368-1)/10)*0.25+S368*0.25)*10000</f>
        <v>6781.2500000000009</v>
      </c>
      <c r="U368" s="50">
        <f t="shared" ref="U368" si="695">T368-T367</f>
        <v>-468.74999999999909</v>
      </c>
      <c r="V368" s="50">
        <f>IF(A368&lt;&gt;"",AVERAGE($F$2:F368),"")</f>
        <v>1.6457765667574933</v>
      </c>
      <c r="W368" s="50">
        <f>IF(A368&lt;&gt;"", AVERAGE($G$2:G368), "")</f>
        <v>1.6376021798365124</v>
      </c>
      <c r="X368" s="50">
        <f>IF(A368&lt;&gt;"", COUNTIF($H$2:H368, "AC")/SUM($G$2:G368), "")</f>
        <v>0.59567387687188023</v>
      </c>
      <c r="Y368" s="50">
        <f t="shared" ref="Y368" si="696">IF(A368&lt;&gt;"", V368/5*0.5+(1-(W368-1)/10)*0.25+X368*0.25, "")*10000</f>
        <v>5475.5607139780659</v>
      </c>
      <c r="Z368" s="50">
        <f t="shared" ref="Z368" si="697">Y368-Y367</f>
        <v>-0.52075978694301739</v>
      </c>
      <c r="AA368" s="50">
        <f t="shared" si="535"/>
        <v>0.14395833333333333</v>
      </c>
      <c r="AB368" s="75">
        <f t="shared" si="536"/>
        <v>2.3993055555555556E-2</v>
      </c>
      <c r="AC368" s="51">
        <v>2.3993055555555556E-2</v>
      </c>
      <c r="AD368" s="51" t="s">
        <v>1043</v>
      </c>
      <c r="AE368" s="51" t="s">
        <v>1043</v>
      </c>
      <c r="AF368" s="51" t="s">
        <v>1043</v>
      </c>
    </row>
    <row r="369" spans="1:32" x14ac:dyDescent="0.15">
      <c r="A369" s="43" t="s">
        <v>1225</v>
      </c>
      <c r="B369" s="57">
        <v>119</v>
      </c>
      <c r="C369" s="57" t="s">
        <v>1287</v>
      </c>
      <c r="D369" s="58" t="s">
        <v>12</v>
      </c>
      <c r="E369" s="58" t="s">
        <v>1228</v>
      </c>
      <c r="F369" s="58">
        <v>2</v>
      </c>
      <c r="G369" s="46">
        <v>1</v>
      </c>
      <c r="H369" s="47" t="s">
        <v>1229</v>
      </c>
      <c r="I369" s="59" t="s">
        <v>1230</v>
      </c>
      <c r="J369" s="56">
        <v>41432</v>
      </c>
      <c r="K369" s="61"/>
      <c r="L369" s="61"/>
      <c r="M369" s="73" t="s">
        <v>1228</v>
      </c>
      <c r="N369" s="80">
        <f t="shared" si="681"/>
        <v>7000</v>
      </c>
      <c r="O369" s="77">
        <f>AVERAGE($N$2:N369)</f>
        <v>5959.0504227053125</v>
      </c>
      <c r="P369" s="77">
        <f t="shared" ref="P369" si="698">O369-O368</f>
        <v>2.83637487001306</v>
      </c>
      <c r="Q369" s="49">
        <f t="shared" ref="Q369" si="699">AVERAGE(F362:F369)</f>
        <v>2.625</v>
      </c>
      <c r="R369" s="49">
        <f t="shared" ref="R369" si="700">AVERAGE(G362:G369)</f>
        <v>1.375</v>
      </c>
      <c r="S369" s="50">
        <f t="shared" ref="S369" si="701">COUNTIF(H363:H369, "AC")/SUM(G363:G369)</f>
        <v>0.7</v>
      </c>
      <c r="T369" s="50">
        <f t="shared" ref="T369" si="702">(Q369/5*0.5+(1-(R369-1)/10)*0.25+S369*0.25)*10000</f>
        <v>6781.2500000000009</v>
      </c>
      <c r="U369" s="50">
        <f t="shared" ref="U369" si="703">T369-T368</f>
        <v>0</v>
      </c>
      <c r="V369" s="50">
        <f>IF(A369&lt;&gt;"",AVERAGE($F$2:F369),"")</f>
        <v>1.6467391304347827</v>
      </c>
      <c r="W369" s="50">
        <f>IF(A369&lt;&gt;"", AVERAGE($G$2:G369), "")</f>
        <v>1.6358695652173914</v>
      </c>
      <c r="X369" s="50">
        <f>IF(A369&lt;&gt;"", COUNTIF($H$2:H369, "AC")/SUM($G$2:G369), "")</f>
        <v>0.59634551495016608</v>
      </c>
      <c r="Y369" s="50">
        <f t="shared" ref="Y369" si="704">IF(A369&lt;&gt;"", V369/5*0.5+(1-(W369-1)/10)*0.25+X369*0.25, "")*10000</f>
        <v>5478.6355265058492</v>
      </c>
      <c r="Z369" s="50">
        <f t="shared" ref="Z369" si="705">Y369-Y368</f>
        <v>3.0748125277832514</v>
      </c>
      <c r="AA369" s="50">
        <f t="shared" si="535"/>
        <v>4.8541666666666664E-2</v>
      </c>
      <c r="AB369" s="75">
        <f t="shared" si="536"/>
        <v>8.0902777777777778E-3</v>
      </c>
      <c r="AC369" s="51">
        <v>8.0902777777777778E-3</v>
      </c>
      <c r="AD369" s="51" t="s">
        <v>1043</v>
      </c>
      <c r="AE369" s="51" t="s">
        <v>1043</v>
      </c>
      <c r="AF369" s="51" t="s">
        <v>1043</v>
      </c>
    </row>
    <row r="370" spans="1:32" x14ac:dyDescent="0.15">
      <c r="A370" s="43" t="s">
        <v>1225</v>
      </c>
      <c r="B370" s="57">
        <v>73</v>
      </c>
      <c r="C370" s="57" t="s">
        <v>1288</v>
      </c>
      <c r="D370" s="58" t="s">
        <v>1289</v>
      </c>
      <c r="E370" s="58" t="s">
        <v>1228</v>
      </c>
      <c r="F370" s="58">
        <v>3</v>
      </c>
      <c r="G370" s="46">
        <v>1</v>
      </c>
      <c r="H370" s="47" t="s">
        <v>1229</v>
      </c>
      <c r="I370" s="59" t="s">
        <v>1277</v>
      </c>
      <c r="J370" s="56">
        <v>41432</v>
      </c>
      <c r="K370" s="61"/>
      <c r="L370" s="61"/>
      <c r="M370" s="73" t="s">
        <v>1228</v>
      </c>
      <c r="N370" s="80">
        <f t="shared" si="681"/>
        <v>8000</v>
      </c>
      <c r="O370" s="77">
        <f>AVERAGE($N$2:N370)</f>
        <v>5964.581451370068</v>
      </c>
      <c r="P370" s="77">
        <f t="shared" ref="P370" si="706">O370-O369</f>
        <v>5.5310286647554676</v>
      </c>
      <c r="Q370" s="49">
        <f t="shared" ref="Q370" si="707">AVERAGE(F363:F370)</f>
        <v>2.75</v>
      </c>
      <c r="R370" s="49">
        <f t="shared" ref="R370" si="708">AVERAGE(G363:G370)</f>
        <v>1.375</v>
      </c>
      <c r="S370" s="50">
        <f t="shared" ref="S370" si="709">COUNTIF(H364:H370, "AC")/SUM(G364:G370)</f>
        <v>0.77777777777777779</v>
      </c>
      <c r="T370" s="50">
        <f t="shared" ref="T370" si="710">(Q370/5*0.5+(1-(R370-1)/10)*0.25+S370*0.25)*10000</f>
        <v>7100.6944444444443</v>
      </c>
      <c r="U370" s="50">
        <f t="shared" ref="U370" si="711">T370-T369</f>
        <v>319.44444444444343</v>
      </c>
      <c r="V370" s="50">
        <f>IF(A370&lt;&gt;"",AVERAGE($F$2:F370),"")</f>
        <v>1.6504065040650406</v>
      </c>
      <c r="W370" s="50">
        <f>IF(A370&lt;&gt;"", AVERAGE($G$2:G370), "")</f>
        <v>1.6341463414634145</v>
      </c>
      <c r="X370" s="50">
        <f>IF(A370&lt;&gt;"", COUNTIF($H$2:H370, "AC")/SUM($G$2:G370), "")</f>
        <v>0.59701492537313428</v>
      </c>
      <c r="Y370" s="50">
        <f t="shared" ref="Y370" si="712">IF(A370&lt;&gt;"", V370/5*0.5+(1-(W370-1)/10)*0.25+X370*0.25, "")*10000</f>
        <v>5484.4072321320227</v>
      </c>
      <c r="Z370" s="50">
        <f t="shared" ref="Z370" si="713">Y370-Y369</f>
        <v>5.7717056261735706</v>
      </c>
      <c r="AA370" s="50">
        <f t="shared" si="535"/>
        <v>5.3958333333333323E-2</v>
      </c>
      <c r="AB370" s="75">
        <f t="shared" si="536"/>
        <v>8.9930555555555545E-3</v>
      </c>
      <c r="AC370" s="51">
        <v>8.9930555555555545E-3</v>
      </c>
      <c r="AD370" s="51" t="s">
        <v>1043</v>
      </c>
      <c r="AE370" s="51" t="s">
        <v>1043</v>
      </c>
      <c r="AF370" s="51" t="s">
        <v>1043</v>
      </c>
    </row>
    <row r="371" spans="1:32" x14ac:dyDescent="0.15">
      <c r="A371" s="43" t="s">
        <v>1225</v>
      </c>
      <c r="B371" s="57">
        <v>26</v>
      </c>
      <c r="C371" s="57" t="s">
        <v>1290</v>
      </c>
      <c r="D371" s="58" t="s">
        <v>141</v>
      </c>
      <c r="E371" s="58" t="s">
        <v>1228</v>
      </c>
      <c r="F371" s="58">
        <v>2</v>
      </c>
      <c r="G371" s="46">
        <v>1</v>
      </c>
      <c r="H371" s="47" t="s">
        <v>1229</v>
      </c>
      <c r="I371" s="59" t="s">
        <v>1230</v>
      </c>
      <c r="J371" s="56">
        <v>41432</v>
      </c>
      <c r="K371" s="61"/>
      <c r="L371" s="61"/>
      <c r="M371" s="73" t="s">
        <v>1228</v>
      </c>
      <c r="N371" s="80">
        <f t="shared" si="681"/>
        <v>7000</v>
      </c>
      <c r="O371" s="77">
        <f>AVERAGE($N$2:N371)</f>
        <v>5967.3798798798789</v>
      </c>
      <c r="P371" s="77">
        <f t="shared" ref="P371" si="714">O371-O370</f>
        <v>2.7984285098109467</v>
      </c>
      <c r="Q371" s="49">
        <f t="shared" ref="Q371" si="715">AVERAGE(F364:F371)</f>
        <v>2.625</v>
      </c>
      <c r="R371" s="49">
        <f t="shared" ref="R371" si="716">AVERAGE(G364:G371)</f>
        <v>1.25</v>
      </c>
      <c r="S371" s="50">
        <f t="shared" ref="S371" si="717">COUNTIF(H365:H371, "AC")/SUM(G365:G371)</f>
        <v>0.77777777777777779</v>
      </c>
      <c r="T371" s="50">
        <f t="shared" ref="T371" si="718">(Q371/5*0.5+(1-(R371-1)/10)*0.25+S371*0.25)*10000</f>
        <v>7006.9444444444443</v>
      </c>
      <c r="U371" s="50">
        <f t="shared" ref="U371" si="719">T371-T370</f>
        <v>-93.75</v>
      </c>
      <c r="V371" s="50">
        <f>IF(A371&lt;&gt;"",AVERAGE($F$2:F371),"")</f>
        <v>1.6513513513513514</v>
      </c>
      <c r="W371" s="50">
        <f>IF(A371&lt;&gt;"", AVERAGE($G$2:G371), "")</f>
        <v>1.6324324324324324</v>
      </c>
      <c r="X371" s="50">
        <f>IF(A371&lt;&gt;"", COUNTIF($H$2:H371, "AC")/SUM($G$2:G371), "")</f>
        <v>0.59768211920529801</v>
      </c>
      <c r="Y371" s="50">
        <f t="shared" ref="Y371" si="720">IF(A371&lt;&gt;"", V371/5*0.5+(1-(W371-1)/10)*0.25+X371*0.25, "")*10000</f>
        <v>5487.4485412564882</v>
      </c>
      <c r="Z371" s="50">
        <f t="shared" ref="Z371" si="721">Y371-Y370</f>
        <v>3.0413091244654424</v>
      </c>
      <c r="AA371" s="50">
        <f t="shared" si="535"/>
        <v>3.3194444444444443E-2</v>
      </c>
      <c r="AB371" s="75">
        <f t="shared" si="536"/>
        <v>5.5324074074074069E-3</v>
      </c>
      <c r="AC371" s="51">
        <v>5.5324074074074069E-3</v>
      </c>
      <c r="AD371" s="51" t="s">
        <v>1043</v>
      </c>
      <c r="AE371" s="51" t="s">
        <v>1043</v>
      </c>
      <c r="AF371" s="51" t="s">
        <v>1043</v>
      </c>
    </row>
    <row r="372" spans="1:32" x14ac:dyDescent="0.15">
      <c r="A372" s="43" t="s">
        <v>1225</v>
      </c>
      <c r="B372" s="57">
        <v>1</v>
      </c>
      <c r="C372" s="57" t="s">
        <v>1291</v>
      </c>
      <c r="D372" s="58" t="s">
        <v>1292</v>
      </c>
      <c r="E372" s="58" t="s">
        <v>1228</v>
      </c>
      <c r="F372" s="58">
        <v>2</v>
      </c>
      <c r="G372" s="46">
        <v>1</v>
      </c>
      <c r="H372" s="47" t="s">
        <v>1229</v>
      </c>
      <c r="I372" s="59" t="s">
        <v>1230</v>
      </c>
      <c r="J372" s="56">
        <v>41433</v>
      </c>
      <c r="K372" s="61"/>
      <c r="L372" s="61"/>
      <c r="M372" s="73" t="s">
        <v>1228</v>
      </c>
      <c r="N372" s="80">
        <f t="shared" si="681"/>
        <v>7000</v>
      </c>
      <c r="O372" s="77">
        <f>AVERAGE($N$2:N372)</f>
        <v>5970.1632225217118</v>
      </c>
      <c r="P372" s="77">
        <f t="shared" ref="P372" si="722">O372-O371</f>
        <v>2.78334264183286</v>
      </c>
      <c r="Q372" s="49">
        <f t="shared" ref="Q372" si="723">AVERAGE(F365:F372)</f>
        <v>2.625</v>
      </c>
      <c r="R372" s="49">
        <f t="shared" ref="R372" si="724">AVERAGE(G365:G372)</f>
        <v>1.25</v>
      </c>
      <c r="S372" s="50">
        <f t="shared" ref="S372" si="725">COUNTIF(H366:H372, "AC")/SUM(G366:G372)</f>
        <v>0.77777777777777779</v>
      </c>
      <c r="T372" s="50">
        <f t="shared" ref="T372" si="726">(Q372/5*0.5+(1-(R372-1)/10)*0.25+S372*0.25)*10000</f>
        <v>7006.9444444444443</v>
      </c>
      <c r="U372" s="50">
        <f t="shared" ref="U372" si="727">T372-T371</f>
        <v>0</v>
      </c>
      <c r="V372" s="50">
        <f>IF(A372&lt;&gt;"",AVERAGE($F$2:F372),"")</f>
        <v>1.6522911051212938</v>
      </c>
      <c r="W372" s="50">
        <f>IF(A372&lt;&gt;"", AVERAGE($G$2:G372), "")</f>
        <v>1.6307277628032344</v>
      </c>
      <c r="X372" s="50">
        <f>IF(A372&lt;&gt;"", COUNTIF($H$2:H372, "AC")/SUM($G$2:G372), "")</f>
        <v>0.59834710743801656</v>
      </c>
      <c r="Y372" s="50">
        <f t="shared" ref="Y372" si="728">IF(A372&lt;&gt;"", V372/5*0.5+(1-(W372-1)/10)*0.25+X372*0.25, "")*10000</f>
        <v>5490.4769330155268</v>
      </c>
      <c r="Z372" s="50">
        <f t="shared" ref="Z372" si="729">Y372-Y371</f>
        <v>3.0283917590386409</v>
      </c>
      <c r="AA372" s="50">
        <f t="shared" si="535"/>
        <v>4.8194444444444436E-2</v>
      </c>
      <c r="AB372" s="75">
        <f t="shared" si="536"/>
        <v>8.0324074074074065E-3</v>
      </c>
      <c r="AC372" s="51">
        <v>8.0324074074074065E-3</v>
      </c>
      <c r="AD372" s="51" t="s">
        <v>1043</v>
      </c>
      <c r="AE372" s="51" t="s">
        <v>1043</v>
      </c>
      <c r="AF372" s="51" t="s">
        <v>1043</v>
      </c>
    </row>
    <row r="373" spans="1:32" x14ac:dyDescent="0.15">
      <c r="A373" s="43" t="s">
        <v>1225</v>
      </c>
      <c r="B373" s="57">
        <v>80</v>
      </c>
      <c r="C373" s="57" t="s">
        <v>1293</v>
      </c>
      <c r="D373" s="58" t="s">
        <v>1294</v>
      </c>
      <c r="E373" s="58" t="s">
        <v>1228</v>
      </c>
      <c r="F373" s="58">
        <v>2</v>
      </c>
      <c r="G373" s="46">
        <v>1</v>
      </c>
      <c r="H373" s="47" t="s">
        <v>1229</v>
      </c>
      <c r="I373" s="59" t="s">
        <v>1277</v>
      </c>
      <c r="J373" s="56">
        <v>41433</v>
      </c>
      <c r="K373" s="61"/>
      <c r="L373" s="61"/>
      <c r="M373" s="73" t="s">
        <v>1228</v>
      </c>
      <c r="N373" s="80">
        <f t="shared" si="681"/>
        <v>7000</v>
      </c>
      <c r="O373" s="77">
        <f>AVERAGE($N$2:N373)</f>
        <v>5972.9316009557933</v>
      </c>
      <c r="P373" s="77">
        <f t="shared" ref="P373" si="730">O373-O372</f>
        <v>2.7683784340815691</v>
      </c>
      <c r="Q373" s="49">
        <f t="shared" ref="Q373" si="731">AVERAGE(F366:F373)</f>
        <v>2.5</v>
      </c>
      <c r="R373" s="49">
        <f t="shared" ref="R373" si="732">AVERAGE(G366:G373)</f>
        <v>1.25</v>
      </c>
      <c r="S373" s="50">
        <f t="shared" ref="S373" si="733">COUNTIF(H367:H373, "AC")/SUM(G367:G373)</f>
        <v>0.77777777777777779</v>
      </c>
      <c r="T373" s="50">
        <f t="shared" ref="T373" si="734">(Q373/5*0.5+(1-(R373-1)/10)*0.25+S373*0.25)*10000</f>
        <v>6881.9444444444443</v>
      </c>
      <c r="U373" s="50">
        <f t="shared" ref="U373" si="735">T373-T372</f>
        <v>-125</v>
      </c>
      <c r="V373" s="50">
        <f>IF(A373&lt;&gt;"",AVERAGE($F$2:F373),"")</f>
        <v>1.653225806451613</v>
      </c>
      <c r="W373" s="50">
        <f>IF(A373&lt;&gt;"", AVERAGE($G$2:G373), "")</f>
        <v>1.6290322580645162</v>
      </c>
      <c r="X373" s="50">
        <f>IF(A373&lt;&gt;"", COUNTIF($H$2:H373, "AC")/SUM($G$2:G373), "")</f>
        <v>0.59900990099009899</v>
      </c>
      <c r="Y373" s="50">
        <f t="shared" ref="Y373" si="736">IF(A373&lt;&gt;"", V373/5*0.5+(1-(W373-1)/10)*0.25+X373*0.25, "")*10000</f>
        <v>5493.4924944107324</v>
      </c>
      <c r="Z373" s="50">
        <f t="shared" ref="Z373" si="737">Y373-Y372</f>
        <v>3.0155613952056228</v>
      </c>
      <c r="AA373" s="50">
        <f t="shared" si="535"/>
        <v>4.6666666666666662E-2</v>
      </c>
      <c r="AB373" s="75">
        <f t="shared" si="536"/>
        <v>7.7777777777777767E-3</v>
      </c>
      <c r="AC373" s="51">
        <v>7.7777777777777767E-3</v>
      </c>
      <c r="AD373" s="51" t="s">
        <v>1043</v>
      </c>
      <c r="AE373" s="51" t="s">
        <v>1043</v>
      </c>
      <c r="AF373" s="51" t="s">
        <v>1043</v>
      </c>
    </row>
    <row r="374" spans="1:32" x14ac:dyDescent="0.15">
      <c r="A374" s="43" t="s">
        <v>1225</v>
      </c>
      <c r="B374" s="57">
        <v>90</v>
      </c>
      <c r="C374" s="57" t="s">
        <v>1295</v>
      </c>
      <c r="D374" s="58" t="s">
        <v>494</v>
      </c>
      <c r="E374" s="58">
        <v>1</v>
      </c>
      <c r="F374" s="58">
        <v>3</v>
      </c>
      <c r="G374" s="46">
        <v>2</v>
      </c>
      <c r="H374" s="47" t="s">
        <v>1229</v>
      </c>
      <c r="I374" s="59" t="s">
        <v>1277</v>
      </c>
      <c r="J374" s="56">
        <v>41433</v>
      </c>
      <c r="K374" s="61"/>
      <c r="L374" s="61"/>
      <c r="M374" s="73" t="s">
        <v>734</v>
      </c>
      <c r="N374" s="80">
        <f t="shared" si="681"/>
        <v>6500</v>
      </c>
      <c r="O374" s="77">
        <f>AVERAGE($N$2:N374)</f>
        <v>5974.3446529639541</v>
      </c>
      <c r="P374" s="77">
        <f t="shared" ref="P374" si="738">O374-O373</f>
        <v>1.4130520081607756</v>
      </c>
      <c r="Q374" s="49">
        <f t="shared" ref="Q374" si="739">AVERAGE(F367:F374)</f>
        <v>2.5</v>
      </c>
      <c r="R374" s="49">
        <f t="shared" ref="R374" si="740">AVERAGE(G367:G374)</f>
        <v>1.375</v>
      </c>
      <c r="S374" s="50">
        <f t="shared" ref="S374" si="741">COUNTIF(H368:H374, "AC")/SUM(G368:G374)</f>
        <v>0.7</v>
      </c>
      <c r="T374" s="50">
        <f t="shared" ref="T374" si="742">(Q374/5*0.5+(1-(R374-1)/10)*0.25+S374*0.25)*10000</f>
        <v>6656.2499999999991</v>
      </c>
      <c r="U374" s="50">
        <f t="shared" ref="U374" si="743">T374-T373</f>
        <v>-225.69444444444525</v>
      </c>
      <c r="V374" s="50">
        <f>IF(A374&lt;&gt;"",AVERAGE($F$2:F374),"")</f>
        <v>1.6568364611260054</v>
      </c>
      <c r="W374" s="50">
        <f>IF(A374&lt;&gt;"", AVERAGE($G$2:G374), "")</f>
        <v>1.6300268096514745</v>
      </c>
      <c r="X374" s="50">
        <f>IF(A374&lt;&gt;"", COUNTIF($H$2:H374, "AC")/SUM($G$2:G374), "")</f>
        <v>0.59868421052631582</v>
      </c>
      <c r="Y374" s="50">
        <f t="shared" ref="Y374" si="744">IF(A374&lt;&gt;"", V374/5*0.5+(1-(W374-1)/10)*0.25+X374*0.25, "")*10000</f>
        <v>5496.0402850289256</v>
      </c>
      <c r="Z374" s="50">
        <f t="shared" ref="Z374" si="745">Y374-Y373</f>
        <v>2.5477906181931758</v>
      </c>
      <c r="AA374" s="50">
        <f t="shared" si="535"/>
        <v>5.8263888888888879E-2</v>
      </c>
      <c r="AB374" s="75">
        <f t="shared" si="536"/>
        <v>9.7106481481481471E-3</v>
      </c>
      <c r="AC374" s="51">
        <v>9.7106481481481471E-3</v>
      </c>
      <c r="AD374" s="51" t="s">
        <v>1043</v>
      </c>
      <c r="AE374" s="51" t="s">
        <v>1043</v>
      </c>
      <c r="AF374" s="51" t="s">
        <v>1043</v>
      </c>
    </row>
    <row r="375" spans="1:32" x14ac:dyDescent="0.15">
      <c r="A375" s="43" t="s">
        <v>1225</v>
      </c>
      <c r="B375" s="57">
        <v>120</v>
      </c>
      <c r="C375" s="57" t="s">
        <v>1296</v>
      </c>
      <c r="D375" s="58" t="s">
        <v>435</v>
      </c>
      <c r="E375" s="58" t="s">
        <v>1228</v>
      </c>
      <c r="F375" s="58">
        <v>3</v>
      </c>
      <c r="G375" s="46">
        <v>1</v>
      </c>
      <c r="H375" s="47" t="s">
        <v>1229</v>
      </c>
      <c r="I375" s="59" t="s">
        <v>1277</v>
      </c>
      <c r="J375" s="56">
        <v>41433</v>
      </c>
      <c r="K375" s="61"/>
      <c r="L375" s="61"/>
      <c r="M375" s="73" t="s">
        <v>1228</v>
      </c>
      <c r="N375" s="80">
        <f t="shared" ref="N375" si="746">(0.5*F375/5+0.25*(1-(G375-1)/10)+0.25*(IF(H375="AC",1,0)/G375))*10000</f>
        <v>8000</v>
      </c>
      <c r="O375" s="77">
        <f>AVERAGE($N$2:N375)</f>
        <v>5979.7608437314302</v>
      </c>
      <c r="P375" s="77">
        <f t="shared" ref="P375" si="747">O375-O374</f>
        <v>5.4161907674761096</v>
      </c>
      <c r="Q375" s="49">
        <f t="shared" ref="Q375" si="748">AVERAGE(F368:F375)</f>
        <v>2.5</v>
      </c>
      <c r="R375" s="49">
        <f t="shared" ref="R375" si="749">AVERAGE(G368:G375)</f>
        <v>1.375</v>
      </c>
      <c r="S375" s="50">
        <f t="shared" ref="S375" si="750">COUNTIF(H369:H375, "AC")/SUM(G369:G375)</f>
        <v>0.875</v>
      </c>
      <c r="T375" s="50">
        <f t="shared" ref="T375" si="751">(Q375/5*0.5+(1-(R375-1)/10)*0.25+S375*0.25)*10000</f>
        <v>7093.75</v>
      </c>
      <c r="U375" s="50">
        <f t="shared" ref="U375" si="752">T375-T374</f>
        <v>437.50000000000091</v>
      </c>
      <c r="V375" s="50">
        <f>IF(A375&lt;&gt;"",AVERAGE($F$2:F375),"")</f>
        <v>1.660427807486631</v>
      </c>
      <c r="W375" s="50">
        <f>IF(A375&lt;&gt;"", AVERAGE($G$2:G375), "")</f>
        <v>1.6283422459893049</v>
      </c>
      <c r="X375" s="50">
        <f>IF(A375&lt;&gt;"", COUNTIF($H$2:H375, "AC")/SUM($G$2:G375), "")</f>
        <v>0.59934318555008215</v>
      </c>
      <c r="Y375" s="50">
        <f t="shared" ref="Y375" si="753">IF(A375&lt;&gt;"", V375/5*0.5+(1-(W375-1)/10)*0.25+X375*0.25, "")*10000</f>
        <v>5501.7002098645107</v>
      </c>
      <c r="Z375" s="50">
        <f t="shared" ref="Z375" si="754">Y375-Y374</f>
        <v>5.6599248355851159</v>
      </c>
      <c r="AA375" s="50">
        <f t="shared" si="535"/>
        <v>5.9097222222222225E-2</v>
      </c>
      <c r="AB375" s="75">
        <f t="shared" si="536"/>
        <v>9.8495370370370369E-3</v>
      </c>
      <c r="AC375" s="51">
        <v>9.8495370370370369E-3</v>
      </c>
      <c r="AD375" s="51" t="s">
        <v>1043</v>
      </c>
      <c r="AE375" s="51" t="s">
        <v>1043</v>
      </c>
      <c r="AF375" s="51" t="s">
        <v>1043</v>
      </c>
    </row>
    <row r="376" spans="1:32" x14ac:dyDescent="0.15">
      <c r="A376" s="43" t="s">
        <v>1225</v>
      </c>
      <c r="B376" s="57">
        <v>40</v>
      </c>
      <c r="C376" s="33" t="s">
        <v>1297</v>
      </c>
      <c r="D376" s="58" t="s">
        <v>1281</v>
      </c>
      <c r="E376" s="58" t="s">
        <v>1228</v>
      </c>
      <c r="F376" s="58">
        <v>3</v>
      </c>
      <c r="G376" s="46">
        <v>1</v>
      </c>
      <c r="H376" s="47" t="s">
        <v>1229</v>
      </c>
      <c r="I376" s="59" t="s">
        <v>1277</v>
      </c>
      <c r="J376" s="56">
        <v>41433</v>
      </c>
      <c r="K376" s="61"/>
      <c r="L376" s="61" t="s">
        <v>1298</v>
      </c>
      <c r="M376" s="73" t="s">
        <v>1228</v>
      </c>
      <c r="N376" s="80">
        <f t="shared" ref="N376:N378" si="755">(0.5*F376/5+0.25*(1-(G376-1)/10)+0.25*(IF(H376="AC",1,0)/G376))*10000</f>
        <v>8000</v>
      </c>
      <c r="O376" s="77">
        <f>AVERAGE($N$2:N376)</f>
        <v>5985.1481481481469</v>
      </c>
      <c r="P376" s="77">
        <f t="shared" ref="P376" si="756">O376-O375</f>
        <v>5.3873044167166881</v>
      </c>
      <c r="Q376" s="49">
        <f t="shared" ref="Q376" si="757">AVERAGE(F369:F376)</f>
        <v>2.5</v>
      </c>
      <c r="R376" s="49">
        <f t="shared" ref="R376" si="758">AVERAGE(G369:G376)</f>
        <v>1.125</v>
      </c>
      <c r="S376" s="50">
        <f t="shared" ref="S376" si="759">COUNTIF(H370:H376, "AC")/SUM(G370:G376)</f>
        <v>0.875</v>
      </c>
      <c r="T376" s="50">
        <f t="shared" ref="T376" si="760">(Q376/5*0.5+(1-(R376-1)/10)*0.25+S376*0.25)*10000</f>
        <v>7156.25</v>
      </c>
      <c r="U376" s="50">
        <f t="shared" ref="U376" si="761">T376-T375</f>
        <v>62.5</v>
      </c>
      <c r="V376" s="50">
        <f>IF(A376&lt;&gt;"",AVERAGE($F$2:F376),"")</f>
        <v>1.6639999999999999</v>
      </c>
      <c r="W376" s="50">
        <f>IF(A376&lt;&gt;"", AVERAGE($G$2:G376), "")</f>
        <v>1.6266666666666667</v>
      </c>
      <c r="X376" s="50">
        <f>IF(A376&lt;&gt;"", COUNTIF($H$2:H376, "AC")/SUM($G$2:G376), "")</f>
        <v>0.6</v>
      </c>
      <c r="Y376" s="50">
        <f t="shared" ref="Y376" si="762">IF(A376&lt;&gt;"", V376/5*0.5+(1-(W376-1)/10)*0.25+X376*0.25, "")*10000</f>
        <v>5507.333333333333</v>
      </c>
      <c r="Z376" s="50">
        <f t="shared" ref="Z376" si="763">Y376-Y375</f>
        <v>5.6331234688223049</v>
      </c>
      <c r="AA376" s="50">
        <f t="shared" si="535"/>
        <v>7.4236111111111114E-2</v>
      </c>
      <c r="AB376" s="75">
        <f t="shared" si="536"/>
        <v>1.2372685185185186E-2</v>
      </c>
      <c r="AC376" s="51">
        <v>1.2372685185185186E-2</v>
      </c>
      <c r="AD376" s="51" t="s">
        <v>1043</v>
      </c>
      <c r="AE376" s="51" t="s">
        <v>1043</v>
      </c>
      <c r="AF376" s="51" t="s">
        <v>1043</v>
      </c>
    </row>
    <row r="377" spans="1:32" x14ac:dyDescent="0.15">
      <c r="A377" s="43" t="s">
        <v>1225</v>
      </c>
      <c r="B377" s="57">
        <v>219</v>
      </c>
      <c r="C377" s="33" t="s">
        <v>1299</v>
      </c>
      <c r="D377" s="58" t="s">
        <v>1292</v>
      </c>
      <c r="E377" s="58" t="s">
        <v>1228</v>
      </c>
      <c r="F377" s="58">
        <v>2</v>
      </c>
      <c r="G377" s="46">
        <v>2</v>
      </c>
      <c r="H377" s="47" t="s">
        <v>1229</v>
      </c>
      <c r="I377" s="59" t="s">
        <v>1230</v>
      </c>
      <c r="J377" s="56">
        <v>41433</v>
      </c>
      <c r="K377" s="61"/>
      <c r="L377" s="61"/>
      <c r="M377" s="73" t="s">
        <v>1228</v>
      </c>
      <c r="N377" s="80">
        <f t="shared" si="755"/>
        <v>5500</v>
      </c>
      <c r="O377" s="77">
        <f>AVERAGE($N$2:N377)</f>
        <v>5983.8578605200928</v>
      </c>
      <c r="P377" s="77">
        <f t="shared" ref="P377" si="764">O377-O376</f>
        <v>-1.2902876280541022</v>
      </c>
      <c r="Q377" s="49">
        <f t="shared" ref="Q377" si="765">AVERAGE(F370:F377)</f>
        <v>2.5</v>
      </c>
      <c r="R377" s="49">
        <f t="shared" ref="R377" si="766">AVERAGE(G370:G377)</f>
        <v>1.25</v>
      </c>
      <c r="S377" s="50">
        <f t="shared" ref="S377" si="767">COUNTIF(H371:H377, "AC")/SUM(G371:G377)</f>
        <v>0.77777777777777779</v>
      </c>
      <c r="T377" s="50">
        <f t="shared" ref="T377" si="768">(Q377/5*0.5+(1-(R377-1)/10)*0.25+S377*0.25)*10000</f>
        <v>6881.9444444444443</v>
      </c>
      <c r="U377" s="50">
        <f t="shared" ref="U377" si="769">T377-T376</f>
        <v>-274.30555555555566</v>
      </c>
      <c r="V377" s="50">
        <f>IF(A377&lt;&gt;"",AVERAGE($F$2:F377),"")</f>
        <v>1.6648936170212767</v>
      </c>
      <c r="W377" s="50">
        <f>IF(A377&lt;&gt;"", AVERAGE($G$2:G377), "")</f>
        <v>1.6276595744680851</v>
      </c>
      <c r="X377" s="50">
        <f>IF(A377&lt;&gt;"", COUNTIF($H$2:H377, "AC")/SUM($G$2:G377), "")</f>
        <v>0.59967320261437906</v>
      </c>
      <c r="Y377" s="50">
        <f t="shared" ref="Y377" si="770">IF(A377&lt;&gt;"", V377/5*0.5+(1-(W377-1)/10)*0.25+X377*0.25, "")*10000</f>
        <v>5507.1617299402033</v>
      </c>
      <c r="Z377" s="50">
        <f t="shared" ref="Z377" si="771">Y377-Y376</f>
        <v>-0.17160339312977158</v>
      </c>
      <c r="AA377" s="50">
        <f t="shared" si="535"/>
        <v>4.7708333333333325E-2</v>
      </c>
      <c r="AB377" s="75">
        <f t="shared" si="536"/>
        <v>7.951388888888888E-3</v>
      </c>
      <c r="AC377" s="51">
        <v>7.951388888888888E-3</v>
      </c>
      <c r="AD377" s="51" t="s">
        <v>1043</v>
      </c>
      <c r="AE377" s="51" t="s">
        <v>1043</v>
      </c>
      <c r="AF377" s="51" t="s">
        <v>1043</v>
      </c>
    </row>
    <row r="378" spans="1:32" x14ac:dyDescent="0.15">
      <c r="A378" s="43" t="s">
        <v>1225</v>
      </c>
      <c r="B378" s="57">
        <v>88</v>
      </c>
      <c r="C378" s="57" t="s">
        <v>1300</v>
      </c>
      <c r="D378" s="58" t="s">
        <v>1283</v>
      </c>
      <c r="E378" s="58" t="s">
        <v>1228</v>
      </c>
      <c r="F378" s="58">
        <v>2</v>
      </c>
      <c r="G378" s="46">
        <v>2</v>
      </c>
      <c r="H378" s="47" t="s">
        <v>1229</v>
      </c>
      <c r="I378" s="59" t="s">
        <v>1230</v>
      </c>
      <c r="J378" s="56">
        <v>41433</v>
      </c>
      <c r="K378" s="61"/>
      <c r="L378" s="61" t="s">
        <v>1301</v>
      </c>
      <c r="M378" s="73" t="s">
        <v>1228</v>
      </c>
      <c r="N378" s="80">
        <f t="shared" si="755"/>
        <v>5500</v>
      </c>
      <c r="O378" s="77">
        <f>AVERAGE($N$2:N378)</f>
        <v>5982.5744179192443</v>
      </c>
      <c r="P378" s="77">
        <f t="shared" ref="P378" si="772">O378-O377</f>
        <v>-1.2834426008485025</v>
      </c>
      <c r="Q378" s="49">
        <f t="shared" ref="Q378" si="773">AVERAGE(F371:F378)</f>
        <v>2.375</v>
      </c>
      <c r="R378" s="49">
        <f t="shared" ref="R378" si="774">AVERAGE(G371:G378)</f>
        <v>1.375</v>
      </c>
      <c r="S378" s="50">
        <f t="shared" ref="S378" si="775">COUNTIF(H372:H378, "AC")/SUM(G372:G378)</f>
        <v>0.7</v>
      </c>
      <c r="T378" s="50">
        <f t="shared" ref="T378" si="776">(Q378/5*0.5+(1-(R378-1)/10)*0.25+S378*0.25)*10000</f>
        <v>6531.25</v>
      </c>
      <c r="U378" s="50">
        <f t="shared" ref="U378" si="777">T378-T377</f>
        <v>-350.69444444444434</v>
      </c>
      <c r="V378" s="50">
        <f>IF(A378&lt;&gt;"",AVERAGE($F$2:F378),"")</f>
        <v>1.6657824933687002</v>
      </c>
      <c r="W378" s="50">
        <f>IF(A378&lt;&gt;"", AVERAGE($G$2:G378), "")</f>
        <v>1.6286472148541113</v>
      </c>
      <c r="X378" s="50">
        <f>IF(A378&lt;&gt;"", COUNTIF($H$2:H378, "AC")/SUM($G$2:G378), "")</f>
        <v>0.59934853420195444</v>
      </c>
      <c r="Y378" s="50">
        <f t="shared" ref="Y378" si="778">IF(A378&lt;&gt;"", V378/5*0.5+(1-(W378-1)/10)*0.25+X378*0.25, "")*10000</f>
        <v>5506.9920251600579</v>
      </c>
      <c r="Z378" s="50">
        <f t="shared" ref="Z378" si="779">Y378-Y377</f>
        <v>-0.16970478014536639</v>
      </c>
      <c r="AA378" s="50">
        <f t="shared" si="535"/>
        <v>7.631944444444444E-2</v>
      </c>
      <c r="AB378" s="75">
        <f t="shared" si="536"/>
        <v>1.2719907407407407E-2</v>
      </c>
      <c r="AC378" s="51">
        <v>1.2719907407407407E-2</v>
      </c>
      <c r="AD378" s="51" t="s">
        <v>1043</v>
      </c>
      <c r="AE378" s="51" t="s">
        <v>1043</v>
      </c>
      <c r="AF378" s="51" t="s">
        <v>1043</v>
      </c>
    </row>
    <row r="379" spans="1:32" x14ac:dyDescent="0.15">
      <c r="A379" s="43" t="s">
        <v>1225</v>
      </c>
      <c r="B379" s="57">
        <v>105</v>
      </c>
      <c r="C379" s="57" t="s">
        <v>1302</v>
      </c>
      <c r="D379" s="58" t="s">
        <v>1303</v>
      </c>
      <c r="E379" s="58">
        <v>1</v>
      </c>
      <c r="F379" s="58">
        <v>4</v>
      </c>
      <c r="G379" s="46">
        <v>4</v>
      </c>
      <c r="H379" s="47" t="s">
        <v>1229</v>
      </c>
      <c r="I379" s="59" t="s">
        <v>1277</v>
      </c>
      <c r="J379" s="56">
        <v>41434</v>
      </c>
      <c r="K379" s="61"/>
      <c r="L379" s="61" t="s">
        <v>1304</v>
      </c>
      <c r="M379" s="73" t="s">
        <v>734</v>
      </c>
      <c r="N379" s="80">
        <f t="shared" ref="N379:N388" si="780">(0.5*F379/5+0.25*(1-(G379-1)/10)+0.25*(IF(H379="AC",1,0)/G379))*10000</f>
        <v>6375</v>
      </c>
      <c r="O379" s="77">
        <f>AVERAGE($N$2:N379)</f>
        <v>5983.6125808348015</v>
      </c>
      <c r="P379" s="77">
        <f t="shared" ref="P379:P380" si="781">O379-O378</f>
        <v>1.0381629155572227</v>
      </c>
      <c r="Q379" s="49">
        <f t="shared" ref="Q379:Q380" si="782">AVERAGE(F372:F379)</f>
        <v>2.625</v>
      </c>
      <c r="R379" s="49">
        <f t="shared" ref="R379:R380" si="783">AVERAGE(G372:G379)</f>
        <v>1.75</v>
      </c>
      <c r="S379" s="50">
        <f t="shared" ref="S379:S380" si="784">COUNTIF(H373:H379, "AC")/SUM(G373:G379)</f>
        <v>0.53846153846153844</v>
      </c>
      <c r="T379" s="50">
        <f t="shared" ref="T379:T380" si="785">(Q379/5*0.5+(1-(R379-1)/10)*0.25+S379*0.25)*10000</f>
        <v>6283.6538461538457</v>
      </c>
      <c r="U379" s="50">
        <f t="shared" ref="U379:U380" si="786">T379-T378</f>
        <v>-247.59615384615427</v>
      </c>
      <c r="V379" s="50">
        <f>IF(A379&lt;&gt;"",AVERAGE($F$2:F379),"")</f>
        <v>1.6719576719576719</v>
      </c>
      <c r="W379" s="50">
        <f>IF(A379&lt;&gt;"", AVERAGE($G$2:G379), "")</f>
        <v>1.6349206349206349</v>
      </c>
      <c r="X379" s="50">
        <f>IF(A379&lt;&gt;"", COUNTIF($H$2:H379, "AC")/SUM($G$2:G379), "")</f>
        <v>0.59708737864077666</v>
      </c>
      <c r="Y379" s="50">
        <f t="shared" ref="Y379:Y380" si="787">IF(A379&lt;&gt;"", V379/5*0.5+(1-(W379-1)/10)*0.25+X379*0.25, "")*10000</f>
        <v>5505.9459598294543</v>
      </c>
      <c r="Z379" s="50">
        <f t="shared" ref="Z379:Z380" si="788">Y379-Y378</f>
        <v>-1.0460653306035965</v>
      </c>
      <c r="AA379" s="50">
        <f t="shared" si="535"/>
        <v>0.38791666666666669</v>
      </c>
      <c r="AB379" s="75">
        <f t="shared" si="536"/>
        <v>6.4652777777777781E-2</v>
      </c>
      <c r="AC379" s="51">
        <v>6.4652777777777781E-2</v>
      </c>
      <c r="AD379" s="51" t="s">
        <v>1043</v>
      </c>
      <c r="AE379" s="51" t="s">
        <v>1043</v>
      </c>
      <c r="AF379" s="51" t="s">
        <v>1043</v>
      </c>
    </row>
    <row r="380" spans="1:32" x14ac:dyDescent="0.15">
      <c r="A380" s="43" t="s">
        <v>1225</v>
      </c>
      <c r="B380" s="57">
        <v>106</v>
      </c>
      <c r="C380" s="57" t="s">
        <v>1305</v>
      </c>
      <c r="D380" s="58" t="s">
        <v>1303</v>
      </c>
      <c r="E380" s="58">
        <v>1</v>
      </c>
      <c r="F380" s="58">
        <v>4</v>
      </c>
      <c r="G380" s="46">
        <v>1</v>
      </c>
      <c r="H380" s="47" t="s">
        <v>1229</v>
      </c>
      <c r="I380" s="59" t="s">
        <v>1277</v>
      </c>
      <c r="J380" s="56">
        <v>41434</v>
      </c>
      <c r="K380" s="61"/>
      <c r="L380" s="61" t="s">
        <v>1306</v>
      </c>
      <c r="M380" s="73" t="s">
        <v>1228</v>
      </c>
      <c r="N380" s="80">
        <f t="shared" si="780"/>
        <v>9000</v>
      </c>
      <c r="O380" s="77">
        <f>AVERAGE($N$2:N380)</f>
        <v>5991.5713866901187</v>
      </c>
      <c r="P380" s="77">
        <f t="shared" si="781"/>
        <v>7.9588058553172232</v>
      </c>
      <c r="Q380" s="49">
        <f t="shared" si="782"/>
        <v>2.875</v>
      </c>
      <c r="R380" s="49">
        <f t="shared" si="783"/>
        <v>1.75</v>
      </c>
      <c r="S380" s="50">
        <f t="shared" si="784"/>
        <v>0.53846153846153844</v>
      </c>
      <c r="T380" s="50">
        <f t="shared" si="785"/>
        <v>6533.6538461538466</v>
      </c>
      <c r="U380" s="50">
        <f t="shared" si="786"/>
        <v>250.00000000000091</v>
      </c>
      <c r="V380" s="50">
        <f>IF(A380&lt;&gt;"",AVERAGE($F$2:F380),"")</f>
        <v>1.6781002638522426</v>
      </c>
      <c r="W380" s="50">
        <f>IF(A380&lt;&gt;"", AVERAGE($G$2:G380), "")</f>
        <v>1.633245382585752</v>
      </c>
      <c r="X380" s="50">
        <f>IF(A380&lt;&gt;"", COUNTIF($H$2:H380, "AC")/SUM($G$2:G380), "")</f>
        <v>0.59773828756058156</v>
      </c>
      <c r="Y380" s="50">
        <f t="shared" si="787"/>
        <v>5514.1346371072586</v>
      </c>
      <c r="Z380" s="50">
        <f t="shared" si="788"/>
        <v>8.1886772778043451</v>
      </c>
      <c r="AA380" s="50">
        <f t="shared" si="535"/>
        <v>5.6805555555555547E-2</v>
      </c>
      <c r="AB380" s="75">
        <f t="shared" si="536"/>
        <v>9.4675925925925917E-3</v>
      </c>
      <c r="AC380" s="51">
        <v>9.4675925925925917E-3</v>
      </c>
      <c r="AD380" s="51" t="s">
        <v>1043</v>
      </c>
      <c r="AE380" s="51" t="s">
        <v>1043</v>
      </c>
      <c r="AF380" s="51" t="s">
        <v>1043</v>
      </c>
    </row>
    <row r="381" spans="1:32" x14ac:dyDescent="0.15">
      <c r="A381" s="43" t="s">
        <v>1225</v>
      </c>
      <c r="B381" s="57">
        <v>63</v>
      </c>
      <c r="C381" s="57" t="s">
        <v>1307</v>
      </c>
      <c r="D381" s="58" t="s">
        <v>435</v>
      </c>
      <c r="E381" s="58" t="s">
        <v>1228</v>
      </c>
      <c r="F381" s="58">
        <v>3</v>
      </c>
      <c r="G381" s="46">
        <v>1</v>
      </c>
      <c r="H381" s="47" t="s">
        <v>1229</v>
      </c>
      <c r="I381" s="59" t="s">
        <v>1277</v>
      </c>
      <c r="J381" s="56">
        <v>41435</v>
      </c>
      <c r="K381" s="61"/>
      <c r="L381" s="61"/>
      <c r="M381" s="73" t="s">
        <v>1228</v>
      </c>
      <c r="N381" s="80">
        <f t="shared" si="780"/>
        <v>8000</v>
      </c>
      <c r="O381" s="77">
        <f>AVERAGE($N$2:N381)</f>
        <v>5996.8567251461973</v>
      </c>
      <c r="P381" s="77">
        <f t="shared" ref="P381" si="789">O381-O380</f>
        <v>5.2853384560785344</v>
      </c>
      <c r="Q381" s="49">
        <f t="shared" ref="Q381" si="790">AVERAGE(F374:F381)</f>
        <v>3</v>
      </c>
      <c r="R381" s="49">
        <f t="shared" ref="R381" si="791">AVERAGE(G374:G381)</f>
        <v>1.75</v>
      </c>
      <c r="S381" s="50">
        <f t="shared" ref="S381" si="792">COUNTIF(H375:H381, "AC")/SUM(G375:G381)</f>
        <v>0.58333333333333337</v>
      </c>
      <c r="T381" s="50">
        <f t="shared" ref="T381" si="793">(Q381/5*0.5+(1-(R381-1)/10)*0.25+S381*0.25)*10000</f>
        <v>6770.8333333333339</v>
      </c>
      <c r="U381" s="50">
        <f t="shared" ref="U381" si="794">T381-T380</f>
        <v>237.1794871794873</v>
      </c>
      <c r="V381" s="50">
        <f>IF(A381&lt;&gt;"",AVERAGE($F$2:F381),"")</f>
        <v>1.6815789473684211</v>
      </c>
      <c r="W381" s="50">
        <f>IF(A381&lt;&gt;"", AVERAGE($G$2:G381), "")</f>
        <v>1.631578947368421</v>
      </c>
      <c r="X381" s="50">
        <f>IF(A381&lt;&gt;"", COUNTIF($H$2:H381, "AC")/SUM($G$2:G381), "")</f>
        <v>0.59838709677419355</v>
      </c>
      <c r="Y381" s="50">
        <f t="shared" ref="Y381" si="795">IF(A381&lt;&gt;"", V381/5*0.5+(1-(W381-1)/10)*0.25+X381*0.25, "")*10000</f>
        <v>5519.6519524617997</v>
      </c>
      <c r="Z381" s="50">
        <f t="shared" ref="Z381" si="796">Y381-Y380</f>
        <v>5.5173153545410969</v>
      </c>
      <c r="AA381" s="50">
        <f t="shared" si="535"/>
        <v>5.5763888888888891E-2</v>
      </c>
      <c r="AB381" s="75">
        <f t="shared" si="536"/>
        <v>9.2939814814814812E-3</v>
      </c>
      <c r="AC381" s="51">
        <v>9.2939814814814812E-3</v>
      </c>
      <c r="AD381" s="51" t="s">
        <v>1043</v>
      </c>
      <c r="AE381" s="51" t="s">
        <v>1043</v>
      </c>
      <c r="AF381" s="51" t="s">
        <v>1043</v>
      </c>
    </row>
    <row r="382" spans="1:32" x14ac:dyDescent="0.15">
      <c r="A382" s="43" t="s">
        <v>1225</v>
      </c>
      <c r="B382" s="57">
        <v>611</v>
      </c>
      <c r="C382" s="57" t="s">
        <v>1309</v>
      </c>
      <c r="D382" s="58" t="s">
        <v>1310</v>
      </c>
      <c r="E382" s="58" t="s">
        <v>1228</v>
      </c>
      <c r="F382" s="58">
        <v>3</v>
      </c>
      <c r="G382" s="46">
        <v>1</v>
      </c>
      <c r="H382" s="47" t="s">
        <v>1229</v>
      </c>
      <c r="I382" s="59" t="s">
        <v>1277</v>
      </c>
      <c r="J382" s="56">
        <v>41437</v>
      </c>
      <c r="K382" s="61"/>
      <c r="L382" s="61"/>
      <c r="M382" s="73" t="s">
        <v>1228</v>
      </c>
      <c r="N382" s="80">
        <f t="shared" si="780"/>
        <v>8000</v>
      </c>
      <c r="O382" s="77">
        <f>AVERAGE($N$2:N382)</f>
        <v>6002.1143190434514</v>
      </c>
      <c r="P382" s="77">
        <f t="shared" ref="P382" si="797">O382-O381</f>
        <v>5.2575938972540825</v>
      </c>
      <c r="Q382" s="49">
        <f t="shared" ref="Q382" si="798">AVERAGE(F375:F382)</f>
        <v>3</v>
      </c>
      <c r="R382" s="49">
        <f t="shared" ref="R382" si="799">AVERAGE(G375:G382)</f>
        <v>1.625</v>
      </c>
      <c r="S382" s="50">
        <f t="shared" ref="S382" si="800">COUNTIF(H376:H382, "AC")/SUM(G376:G382)</f>
        <v>0.58333333333333337</v>
      </c>
      <c r="T382" s="50">
        <f t="shared" ref="T382" si="801">(Q382/5*0.5+(1-(R382-1)/10)*0.25+S382*0.25)*10000</f>
        <v>6802.0833333333339</v>
      </c>
      <c r="U382" s="50">
        <f t="shared" ref="U382" si="802">T382-T381</f>
        <v>31.25</v>
      </c>
      <c r="V382" s="50">
        <f>IF(A382&lt;&gt;"",AVERAGE($F$2:F382),"")</f>
        <v>1.6850393700787401</v>
      </c>
      <c r="W382" s="50">
        <f>IF(A382&lt;&gt;"", AVERAGE($G$2:G382), "")</f>
        <v>1.6299212598425197</v>
      </c>
      <c r="X382" s="50">
        <f>IF(A382&lt;&gt;"", COUNTIF($H$2:H382, "AC")/SUM($G$2:G382), "")</f>
        <v>0.59903381642512077</v>
      </c>
      <c r="Y382" s="50">
        <f t="shared" ref="Y382" si="803">IF(A382&lt;&gt;"", V382/5*0.5+(1-(W382-1)/10)*0.25+X382*0.25, "")*10000</f>
        <v>5525.1435961809129</v>
      </c>
      <c r="Z382" s="50">
        <f t="shared" ref="Z382" si="804">Y382-Y381</f>
        <v>5.491643719113199</v>
      </c>
      <c r="AA382" s="50">
        <f t="shared" ref="AA382" si="805">IF(ISERROR(MIN(86400*AB382/(4*3600), 1)), "NA", MIN(86400*AB382/(4*3600), 1))</f>
        <v>0.1582638888888889</v>
      </c>
      <c r="AB382" s="75">
        <f t="shared" ref="AB382" si="806">IF(AC382="-","NA",SUM(AC382:AF382))</f>
        <v>2.6377314814814815E-2</v>
      </c>
      <c r="AC382" s="51">
        <v>2.6377314814814815E-2</v>
      </c>
      <c r="AD382" s="51" t="s">
        <v>968</v>
      </c>
      <c r="AE382" s="51" t="s">
        <v>968</v>
      </c>
      <c r="AF382" s="51" t="s">
        <v>968</v>
      </c>
    </row>
    <row r="383" spans="1:32" x14ac:dyDescent="0.15">
      <c r="A383" s="43" t="s">
        <v>1225</v>
      </c>
      <c r="B383" s="57">
        <v>605</v>
      </c>
      <c r="C383" s="33" t="s">
        <v>1311</v>
      </c>
      <c r="D383" s="58" t="s">
        <v>1312</v>
      </c>
      <c r="E383" s="58" t="s">
        <v>1228</v>
      </c>
      <c r="F383" s="58">
        <v>2</v>
      </c>
      <c r="G383" s="46">
        <v>1</v>
      </c>
      <c r="H383" s="47" t="s">
        <v>1229</v>
      </c>
      <c r="I383" s="59" t="s">
        <v>1230</v>
      </c>
      <c r="J383" s="56">
        <v>41437</v>
      </c>
      <c r="K383" s="61"/>
      <c r="L383" s="61"/>
      <c r="M383" s="73" t="s">
        <v>1228</v>
      </c>
      <c r="N383" s="80">
        <f t="shared" si="780"/>
        <v>7000</v>
      </c>
      <c r="O383" s="77">
        <f>AVERAGE($N$2:N383)</f>
        <v>6004.7265852239661</v>
      </c>
      <c r="P383" s="77">
        <f t="shared" ref="P383" si="807">O383-O382</f>
        <v>2.61226618051478</v>
      </c>
      <c r="Q383" s="49">
        <f t="shared" ref="Q383" si="808">AVERAGE(F376:F383)</f>
        <v>2.875</v>
      </c>
      <c r="R383" s="49">
        <f t="shared" ref="R383" si="809">AVERAGE(G376:G383)</f>
        <v>1.625</v>
      </c>
      <c r="S383" s="50">
        <f t="shared" ref="S383" si="810">COUNTIF(H377:H383, "AC")/SUM(G377:G383)</f>
        <v>0.58333333333333337</v>
      </c>
      <c r="T383" s="50">
        <f t="shared" ref="T383" si="811">(Q383/5*0.5+(1-(R383-1)/10)*0.25+S383*0.25)*10000</f>
        <v>6677.083333333333</v>
      </c>
      <c r="U383" s="50">
        <f t="shared" ref="U383" si="812">T383-T382</f>
        <v>-125.00000000000091</v>
      </c>
      <c r="V383" s="50">
        <f>IF(A383&lt;&gt;"",AVERAGE($F$2:F383),"")</f>
        <v>1.6858638743455496</v>
      </c>
      <c r="W383" s="50">
        <f>IF(A383&lt;&gt;"", AVERAGE($G$2:G383), "")</f>
        <v>1.6282722513089005</v>
      </c>
      <c r="X383" s="50">
        <f>IF(A383&lt;&gt;"", COUNTIF($H$2:H383, "AC")/SUM($G$2:G383), "")</f>
        <v>0.59967845659163987</v>
      </c>
      <c r="Y383" s="50">
        <f t="shared" ref="Y383" si="813">IF(A383&lt;&gt;"", V383/5*0.5+(1-(W383-1)/10)*0.25+X383*0.25, "")*10000</f>
        <v>5527.9919529974241</v>
      </c>
      <c r="Z383" s="50">
        <f t="shared" ref="Z383" si="814">Y383-Y382</f>
        <v>2.8483568165111137</v>
      </c>
      <c r="AA383" s="50">
        <f t="shared" ref="AA383" si="815">IF(ISERROR(MIN(86400*AB383/(4*3600), 1)), "NA", MIN(86400*AB383/(4*3600), 1))</f>
        <v>4.8263888888888891E-2</v>
      </c>
      <c r="AB383" s="75">
        <f t="shared" ref="AB383" si="816">IF(AC383="-","NA",SUM(AC383:AF383))</f>
        <v>8.0439814814814818E-3</v>
      </c>
      <c r="AC383" s="51">
        <v>8.0439814814814818E-3</v>
      </c>
      <c r="AD383" s="51" t="s">
        <v>968</v>
      </c>
      <c r="AE383" s="51" t="s">
        <v>968</v>
      </c>
      <c r="AF383" s="51" t="s">
        <v>968</v>
      </c>
    </row>
    <row r="384" spans="1:32" x14ac:dyDescent="0.15">
      <c r="A384" s="43" t="s">
        <v>1225</v>
      </c>
      <c r="B384" s="57">
        <v>209</v>
      </c>
      <c r="C384" s="57" t="s">
        <v>1313</v>
      </c>
      <c r="D384" s="58" t="s">
        <v>1314</v>
      </c>
      <c r="E384" s="58" t="s">
        <v>1228</v>
      </c>
      <c r="F384" s="58">
        <v>3</v>
      </c>
      <c r="G384" s="46">
        <v>1</v>
      </c>
      <c r="H384" s="47" t="s">
        <v>1229</v>
      </c>
      <c r="I384" s="59" t="s">
        <v>1277</v>
      </c>
      <c r="J384" s="56">
        <v>41438</v>
      </c>
      <c r="K384" s="61"/>
      <c r="L384" s="61"/>
      <c r="M384" s="73" t="s">
        <v>1228</v>
      </c>
      <c r="N384" s="80">
        <f t="shared" si="780"/>
        <v>8000</v>
      </c>
      <c r="O384" s="77">
        <f>AVERAGE($N$2:N384)</f>
        <v>6009.9361763852612</v>
      </c>
      <c r="P384" s="77">
        <f t="shared" ref="P384" si="817">O384-O383</f>
        <v>5.2095911612950658</v>
      </c>
      <c r="Q384" s="49">
        <f t="shared" ref="Q384" si="818">AVERAGE(F377:F384)</f>
        <v>2.875</v>
      </c>
      <c r="R384" s="49">
        <f t="shared" ref="R384" si="819">AVERAGE(G377:G384)</f>
        <v>1.625</v>
      </c>
      <c r="S384" s="50">
        <f t="shared" ref="S384" si="820">COUNTIF(H378:H384, "AC")/SUM(G378:G384)</f>
        <v>0.63636363636363635</v>
      </c>
      <c r="T384" s="50">
        <f t="shared" ref="T384" si="821">(Q384/5*0.5+(1-(R384-1)/10)*0.25+S384*0.25)*10000</f>
        <v>6809.6590909090901</v>
      </c>
      <c r="U384" s="50">
        <f t="shared" ref="U384" si="822">T384-T383</f>
        <v>132.57575757575705</v>
      </c>
      <c r="V384" s="50">
        <f>IF(A384&lt;&gt;"",AVERAGE($F$2:F384),"")</f>
        <v>1.6892950391644908</v>
      </c>
      <c r="W384" s="50">
        <f>IF(A384&lt;&gt;"", AVERAGE($G$2:G384), "")</f>
        <v>1.6266318537859008</v>
      </c>
      <c r="X384" s="50">
        <f>IF(A384&lt;&gt;"", COUNTIF($H$2:H384, "AC")/SUM($G$2:G384), "")</f>
        <v>0.6003210272873194</v>
      </c>
      <c r="Y384" s="50">
        <f t="shared" ref="Y384" si="823">IF(A384&lt;&gt;"", V384/5*0.5+(1-(W384-1)/10)*0.25+X384*0.25, "")*10000</f>
        <v>5533.4396439363136</v>
      </c>
      <c r="Z384" s="50">
        <f t="shared" ref="Z384" si="824">Y384-Y383</f>
        <v>5.4476909388895365</v>
      </c>
      <c r="AA384" s="50">
        <f>IF(ISERROR(MIN(86400*AB384/(4*3600), 1)), "NA", MIN(86400*AB384/(4*3600), 1))</f>
        <v>9.5833333333333354E-2</v>
      </c>
      <c r="AB384" s="75">
        <f>IF(AC384="-","NA",SUM(AC384:AF384))</f>
        <v>1.5972222222222224E-2</v>
      </c>
      <c r="AC384" s="51">
        <v>1.5972222222222224E-2</v>
      </c>
      <c r="AD384" s="51" t="s">
        <v>968</v>
      </c>
      <c r="AE384" s="51" t="s">
        <v>968</v>
      </c>
      <c r="AF384" s="51" t="s">
        <v>968</v>
      </c>
    </row>
    <row r="385" spans="1:32" x14ac:dyDescent="0.15">
      <c r="A385" s="43" t="s">
        <v>1225</v>
      </c>
      <c r="B385" s="57">
        <v>581</v>
      </c>
      <c r="C385" s="57" t="s">
        <v>1315</v>
      </c>
      <c r="D385" s="58" t="s">
        <v>1316</v>
      </c>
      <c r="E385" s="58" t="s">
        <v>1228</v>
      </c>
      <c r="F385" s="58">
        <v>2</v>
      </c>
      <c r="G385" s="46">
        <v>1</v>
      </c>
      <c r="H385" s="47" t="s">
        <v>1229</v>
      </c>
      <c r="I385" s="59" t="s">
        <v>1230</v>
      </c>
      <c r="J385" s="56">
        <v>41439</v>
      </c>
      <c r="K385" s="61"/>
      <c r="L385" s="61" t="s">
        <v>1317</v>
      </c>
      <c r="M385" s="73" t="s">
        <v>1228</v>
      </c>
      <c r="N385" s="80">
        <f t="shared" si="780"/>
        <v>7000</v>
      </c>
      <c r="O385" s="77">
        <f>AVERAGE($N$2:N385)</f>
        <v>6012.5144675925912</v>
      </c>
      <c r="P385" s="77">
        <f t="shared" ref="P385" si="825">O385-O384</f>
        <v>2.5782912073300395</v>
      </c>
      <c r="Q385" s="49">
        <f t="shared" ref="Q385" si="826">AVERAGE(F378:F385)</f>
        <v>2.875</v>
      </c>
      <c r="R385" s="49">
        <f t="shared" ref="R385" si="827">AVERAGE(G378:G385)</f>
        <v>1.5</v>
      </c>
      <c r="S385" s="50">
        <f t="shared" ref="S385" si="828">COUNTIF(H379:H385, "AC")/SUM(G379:G385)</f>
        <v>0.7</v>
      </c>
      <c r="T385" s="50">
        <f t="shared" ref="T385" si="829">(Q385/5*0.5+(1-(R385-1)/10)*0.25+S385*0.25)*10000</f>
        <v>7000</v>
      </c>
      <c r="U385" s="50">
        <f t="shared" ref="U385" si="830">T385-T384</f>
        <v>190.34090909090992</v>
      </c>
      <c r="V385" s="50">
        <f>IF(A385&lt;&gt;"",AVERAGE($F$2:F385),"")</f>
        <v>1.6901041666666667</v>
      </c>
      <c r="W385" s="50">
        <f>IF(A385&lt;&gt;"", AVERAGE($G$2:G385), "")</f>
        <v>1.625</v>
      </c>
      <c r="X385" s="50">
        <f>IF(A385&lt;&gt;"", COUNTIF($H$2:H385, "AC")/SUM($G$2:G385), "")</f>
        <v>0.60096153846153844</v>
      </c>
      <c r="Y385" s="50">
        <f t="shared" ref="Y385" si="831">IF(A385&lt;&gt;"", V385/5*0.5+(1-(W385-1)/10)*0.25+X385*0.25, "")*10000</f>
        <v>5536.2580128205127</v>
      </c>
      <c r="Z385" s="50">
        <f t="shared" ref="Z385" si="832">Y385-Y384</f>
        <v>2.818368884199117</v>
      </c>
      <c r="AA385" s="50">
        <f>IF(ISERROR(MIN(86400*AB385/(4*3600), 1)), "NA", MIN(86400*AB385/(4*3600), 1))</f>
        <v>4.0763888888888891E-2</v>
      </c>
      <c r="AB385" s="75">
        <f>IF(AC385="-","NA",SUM(AC385:AF385))</f>
        <v>6.7939814814814816E-3</v>
      </c>
      <c r="AC385" s="51">
        <v>6.7939814814814816E-3</v>
      </c>
      <c r="AD385" s="51" t="s">
        <v>968</v>
      </c>
      <c r="AE385" s="51" t="s">
        <v>968</v>
      </c>
      <c r="AF385" s="51" t="s">
        <v>968</v>
      </c>
    </row>
    <row r="386" spans="1:32" x14ac:dyDescent="0.15">
      <c r="A386" s="43" t="s">
        <v>1225</v>
      </c>
      <c r="B386" s="57">
        <v>56</v>
      </c>
      <c r="C386" s="57" t="s">
        <v>1318</v>
      </c>
      <c r="D386" s="58" t="s">
        <v>636</v>
      </c>
      <c r="E386" s="58" t="s">
        <v>1228</v>
      </c>
      <c r="F386" s="58">
        <v>3</v>
      </c>
      <c r="G386" s="46">
        <v>1</v>
      </c>
      <c r="H386" s="47" t="s">
        <v>1229</v>
      </c>
      <c r="I386" s="59" t="s">
        <v>1277</v>
      </c>
      <c r="J386" s="56">
        <v>41452</v>
      </c>
      <c r="K386" s="61"/>
      <c r="L386" s="61"/>
      <c r="M386" s="73" t="s">
        <v>1228</v>
      </c>
      <c r="N386" s="80">
        <f t="shared" si="780"/>
        <v>8000</v>
      </c>
      <c r="O386" s="77">
        <f>AVERAGE($N$2:N386)</f>
        <v>6017.6767676767668</v>
      </c>
      <c r="P386" s="77">
        <f t="shared" ref="P386" si="833">O386-O385</f>
        <v>5.1623000841755129</v>
      </c>
      <c r="Q386" s="49">
        <f t="shared" ref="Q386" si="834">AVERAGE(F379:F386)</f>
        <v>3</v>
      </c>
      <c r="R386" s="49">
        <f t="shared" ref="R386" si="835">AVERAGE(G379:G386)</f>
        <v>1.375</v>
      </c>
      <c r="S386" s="50">
        <f t="shared" ref="S386" si="836">COUNTIF(H380:H386, "AC")/SUM(G380:G386)</f>
        <v>1</v>
      </c>
      <c r="T386" s="50">
        <f t="shared" ref="T386" si="837">(Q386/5*0.5+(1-(R386-1)/10)*0.25+S386*0.25)*10000</f>
        <v>7906.25</v>
      </c>
      <c r="U386" s="50">
        <f t="shared" ref="U386" si="838">T386-T385</f>
        <v>906.25</v>
      </c>
      <c r="V386" s="50">
        <f>IF(A386&lt;&gt;"",AVERAGE($F$2:F386),"")</f>
        <v>1.6935064935064934</v>
      </c>
      <c r="W386" s="50">
        <f>IF(A386&lt;&gt;"", AVERAGE($G$2:G386), "")</f>
        <v>1.6233766233766234</v>
      </c>
      <c r="X386" s="50">
        <f>IF(A386&lt;&gt;"", COUNTIF($H$2:H386, "AC")/SUM($G$2:G386), "")</f>
        <v>0.60160000000000002</v>
      </c>
      <c r="Y386" s="50">
        <f t="shared" ref="Y386" si="839">IF(A386&lt;&gt;"", V386/5*0.5+(1-(W386-1)/10)*0.25+X386*0.25, "")*10000</f>
        <v>5541.6623376623374</v>
      </c>
      <c r="Z386" s="50">
        <f t="shared" ref="Z386" si="840">Y386-Y385</f>
        <v>5.4043248418247458</v>
      </c>
      <c r="AA386" s="50">
        <f t="shared" si="535"/>
        <v>5.4166666666666675E-2</v>
      </c>
      <c r="AB386" s="75">
        <f t="shared" si="536"/>
        <v>9.0277777777777787E-3</v>
      </c>
      <c r="AC386" s="51">
        <v>9.0277777777777787E-3</v>
      </c>
      <c r="AD386" s="51" t="s">
        <v>968</v>
      </c>
      <c r="AE386" s="51" t="s">
        <v>968</v>
      </c>
      <c r="AF386" s="51" t="s">
        <v>968</v>
      </c>
    </row>
    <row r="387" spans="1:32" x14ac:dyDescent="0.15">
      <c r="A387" s="43" t="s">
        <v>1225</v>
      </c>
      <c r="B387" s="57">
        <v>55</v>
      </c>
      <c r="C387" s="57" t="s">
        <v>1319</v>
      </c>
      <c r="D387" s="58" t="s">
        <v>1321</v>
      </c>
      <c r="E387" s="58">
        <v>1</v>
      </c>
      <c r="F387" s="58">
        <v>3</v>
      </c>
      <c r="G387" s="46">
        <v>4</v>
      </c>
      <c r="H387" s="47" t="s">
        <v>1229</v>
      </c>
      <c r="I387" s="59" t="s">
        <v>1277</v>
      </c>
      <c r="J387" s="56">
        <v>41452</v>
      </c>
      <c r="K387" s="61"/>
      <c r="L387" s="61" t="s">
        <v>1320</v>
      </c>
      <c r="M387" s="73" t="s">
        <v>734</v>
      </c>
      <c r="N387" s="80">
        <f t="shared" si="780"/>
        <v>5375</v>
      </c>
      <c r="O387" s="77">
        <f>AVERAGE($N$2:N387)</f>
        <v>6016.0118019573965</v>
      </c>
      <c r="P387" s="77">
        <f t="shared" ref="P387" si="841">O387-O386</f>
        <v>-1.6649657193702296</v>
      </c>
      <c r="Q387" s="49">
        <f t="shared" ref="Q387" si="842">AVERAGE(F380:F387)</f>
        <v>2.875</v>
      </c>
      <c r="R387" s="49">
        <f t="shared" ref="R387" si="843">AVERAGE(G380:G387)</f>
        <v>1.375</v>
      </c>
      <c r="S387" s="50">
        <f t="shared" ref="S387" si="844">COUNTIF(H381:H387, "AC")/SUM(G381:G387)</f>
        <v>0.7</v>
      </c>
      <c r="T387" s="50">
        <f t="shared" ref="T387" si="845">(Q387/5*0.5+(1-(R387-1)/10)*0.25+S387*0.25)*10000</f>
        <v>7031.25</v>
      </c>
      <c r="U387" s="50">
        <f t="shared" ref="U387" si="846">T387-T386</f>
        <v>-875</v>
      </c>
      <c r="V387" s="50">
        <f>IF(A387&lt;&gt;"",AVERAGE($F$2:F387),"")</f>
        <v>1.6968911917098446</v>
      </c>
      <c r="W387" s="50">
        <f>IF(A387&lt;&gt;"", AVERAGE($G$2:G387), "")</f>
        <v>1.6295336787564767</v>
      </c>
      <c r="X387" s="50">
        <f>IF(A387&lt;&gt;"", COUNTIF($H$2:H387, "AC")/SUM($G$2:G387), "")</f>
        <v>0.59936406995230529</v>
      </c>
      <c r="Y387" s="50">
        <f t="shared" ref="Y387" si="847">IF(A387&lt;&gt;"", V387/5*0.5+(1-(W387-1)/10)*0.25+X387*0.25, "")*10000</f>
        <v>5537.917946901488</v>
      </c>
      <c r="Z387" s="50">
        <f t="shared" ref="Z387" si="848">Y387-Y386</f>
        <v>-3.7443907608494555</v>
      </c>
      <c r="AA387" s="50">
        <f t="shared" si="535"/>
        <v>0.22250000000000003</v>
      </c>
      <c r="AB387" s="75">
        <f t="shared" si="536"/>
        <v>3.7083333333333336E-2</v>
      </c>
      <c r="AC387" s="51">
        <v>3.7083333333333336E-2</v>
      </c>
      <c r="AD387" s="51" t="s">
        <v>1043</v>
      </c>
      <c r="AE387" s="51" t="s">
        <v>1043</v>
      </c>
      <c r="AF387" s="51" t="s">
        <v>1043</v>
      </c>
    </row>
    <row r="388" spans="1:32" x14ac:dyDescent="0.15">
      <c r="A388" s="43" t="s">
        <v>1225</v>
      </c>
      <c r="B388" s="57">
        <v>532</v>
      </c>
      <c r="C388" s="57" t="s">
        <v>1322</v>
      </c>
      <c r="D388" s="58" t="s">
        <v>1323</v>
      </c>
      <c r="E388" s="58" t="s">
        <v>1228</v>
      </c>
      <c r="F388" s="58">
        <v>2</v>
      </c>
      <c r="G388" s="46">
        <v>1</v>
      </c>
      <c r="H388" s="47" t="s">
        <v>1229</v>
      </c>
      <c r="I388" s="59" t="s">
        <v>1230</v>
      </c>
      <c r="J388" s="56">
        <v>41454</v>
      </c>
      <c r="K388" s="61"/>
      <c r="L388" s="61"/>
      <c r="M388" s="73" t="s">
        <v>1228</v>
      </c>
      <c r="N388" s="80">
        <f t="shared" si="780"/>
        <v>7000</v>
      </c>
      <c r="O388" s="77">
        <f>AVERAGE($N$2:N388)</f>
        <v>6018.5544071202976</v>
      </c>
      <c r="P388" s="77">
        <f t="shared" ref="P388" si="849">O388-O387</f>
        <v>2.5426051629010544</v>
      </c>
      <c r="Q388" s="49">
        <f t="shared" ref="Q388" si="850">AVERAGE(F381:F388)</f>
        <v>2.625</v>
      </c>
      <c r="R388" s="49">
        <f t="shared" ref="R388" si="851">AVERAGE(G381:G388)</f>
        <v>1.375</v>
      </c>
      <c r="S388" s="50">
        <f t="shared" ref="S388" si="852">COUNTIF(H382:H388, "AC")/SUM(G382:G388)</f>
        <v>0.7</v>
      </c>
      <c r="T388" s="50">
        <f t="shared" ref="T388" si="853">(Q388/5*0.5+(1-(R388-1)/10)*0.25+S388*0.25)*10000</f>
        <v>6781.2500000000009</v>
      </c>
      <c r="U388" s="50">
        <f t="shared" ref="U388" si="854">T388-T387</f>
        <v>-249.99999999999909</v>
      </c>
      <c r="V388" s="50">
        <f>IF(A388&lt;&gt;"",AVERAGE($F$2:F388),"")</f>
        <v>1.6976744186046511</v>
      </c>
      <c r="W388" s="50">
        <f>IF(A388&lt;&gt;"", AVERAGE($G$2:G388), "")</f>
        <v>1.6279069767441861</v>
      </c>
      <c r="X388" s="50">
        <f>IF(A388&lt;&gt;"", COUNTIF($H$2:H388, "AC")/SUM($G$2:G388), "")</f>
        <v>0.6</v>
      </c>
      <c r="Y388" s="50">
        <f t="shared" ref="Y388" si="855">IF(A388&lt;&gt;"", V388/5*0.5+(1-(W388-1)/10)*0.25+X388*0.25, "")*10000</f>
        <v>5540.697674418604</v>
      </c>
      <c r="Z388" s="50">
        <f t="shared" ref="Z388" si="856">Y388-Y387</f>
        <v>2.7797275171160436</v>
      </c>
      <c r="AA388" s="50">
        <f t="shared" si="535"/>
        <v>5.0138888888888879E-2</v>
      </c>
      <c r="AB388" s="75">
        <f t="shared" si="536"/>
        <v>8.3564814814814804E-3</v>
      </c>
      <c r="AC388" s="51">
        <v>8.3564814814814804E-3</v>
      </c>
      <c r="AD388" s="51" t="s">
        <v>1043</v>
      </c>
      <c r="AE388" s="51" t="s">
        <v>1043</v>
      </c>
      <c r="AF388" s="51" t="s">
        <v>1043</v>
      </c>
    </row>
    <row r="389" spans="1:32" x14ac:dyDescent="0.15">
      <c r="A389" s="43" t="s">
        <v>1225</v>
      </c>
      <c r="B389" s="57">
        <v>414</v>
      </c>
      <c r="C389" s="57" t="s">
        <v>1324</v>
      </c>
      <c r="D389" s="58" t="s">
        <v>446</v>
      </c>
      <c r="E389" s="58" t="s">
        <v>1228</v>
      </c>
      <c r="F389" s="58">
        <v>2</v>
      </c>
      <c r="G389" s="46">
        <v>1</v>
      </c>
      <c r="H389" s="47" t="s">
        <v>1229</v>
      </c>
      <c r="I389" s="59" t="s">
        <v>1230</v>
      </c>
      <c r="J389" s="56">
        <v>41454</v>
      </c>
      <c r="K389" s="61"/>
      <c r="L389" s="61"/>
      <c r="M389" s="73" t="s">
        <v>1228</v>
      </c>
      <c r="N389" s="80">
        <f t="shared" ref="N389:N390" si="857">(0.5*F389/5+0.25*(1-(G389-1)/10)+0.25*(IF(H389="AC",1,0)/G389))*10000</f>
        <v>7000</v>
      </c>
      <c r="O389" s="77">
        <f>AVERAGE($N$2:N389)</f>
        <v>6021.0839060710177</v>
      </c>
      <c r="P389" s="77">
        <f t="shared" ref="P389" si="858">O389-O388</f>
        <v>2.5294989507201535</v>
      </c>
      <c r="Q389" s="49">
        <f t="shared" ref="Q389" si="859">AVERAGE(F382:F389)</f>
        <v>2.5</v>
      </c>
      <c r="R389" s="49">
        <f t="shared" ref="R389" si="860">AVERAGE(G382:G389)</f>
        <v>1.375</v>
      </c>
      <c r="S389" s="50">
        <f t="shared" ref="S389" si="861">COUNTIF(H383:H389, "AC")/SUM(G383:G389)</f>
        <v>0.7</v>
      </c>
      <c r="T389" s="50">
        <f t="shared" ref="T389" si="862">(Q389/5*0.5+(1-(R389-1)/10)*0.25+S389*0.25)*10000</f>
        <v>6656.2499999999991</v>
      </c>
      <c r="U389" s="50">
        <f t="shared" ref="U389" si="863">T389-T388</f>
        <v>-125.00000000000182</v>
      </c>
      <c r="V389" s="50">
        <f>IF(A389&lt;&gt;"",AVERAGE($F$2:F389),"")</f>
        <v>1.6984536082474226</v>
      </c>
      <c r="W389" s="50">
        <f>IF(A389&lt;&gt;"", AVERAGE($G$2:G389), "")</f>
        <v>1.6262886597938144</v>
      </c>
      <c r="X389" s="50">
        <f>IF(A389&lt;&gt;"", COUNTIF($H$2:H389, "AC")/SUM($G$2:G389), "")</f>
        <v>0.60063391442155312</v>
      </c>
      <c r="Y389" s="50">
        <f t="shared" ref="Y389" si="864">IF(A389&lt;&gt;"", V389/5*0.5+(1-(W389-1)/10)*0.25+X389*0.25, "")*10000</f>
        <v>5543.4662293528518</v>
      </c>
      <c r="Z389" s="50">
        <f t="shared" ref="Z389" si="865">Y389-Y388</f>
        <v>2.7685549342477316</v>
      </c>
      <c r="AA389" s="50">
        <f t="shared" si="535"/>
        <v>1.4583333333333334E-2</v>
      </c>
      <c r="AB389" s="75">
        <f t="shared" si="536"/>
        <v>2.4305555555555556E-3</v>
      </c>
      <c r="AC389" s="51">
        <v>2.4305555555555556E-3</v>
      </c>
      <c r="AD389" s="51" t="s">
        <v>1043</v>
      </c>
      <c r="AE389" s="51" t="s">
        <v>1043</v>
      </c>
      <c r="AF389" s="51" t="s">
        <v>1043</v>
      </c>
    </row>
    <row r="390" spans="1:32" x14ac:dyDescent="0.15">
      <c r="A390" s="43" t="s">
        <v>1225</v>
      </c>
      <c r="B390" s="57">
        <v>189</v>
      </c>
      <c r="C390" s="57" t="s">
        <v>1325</v>
      </c>
      <c r="D390" s="58" t="s">
        <v>494</v>
      </c>
      <c r="E390" s="58" t="s">
        <v>1228</v>
      </c>
      <c r="F390" s="58">
        <v>3</v>
      </c>
      <c r="G390" s="46">
        <v>2</v>
      </c>
      <c r="H390" s="47" t="s">
        <v>1229</v>
      </c>
      <c r="I390" s="59" t="s">
        <v>1230</v>
      </c>
      <c r="J390" s="56">
        <v>41454</v>
      </c>
      <c r="K390" s="61"/>
      <c r="L390" s="61"/>
      <c r="M390" s="73" t="s">
        <v>1228</v>
      </c>
      <c r="N390" s="80">
        <f t="shared" si="857"/>
        <v>6500</v>
      </c>
      <c r="O390" s="77">
        <f>AVERAGE($N$2:N390)</f>
        <v>6022.3150528420438</v>
      </c>
      <c r="P390" s="77">
        <f t="shared" ref="P390" si="866">O390-O389</f>
        <v>1.2311467710260331</v>
      </c>
      <c r="Q390" s="49">
        <f t="shared" ref="Q390" si="867">AVERAGE(F383:F390)</f>
        <v>2.5</v>
      </c>
      <c r="R390" s="49">
        <f t="shared" ref="R390" si="868">AVERAGE(G383:G390)</f>
        <v>1.5</v>
      </c>
      <c r="S390" s="50">
        <f t="shared" ref="S390" si="869">COUNTIF(H384:H390, "AC")/SUM(G384:G390)</f>
        <v>0.63636363636363635</v>
      </c>
      <c r="T390" s="50">
        <f t="shared" ref="T390" si="870">(Q390/5*0.5+(1-(R390-1)/10)*0.25+S390*0.25)*10000</f>
        <v>6465.909090909091</v>
      </c>
      <c r="U390" s="50">
        <f t="shared" ref="U390" si="871">T390-T389</f>
        <v>-190.3409090909081</v>
      </c>
      <c r="V390" s="50">
        <f>IF(A390&lt;&gt;"",AVERAGE($F$2:F390),"")</f>
        <v>1.7017994858611825</v>
      </c>
      <c r="W390" s="50">
        <f>IF(A390&lt;&gt;"", AVERAGE($G$2:G390), "")</f>
        <v>1.6272493573264781</v>
      </c>
      <c r="X390" s="50">
        <f>IF(A390&lt;&gt;"", COUNTIF($H$2:H390, "AC")/SUM($G$2:G390), "")</f>
        <v>0.60031595576619279</v>
      </c>
      <c r="Y390" s="50">
        <f t="shared" ref="Y390" si="872">IF(A390&lt;&gt;"", V390/5*0.5+(1-(W390-1)/10)*0.25+X390*0.25, "")*10000</f>
        <v>5545.7770359450451</v>
      </c>
      <c r="Z390" s="50">
        <f t="shared" ref="Z390" si="873">Y390-Y389</f>
        <v>2.3108065921933303</v>
      </c>
      <c r="AA390" s="50">
        <f t="shared" si="535"/>
        <v>0.11826388888888889</v>
      </c>
      <c r="AB390" s="75">
        <f t="shared" si="536"/>
        <v>1.9710648148148147E-2</v>
      </c>
      <c r="AC390" s="51">
        <v>1.9710648148148147E-2</v>
      </c>
      <c r="AD390" s="51" t="s">
        <v>1043</v>
      </c>
      <c r="AE390" s="51" t="s">
        <v>1043</v>
      </c>
      <c r="AF390" s="51" t="s">
        <v>1043</v>
      </c>
    </row>
    <row r="391" spans="1:32" x14ac:dyDescent="0.15">
      <c r="A391" s="43" t="s">
        <v>1225</v>
      </c>
      <c r="B391" s="57">
        <v>628</v>
      </c>
      <c r="C391" s="57" t="s">
        <v>1326</v>
      </c>
      <c r="D391" s="58" t="s">
        <v>446</v>
      </c>
      <c r="E391" s="58" t="s">
        <v>1228</v>
      </c>
      <c r="F391" s="58">
        <v>1</v>
      </c>
      <c r="G391" s="46">
        <v>1</v>
      </c>
      <c r="H391" s="47" t="s">
        <v>1229</v>
      </c>
      <c r="I391" s="59" t="s">
        <v>1230</v>
      </c>
      <c r="J391" s="56">
        <v>41454</v>
      </c>
      <c r="K391" s="61"/>
      <c r="L391" s="61"/>
      <c r="M391" s="73" t="s">
        <v>1228</v>
      </c>
      <c r="N391" s="80">
        <f t="shared" ref="N391:N392" si="874">(0.5*F391/5+0.25*(1-(G391-1)/10)+0.25*(IF(H391="AC",1,0)/G391))*10000</f>
        <v>6000</v>
      </c>
      <c r="O391" s="77">
        <f>AVERAGE($N$2:N391)</f>
        <v>6022.2578347578337</v>
      </c>
      <c r="P391" s="77">
        <f t="shared" ref="P391:P392" si="875">O391-O390</f>
        <v>-5.7218084210035158E-2</v>
      </c>
      <c r="Q391" s="49">
        <f t="shared" ref="Q391:Q392" si="876">AVERAGE(F384:F391)</f>
        <v>2.375</v>
      </c>
      <c r="R391" s="49">
        <f t="shared" ref="R391:R392" si="877">AVERAGE(G384:G391)</f>
        <v>1.5</v>
      </c>
      <c r="S391" s="50">
        <f t="shared" ref="S391:S392" si="878">COUNTIF(H385:H391, "AC")/SUM(G385:G391)</f>
        <v>0.63636363636363635</v>
      </c>
      <c r="T391" s="50">
        <f t="shared" ref="T391:T392" si="879">(Q391/5*0.5+(1-(R391-1)/10)*0.25+S391*0.25)*10000</f>
        <v>6340.9090909090901</v>
      </c>
      <c r="U391" s="50">
        <f t="shared" ref="U391:U392" si="880">T391-T390</f>
        <v>-125.00000000000091</v>
      </c>
      <c r="V391" s="50">
        <f>IF(A391&lt;&gt;"",AVERAGE($F$2:F391),"")</f>
        <v>1.7</v>
      </c>
      <c r="W391" s="50">
        <f>IF(A391&lt;&gt;"", AVERAGE($G$2:G391), "")</f>
        <v>1.6256410256410256</v>
      </c>
      <c r="X391" s="50">
        <f>IF(A391&lt;&gt;"", COUNTIF($H$2:H391, "AC")/SUM($G$2:G391), "")</f>
        <v>0.60094637223974767</v>
      </c>
      <c r="Y391" s="50">
        <f t="shared" ref="Y391:Y392" si="881">IF(A391&lt;&gt;"", V391/5*0.5+(1-(W391-1)/10)*0.25+X391*0.25, "")*10000</f>
        <v>5545.9556741891129</v>
      </c>
      <c r="Z391" s="50">
        <f t="shared" ref="Z391:Z392" si="882">Y391-Y390</f>
        <v>0.17863824406776985</v>
      </c>
      <c r="AA391" s="50">
        <f t="shared" si="535"/>
        <v>2.0347222222222221E-2</v>
      </c>
      <c r="AB391" s="75">
        <f t="shared" si="536"/>
        <v>3.3912037037037036E-3</v>
      </c>
      <c r="AC391" s="51">
        <v>3.3912037037037036E-3</v>
      </c>
      <c r="AD391" s="51" t="s">
        <v>1043</v>
      </c>
      <c r="AE391" s="51" t="s">
        <v>1043</v>
      </c>
      <c r="AF391" s="51" t="s">
        <v>1043</v>
      </c>
    </row>
    <row r="392" spans="1:32" x14ac:dyDescent="0.15">
      <c r="A392" s="43" t="s">
        <v>1225</v>
      </c>
      <c r="B392" s="57">
        <v>624</v>
      </c>
      <c r="C392" s="57" t="s">
        <v>1327</v>
      </c>
      <c r="D392" s="58" t="s">
        <v>745</v>
      </c>
      <c r="E392" s="58" t="s">
        <v>1228</v>
      </c>
      <c r="F392" s="58">
        <v>2</v>
      </c>
      <c r="G392" s="46">
        <v>1</v>
      </c>
      <c r="H392" s="47" t="s">
        <v>1229</v>
      </c>
      <c r="I392" s="59" t="s">
        <v>1230</v>
      </c>
      <c r="J392" s="56">
        <v>41454</v>
      </c>
      <c r="K392" s="61"/>
      <c r="L392" s="61"/>
      <c r="M392" s="73" t="s">
        <v>1228</v>
      </c>
      <c r="N392" s="80">
        <f t="shared" si="874"/>
        <v>7000</v>
      </c>
      <c r="O392" s="77">
        <f>AVERAGE($N$2:N392)</f>
        <v>6024.7584541062788</v>
      </c>
      <c r="P392" s="77">
        <f t="shared" si="875"/>
        <v>2.5006193484450705</v>
      </c>
      <c r="Q392" s="49">
        <f t="shared" si="876"/>
        <v>2.25</v>
      </c>
      <c r="R392" s="49">
        <f t="shared" si="877"/>
        <v>1.5</v>
      </c>
      <c r="S392" s="50">
        <f t="shared" si="878"/>
        <v>0.63636363636363635</v>
      </c>
      <c r="T392" s="50">
        <f t="shared" si="879"/>
        <v>6215.909090909091</v>
      </c>
      <c r="U392" s="50">
        <f t="shared" si="880"/>
        <v>-124.99999999999909</v>
      </c>
      <c r="V392" s="50">
        <f>IF(A392&lt;&gt;"",AVERAGE($F$2:F392),"")</f>
        <v>1.70076726342711</v>
      </c>
      <c r="W392" s="50">
        <f>IF(A392&lt;&gt;"", AVERAGE($G$2:G392), "")</f>
        <v>1.6240409207161126</v>
      </c>
      <c r="X392" s="50">
        <f>IF(A392&lt;&gt;"", COUNTIF($H$2:H392, "AC")/SUM($G$2:G392), "")</f>
        <v>0.60157480314960632</v>
      </c>
      <c r="Y392" s="50">
        <f t="shared" si="881"/>
        <v>5548.6940411220976</v>
      </c>
      <c r="Z392" s="50">
        <f t="shared" si="882"/>
        <v>2.738366932984718</v>
      </c>
      <c r="AA392" s="50">
        <f t="shared" si="535"/>
        <v>3.7638888888888888E-2</v>
      </c>
      <c r="AB392" s="75">
        <f t="shared" si="536"/>
        <v>6.2731481481481484E-3</v>
      </c>
      <c r="AC392" s="51">
        <v>6.2731481481481484E-3</v>
      </c>
      <c r="AD392" s="51" t="s">
        <v>1043</v>
      </c>
      <c r="AE392" s="51" t="s">
        <v>1043</v>
      </c>
      <c r="AF392" s="51" t="s">
        <v>1043</v>
      </c>
    </row>
    <row r="393" spans="1:32" x14ac:dyDescent="0.15">
      <c r="A393" s="43" t="s">
        <v>1225</v>
      </c>
      <c r="B393" s="57">
        <v>16</v>
      </c>
      <c r="C393" s="57" t="s">
        <v>1308</v>
      </c>
      <c r="D393" s="58" t="s">
        <v>1316</v>
      </c>
      <c r="E393" s="58">
        <v>1</v>
      </c>
      <c r="F393" s="58">
        <v>3.5</v>
      </c>
      <c r="G393" s="46">
        <v>2</v>
      </c>
      <c r="H393" s="47" t="s">
        <v>1229</v>
      </c>
      <c r="I393" s="59" t="s">
        <v>1277</v>
      </c>
      <c r="J393" s="56">
        <v>41456</v>
      </c>
      <c r="K393" s="61"/>
      <c r="L393" s="61" t="s">
        <v>1328</v>
      </c>
      <c r="M393" s="73" t="s">
        <v>734</v>
      </c>
      <c r="N393" s="80">
        <f t="shared" ref="N393" si="883">(0.5*F393/5+0.25*(1-(G393-1)/10)+0.25*(IF(H393="AC",1,0)/G393))*10000</f>
        <v>7000</v>
      </c>
      <c r="O393" s="77">
        <f>AVERAGE($N$2:N393)</f>
        <v>6027.2463151927423</v>
      </c>
      <c r="P393" s="77">
        <f t="shared" ref="P393" si="884">O393-O392</f>
        <v>2.4878610864634538</v>
      </c>
      <c r="Q393" s="49">
        <f t="shared" ref="Q393" si="885">AVERAGE(F386:F393)</f>
        <v>2.4375</v>
      </c>
      <c r="R393" s="49">
        <f t="shared" ref="R393" si="886">AVERAGE(G386:G393)</f>
        <v>1.625</v>
      </c>
      <c r="S393" s="50">
        <f t="shared" ref="S393" si="887">COUNTIF(H387:H393, "AC")/SUM(G387:G393)</f>
        <v>0.58333333333333337</v>
      </c>
      <c r="T393" s="50">
        <f t="shared" ref="T393" si="888">(Q393/5*0.5+(1-(R393-1)/10)*0.25+S393*0.25)*10000</f>
        <v>6239.5833333333339</v>
      </c>
      <c r="U393" s="50">
        <f t="shared" ref="U393" si="889">T393-T392</f>
        <v>23.674242424242948</v>
      </c>
      <c r="V393" s="50">
        <f>IF(A393&lt;&gt;"",AVERAGE($F$2:F393),"")</f>
        <v>1.7053571428571428</v>
      </c>
      <c r="W393" s="50">
        <f>IF(A393&lt;&gt;"", AVERAGE($G$2:G393), "")</f>
        <v>1.625</v>
      </c>
      <c r="X393" s="50">
        <f>IF(A393&lt;&gt;"", COUNTIF($H$2:H393, "AC")/SUM($G$2:G393), "")</f>
        <v>0.60125588697017274</v>
      </c>
      <c r="Y393" s="50">
        <f t="shared" ref="Y393" si="890">IF(A393&lt;&gt;"", V393/5*0.5+(1-(W393-1)/10)*0.25+X393*0.25, "")*10000</f>
        <v>5552.2468602825747</v>
      </c>
      <c r="Z393" s="50">
        <f t="shared" ref="Z393" si="891">Y393-Y392</f>
        <v>3.5528191604771564</v>
      </c>
      <c r="AA393" s="50">
        <f t="shared" ref="AA393" si="892">IF(ISERROR(MIN(86400*AB393/(4*3600), 1)), "NA", MIN(86400*AB393/(4*3600), 1))</f>
        <v>1</v>
      </c>
      <c r="AB393" s="75">
        <f t="shared" ref="AB393" si="893">IF(AC393="-","NA",SUM(AC393:AF393))</f>
        <v>1E+100</v>
      </c>
      <c r="AC393" s="51">
        <v>1.7025462962962961E-2</v>
      </c>
      <c r="AD393" s="51">
        <v>5.2546296296296299E-3</v>
      </c>
      <c r="AE393" s="82">
        <v>1E+100</v>
      </c>
      <c r="AF393" s="51" t="s">
        <v>968</v>
      </c>
    </row>
    <row r="394" spans="1:32" x14ac:dyDescent="0.15">
      <c r="A394" s="43" t="s">
        <v>1225</v>
      </c>
      <c r="B394" s="57">
        <v>461</v>
      </c>
      <c r="C394" s="57" t="s">
        <v>1329</v>
      </c>
      <c r="D394" s="58" t="s">
        <v>1330</v>
      </c>
      <c r="E394" s="58" t="s">
        <v>1228</v>
      </c>
      <c r="F394" s="58">
        <v>2</v>
      </c>
      <c r="G394" s="46">
        <v>1</v>
      </c>
      <c r="H394" s="47" t="s">
        <v>1229</v>
      </c>
      <c r="I394" s="59" t="s">
        <v>1230</v>
      </c>
      <c r="J394" s="56">
        <v>41460</v>
      </c>
      <c r="K394" s="61"/>
      <c r="L394" s="61"/>
      <c r="M394" s="73" t="s">
        <v>1228</v>
      </c>
      <c r="N394" s="80">
        <f t="shared" ref="N394:N395" si="894">(0.5*F394/5+0.25*(1-(G394-1)/10)+0.25*(IF(H394="AC",1,0)/G394))*10000</f>
        <v>7000</v>
      </c>
      <c r="O394" s="77">
        <f>AVERAGE($N$2:N394)</f>
        <v>6029.721515408537</v>
      </c>
      <c r="P394" s="77">
        <f t="shared" ref="P394:P395" si="895">O394-O393</f>
        <v>2.4752002157947572</v>
      </c>
      <c r="Q394" s="49">
        <f t="shared" ref="Q394:Q395" si="896">AVERAGE(F387:F394)</f>
        <v>2.3125</v>
      </c>
      <c r="R394" s="49">
        <f t="shared" ref="R394:R395" si="897">AVERAGE(G387:G394)</f>
        <v>1.625</v>
      </c>
      <c r="S394" s="50">
        <f t="shared" ref="S394:S395" si="898">COUNTIF(H388:H394, "AC")/SUM(G388:G394)</f>
        <v>0.77777777777777779</v>
      </c>
      <c r="T394" s="50">
        <f t="shared" ref="T394:T395" si="899">(Q394/5*0.5+(1-(R394-1)/10)*0.25+S394*0.25)*10000</f>
        <v>6600.6944444444453</v>
      </c>
      <c r="U394" s="50">
        <f t="shared" ref="U394:U395" si="900">T394-T393</f>
        <v>361.11111111111131</v>
      </c>
      <c r="V394" s="50">
        <f>IF(A394&lt;&gt;"",AVERAGE($F$2:F394),"")</f>
        <v>1.7061068702290076</v>
      </c>
      <c r="W394" s="50">
        <f>IF(A394&lt;&gt;"", AVERAGE($G$2:G394), "")</f>
        <v>1.6234096692111959</v>
      </c>
      <c r="X394" s="50">
        <f>IF(A394&lt;&gt;"", COUNTIF($H$2:H394, "AC")/SUM($G$2:G394), "")</f>
        <v>0.60188087774294674</v>
      </c>
      <c r="Y394" s="50">
        <f t="shared" ref="Y394:Y395" si="901">IF(A394&lt;&gt;"", V394/5*0.5+(1-(W394-1)/10)*0.25+X394*0.25, "")*10000</f>
        <v>5554.956647283575</v>
      </c>
      <c r="Z394" s="50">
        <f t="shared" ref="Z394:Z395" si="902">Y394-Y393</f>
        <v>2.7097870010002225</v>
      </c>
      <c r="AA394" s="50">
        <f t="shared" si="535"/>
        <v>3.6666666666666667E-2</v>
      </c>
      <c r="AB394" s="75">
        <f t="shared" si="536"/>
        <v>6.1111111111111114E-3</v>
      </c>
      <c r="AC394" s="51">
        <v>6.1111111111111114E-3</v>
      </c>
      <c r="AD394" s="51" t="s">
        <v>1043</v>
      </c>
      <c r="AE394" s="51" t="s">
        <v>1043</v>
      </c>
      <c r="AF394" s="51" t="s">
        <v>1043</v>
      </c>
    </row>
    <row r="395" spans="1:32" x14ac:dyDescent="0.15">
      <c r="A395" s="43" t="s">
        <v>1225</v>
      </c>
      <c r="B395" s="57">
        <v>617</v>
      </c>
      <c r="C395" s="57" t="s">
        <v>1331</v>
      </c>
      <c r="D395" s="58" t="s">
        <v>1332</v>
      </c>
      <c r="E395" s="58" t="s">
        <v>1228</v>
      </c>
      <c r="F395" s="58">
        <v>3</v>
      </c>
      <c r="G395" s="46">
        <v>1</v>
      </c>
      <c r="H395" s="47" t="s">
        <v>1229</v>
      </c>
      <c r="I395" s="59" t="s">
        <v>1230</v>
      </c>
      <c r="J395" s="56">
        <v>41460</v>
      </c>
      <c r="K395" s="61"/>
      <c r="L395" s="61"/>
      <c r="M395" s="73" t="s">
        <v>1228</v>
      </c>
      <c r="N395" s="80">
        <f t="shared" si="894"/>
        <v>8000</v>
      </c>
      <c r="O395" s="77">
        <f>AVERAGE($N$2:N395)</f>
        <v>6034.7222222222208</v>
      </c>
      <c r="P395" s="77">
        <f t="shared" si="895"/>
        <v>5.0007068136837916</v>
      </c>
      <c r="Q395" s="49">
        <f t="shared" si="896"/>
        <v>2.3125</v>
      </c>
      <c r="R395" s="49">
        <f t="shared" si="897"/>
        <v>1.25</v>
      </c>
      <c r="S395" s="50">
        <f t="shared" si="898"/>
        <v>0.77777777777777779</v>
      </c>
      <c r="T395" s="50">
        <f t="shared" si="899"/>
        <v>6694.4444444444443</v>
      </c>
      <c r="U395" s="50">
        <f t="shared" si="900"/>
        <v>93.749999999999091</v>
      </c>
      <c r="V395" s="50">
        <f>IF(A395&lt;&gt;"",AVERAGE($F$2:F395),"")</f>
        <v>1.7093908629441625</v>
      </c>
      <c r="W395" s="50">
        <f>IF(A395&lt;&gt;"", AVERAGE($G$2:G395), "")</f>
        <v>1.6218274111675126</v>
      </c>
      <c r="X395" s="50">
        <f>IF(A395&lt;&gt;"", COUNTIF($H$2:H395, "AC")/SUM($G$2:G395), "")</f>
        <v>0.60250391236306733</v>
      </c>
      <c r="Y395" s="50">
        <f t="shared" si="901"/>
        <v>5560.1937910599527</v>
      </c>
      <c r="Z395" s="50">
        <f t="shared" si="902"/>
        <v>5.2371437763777067</v>
      </c>
      <c r="AA395" s="50">
        <f t="shared" si="535"/>
        <v>0.12659722222222222</v>
      </c>
      <c r="AB395" s="75">
        <f t="shared" si="536"/>
        <v>2.1099537037037038E-2</v>
      </c>
      <c r="AC395" s="51">
        <v>2.1099537037037038E-2</v>
      </c>
      <c r="AD395" s="51" t="s">
        <v>1043</v>
      </c>
      <c r="AE395" s="51" t="s">
        <v>1043</v>
      </c>
      <c r="AF395" s="51" t="s">
        <v>1043</v>
      </c>
    </row>
    <row r="396" spans="1:32" x14ac:dyDescent="0.15">
      <c r="A396" s="43" t="s">
        <v>1225</v>
      </c>
      <c r="B396" s="57">
        <v>476</v>
      </c>
      <c r="C396" s="57" t="s">
        <v>1333</v>
      </c>
      <c r="D396" s="58" t="s">
        <v>1330</v>
      </c>
      <c r="E396" s="58" t="s">
        <v>1228</v>
      </c>
      <c r="F396" s="58">
        <v>2</v>
      </c>
      <c r="G396" s="46">
        <v>1</v>
      </c>
      <c r="H396" s="47" t="s">
        <v>1229</v>
      </c>
      <c r="I396" s="59" t="s">
        <v>1230</v>
      </c>
      <c r="J396" s="56">
        <v>41460</v>
      </c>
      <c r="K396" s="61"/>
      <c r="L396" s="61"/>
      <c r="M396" s="73" t="s">
        <v>1228</v>
      </c>
      <c r="N396" s="80">
        <f t="shared" ref="N396" si="903">(0.5*F396/5+0.25*(1-(G396-1)/10)+0.25*(IF(H396="AC",1,0)/G396))*10000</f>
        <v>7000</v>
      </c>
      <c r="O396" s="77">
        <f>AVERAGE($N$2:N396)</f>
        <v>6037.1659634317848</v>
      </c>
      <c r="P396" s="77">
        <f t="shared" ref="P396" si="904">O396-O395</f>
        <v>2.4437412095639957</v>
      </c>
      <c r="Q396" s="49">
        <f t="shared" ref="Q396" si="905">AVERAGE(F389:F396)</f>
        <v>2.3125</v>
      </c>
      <c r="R396" s="49">
        <f t="shared" ref="R396" si="906">AVERAGE(G389:G396)</f>
        <v>1.25</v>
      </c>
      <c r="S396" s="50">
        <f t="shared" ref="S396" si="907">COUNTIF(H390:H396, "AC")/SUM(G390:G396)</f>
        <v>0.77777777777777779</v>
      </c>
      <c r="T396" s="50">
        <f t="shared" ref="T396" si="908">(Q396/5*0.5+(1-(R396-1)/10)*0.25+S396*0.25)*10000</f>
        <v>6694.4444444444443</v>
      </c>
      <c r="U396" s="50">
        <f t="shared" ref="U396" si="909">T396-T395</f>
        <v>0</v>
      </c>
      <c r="V396" s="50">
        <f>IF(A396&lt;&gt;"",AVERAGE($F$2:F396),"")</f>
        <v>1.710126582278481</v>
      </c>
      <c r="W396" s="50">
        <f>IF(A396&lt;&gt;"", AVERAGE($G$2:G396), "")</f>
        <v>1.620253164556962</v>
      </c>
      <c r="X396" s="50">
        <f>IF(A396&lt;&gt;"", COUNTIF($H$2:H396, "AC")/SUM($G$2:G396), "")</f>
        <v>0.60312500000000002</v>
      </c>
      <c r="Y396" s="50">
        <f t="shared" ref="Y396" si="910">IF(A396&lt;&gt;"", V396/5*0.5+(1-(W396-1)/10)*0.25+X396*0.25, "")*10000</f>
        <v>5562.8757911392404</v>
      </c>
      <c r="Z396" s="50">
        <f t="shared" ref="Z396" si="911">Y396-Y395</f>
        <v>2.6820000792877181</v>
      </c>
      <c r="AA396" s="50">
        <f t="shared" si="535"/>
        <v>3.847222222222222E-2</v>
      </c>
      <c r="AB396" s="75">
        <f t="shared" si="536"/>
        <v>6.4120370370370364E-3</v>
      </c>
      <c r="AC396" s="51">
        <v>6.4120370370370364E-3</v>
      </c>
      <c r="AD396" s="51" t="s">
        <v>1043</v>
      </c>
      <c r="AE396" s="51" t="s">
        <v>1043</v>
      </c>
      <c r="AF396" s="51" t="s">
        <v>1043</v>
      </c>
    </row>
    <row r="397" spans="1:32" x14ac:dyDescent="0.15">
      <c r="A397" s="43" t="s">
        <v>1225</v>
      </c>
      <c r="B397" s="57">
        <v>500</v>
      </c>
      <c r="C397" s="33" t="s">
        <v>1334</v>
      </c>
      <c r="D397" s="58" t="s">
        <v>83</v>
      </c>
      <c r="E397" s="58" t="s">
        <v>1228</v>
      </c>
      <c r="F397" s="58">
        <v>2</v>
      </c>
      <c r="G397" s="46">
        <v>1</v>
      </c>
      <c r="H397" s="47" t="s">
        <v>1229</v>
      </c>
      <c r="I397" s="59" t="s">
        <v>1230</v>
      </c>
      <c r="J397" s="56">
        <v>41460</v>
      </c>
      <c r="K397" s="61"/>
      <c r="L397" s="61"/>
      <c r="M397" s="73" t="s">
        <v>1228</v>
      </c>
      <c r="N397" s="80">
        <f t="shared" ref="N397" si="912">(0.5*F397/5+0.25*(1-(G397-1)/10)+0.25*(IF(H397="AC",1,0)/G397))*10000</f>
        <v>7000</v>
      </c>
      <c r="O397" s="77">
        <f>AVERAGE($N$2:N397)</f>
        <v>6039.5973625140277</v>
      </c>
      <c r="P397" s="77">
        <f t="shared" ref="P397" si="913">O397-O396</f>
        <v>2.4313990822429332</v>
      </c>
      <c r="Q397" s="49">
        <f t="shared" ref="Q397" si="914">AVERAGE(F390:F397)</f>
        <v>2.3125</v>
      </c>
      <c r="R397" s="49">
        <f t="shared" ref="R397" si="915">AVERAGE(G390:G397)</f>
        <v>1.25</v>
      </c>
      <c r="S397" s="50">
        <f t="shared" ref="S397" si="916">COUNTIF(H391:H397, "AC")/SUM(G391:G397)</f>
        <v>0.875</v>
      </c>
      <c r="T397" s="50">
        <f t="shared" ref="T397" si="917">(Q397/5*0.5+(1-(R397-1)/10)*0.25+S397*0.25)*10000</f>
        <v>6937.5</v>
      </c>
      <c r="U397" s="50">
        <f t="shared" ref="U397" si="918">T397-T396</f>
        <v>243.05555555555566</v>
      </c>
      <c r="V397" s="50">
        <f>IF(A397&lt;&gt;"",AVERAGE($F$2:F397),"")</f>
        <v>1.7108585858585859</v>
      </c>
      <c r="W397" s="50">
        <f>IF(A397&lt;&gt;"", AVERAGE($G$2:G397), "")</f>
        <v>1.6186868686868687</v>
      </c>
      <c r="X397" s="50">
        <f>IF(A397&lt;&gt;"", COUNTIF($H$2:H397, "AC")/SUM($G$2:G397), "")</f>
        <v>0.60374414976599067</v>
      </c>
      <c r="Y397" s="50">
        <f t="shared" ref="Y397" si="919">IF(A397&lt;&gt;"", V397/5*0.5+(1-(W397-1)/10)*0.25+X397*0.25, "")*10000</f>
        <v>5565.5472431018452</v>
      </c>
      <c r="Z397" s="50">
        <f t="shared" ref="Z397" si="920">Y397-Y396</f>
        <v>2.6714519626048059</v>
      </c>
      <c r="AA397" s="50">
        <f t="shared" si="535"/>
        <v>2.8055555555555559E-2</v>
      </c>
      <c r="AB397" s="75">
        <f t="shared" si="536"/>
        <v>4.6759259259259263E-3</v>
      </c>
      <c r="AC397" s="51">
        <v>4.6759259259259263E-3</v>
      </c>
      <c r="AD397" s="51" t="s">
        <v>1043</v>
      </c>
      <c r="AE397" s="51" t="s">
        <v>1043</v>
      </c>
      <c r="AF397" s="51" t="s">
        <v>1043</v>
      </c>
    </row>
    <row r="398" spans="1:32" x14ac:dyDescent="0.15">
      <c r="A398" s="43" t="s">
        <v>1225</v>
      </c>
      <c r="B398" s="57">
        <v>637</v>
      </c>
      <c r="C398" s="57" t="s">
        <v>1335</v>
      </c>
      <c r="D398" s="58" t="s">
        <v>1336</v>
      </c>
      <c r="E398" s="58" t="s">
        <v>1228</v>
      </c>
      <c r="F398" s="58">
        <v>3</v>
      </c>
      <c r="G398" s="46">
        <v>1</v>
      </c>
      <c r="H398" s="47" t="s">
        <v>1229</v>
      </c>
      <c r="I398" s="59" t="s">
        <v>1230</v>
      </c>
      <c r="J398" s="56">
        <v>41464</v>
      </c>
      <c r="K398" s="61"/>
      <c r="L398" s="61"/>
      <c r="M398" s="73" t="s">
        <v>1228</v>
      </c>
      <c r="N398" s="80">
        <f t="shared" ref="N398:N403" si="921">(0.5*F398/5+0.25*(1-(G398-1)/10)+0.25*(IF(H398="AC",1,0)/G398))*10000</f>
        <v>8000</v>
      </c>
      <c r="O398" s="77">
        <f>AVERAGE($N$2:N398)</f>
        <v>6044.535404422053</v>
      </c>
      <c r="P398" s="77">
        <f t="shared" ref="P398:P402" si="922">O398-O397</f>
        <v>4.9380419080252977</v>
      </c>
      <c r="Q398" s="49">
        <f t="shared" ref="Q398:Q402" si="923">AVERAGE(F391:F398)</f>
        <v>2.3125</v>
      </c>
      <c r="R398" s="49">
        <f t="shared" ref="R398:R402" si="924">AVERAGE(G391:G398)</f>
        <v>1.125</v>
      </c>
      <c r="S398" s="50">
        <f t="shared" ref="S398:S402" si="925">COUNTIF(H392:H398, "AC")/SUM(G392:G398)</f>
        <v>0.875</v>
      </c>
      <c r="T398" s="50">
        <f t="shared" ref="T398:T402" si="926">(Q398/5*0.5+(1-(R398-1)/10)*0.25+S398*0.25)*10000</f>
        <v>6968.75</v>
      </c>
      <c r="U398" s="50">
        <f t="shared" ref="U398:U402" si="927">T398-T397</f>
        <v>31.25</v>
      </c>
      <c r="V398" s="50">
        <f>IF(A398&lt;&gt;"",AVERAGE($F$2:F398),"")</f>
        <v>1.7141057934508817</v>
      </c>
      <c r="W398" s="50">
        <f>IF(A398&lt;&gt;"", AVERAGE($G$2:G398), "")</f>
        <v>1.6171284634760705</v>
      </c>
      <c r="X398" s="50">
        <f>IF(A398&lt;&gt;"", COUNTIF($H$2:H398, "AC")/SUM($G$2:G398), "")</f>
        <v>0.60436137071651086</v>
      </c>
      <c r="Y398" s="50">
        <f t="shared" ref="Y398:Y402" si="928">IF(A398&lt;&gt;"", V398/5*0.5+(1-(W398-1)/10)*0.25+X398*0.25, "")*10000</f>
        <v>5570.7271043731407</v>
      </c>
      <c r="Z398" s="50">
        <f t="shared" ref="Z398:Z402" si="929">Y398-Y397</f>
        <v>5.1798612712955219</v>
      </c>
      <c r="AA398" s="50">
        <f t="shared" si="535"/>
        <v>2.5555555555555557E-2</v>
      </c>
      <c r="AB398" s="75">
        <f t="shared" si="536"/>
        <v>4.2592592592592595E-3</v>
      </c>
      <c r="AC398" s="51">
        <v>4.2592592592592595E-3</v>
      </c>
      <c r="AD398" s="51" t="s">
        <v>1043</v>
      </c>
      <c r="AE398" s="51" t="s">
        <v>1043</v>
      </c>
      <c r="AF398" s="51" t="s">
        <v>1043</v>
      </c>
    </row>
    <row r="399" spans="1:32" x14ac:dyDescent="0.15">
      <c r="A399" s="43" t="s">
        <v>1225</v>
      </c>
      <c r="B399" s="57">
        <v>557</v>
      </c>
      <c r="C399" s="57" t="s">
        <v>1337</v>
      </c>
      <c r="D399" s="58" t="s">
        <v>24</v>
      </c>
      <c r="E399" s="58" t="s">
        <v>1228</v>
      </c>
      <c r="F399" s="58">
        <v>2</v>
      </c>
      <c r="G399" s="46">
        <v>1</v>
      </c>
      <c r="H399" s="47" t="s">
        <v>1229</v>
      </c>
      <c r="I399" s="59" t="s">
        <v>1230</v>
      </c>
      <c r="J399" s="56">
        <v>41464</v>
      </c>
      <c r="K399" s="61"/>
      <c r="L399" s="61"/>
      <c r="M399" s="73" t="s">
        <v>1228</v>
      </c>
      <c r="N399" s="80">
        <f t="shared" si="921"/>
        <v>7000</v>
      </c>
      <c r="O399" s="77">
        <f>AVERAGE($N$2:N399)</f>
        <v>6046.9360692350629</v>
      </c>
      <c r="P399" s="77">
        <f t="shared" si="922"/>
        <v>2.4006648130098256</v>
      </c>
      <c r="Q399" s="49">
        <f t="shared" si="923"/>
        <v>2.4375</v>
      </c>
      <c r="R399" s="49">
        <f t="shared" si="924"/>
        <v>1.125</v>
      </c>
      <c r="S399" s="50">
        <f t="shared" si="925"/>
        <v>0.875</v>
      </c>
      <c r="T399" s="50">
        <f t="shared" si="926"/>
        <v>7093.75</v>
      </c>
      <c r="U399" s="50">
        <f t="shared" si="927"/>
        <v>125</v>
      </c>
      <c r="V399" s="50">
        <f>IF(A399&lt;&gt;"",AVERAGE($F$2:F399),"")</f>
        <v>1.714824120603015</v>
      </c>
      <c r="W399" s="50">
        <f>IF(A399&lt;&gt;"", AVERAGE($G$2:G399), "")</f>
        <v>1.6155778894472361</v>
      </c>
      <c r="X399" s="50">
        <f>IF(A399&lt;&gt;"", COUNTIF($H$2:H399, "AC")/SUM($G$2:G399), "")</f>
        <v>0.60497667185069981</v>
      </c>
      <c r="Y399" s="50">
        <f t="shared" si="928"/>
        <v>5573.3713278679552</v>
      </c>
      <c r="Z399" s="50">
        <f t="shared" si="929"/>
        <v>2.6442234948144687</v>
      </c>
      <c r="AA399" s="50">
        <f t="shared" si="535"/>
        <v>1.125E-2</v>
      </c>
      <c r="AB399" s="75">
        <f t="shared" si="536"/>
        <v>1.8750000000000001E-3</v>
      </c>
      <c r="AC399" s="51">
        <v>1.8750000000000001E-3</v>
      </c>
      <c r="AD399" s="51" t="s">
        <v>1043</v>
      </c>
      <c r="AE399" s="51" t="s">
        <v>1043</v>
      </c>
      <c r="AF399" s="51" t="s">
        <v>1043</v>
      </c>
    </row>
    <row r="400" spans="1:32" x14ac:dyDescent="0.15">
      <c r="A400" s="43" t="s">
        <v>1225</v>
      </c>
      <c r="B400" s="57">
        <v>575</v>
      </c>
      <c r="C400" s="57" t="s">
        <v>1338</v>
      </c>
      <c r="D400" s="58" t="s">
        <v>12</v>
      </c>
      <c r="E400" s="58" t="s">
        <v>1228</v>
      </c>
      <c r="F400" s="58">
        <v>2</v>
      </c>
      <c r="G400" s="46">
        <v>1</v>
      </c>
      <c r="H400" s="47" t="s">
        <v>1229</v>
      </c>
      <c r="I400" s="59" t="s">
        <v>1230</v>
      </c>
      <c r="J400" s="56">
        <v>41464</v>
      </c>
      <c r="K400" s="61"/>
      <c r="L400" s="61"/>
      <c r="M400" s="73" t="s">
        <v>1228</v>
      </c>
      <c r="N400" s="80">
        <f t="shared" si="921"/>
        <v>7000</v>
      </c>
      <c r="O400" s="77">
        <f>AVERAGE($N$2:N400)</f>
        <v>6049.324700640489</v>
      </c>
      <c r="P400" s="77">
        <f t="shared" si="922"/>
        <v>2.3886314054261675</v>
      </c>
      <c r="Q400" s="49">
        <f t="shared" si="923"/>
        <v>2.4375</v>
      </c>
      <c r="R400" s="49">
        <f t="shared" si="924"/>
        <v>1.125</v>
      </c>
      <c r="S400" s="50">
        <f t="shared" si="925"/>
        <v>1</v>
      </c>
      <c r="T400" s="50">
        <f t="shared" si="926"/>
        <v>7406.25</v>
      </c>
      <c r="U400" s="50">
        <f t="shared" si="927"/>
        <v>312.5</v>
      </c>
      <c r="V400" s="50">
        <f>IF(A400&lt;&gt;"",AVERAGE($F$2:F400),"")</f>
        <v>1.7155388471177946</v>
      </c>
      <c r="W400" s="50">
        <f>IF(A400&lt;&gt;"", AVERAGE($G$2:G400), "")</f>
        <v>1.6140350877192982</v>
      </c>
      <c r="X400" s="50">
        <f>IF(A400&lt;&gt;"", COUNTIF($H$2:H400, "AC")/SUM($G$2:G400), "")</f>
        <v>0.60559006211180122</v>
      </c>
      <c r="Y400" s="50">
        <f t="shared" si="928"/>
        <v>5576.0052304674737</v>
      </c>
      <c r="Z400" s="50">
        <f t="shared" si="929"/>
        <v>2.6339025995184784</v>
      </c>
      <c r="AA400" s="50">
        <f t="shared" si="535"/>
        <v>8.3333333333333332E-3</v>
      </c>
      <c r="AB400" s="75">
        <f t="shared" si="536"/>
        <v>1.3888888888888889E-3</v>
      </c>
      <c r="AC400" s="51">
        <v>1.3888888888888889E-3</v>
      </c>
      <c r="AD400" s="51" t="s">
        <v>1043</v>
      </c>
      <c r="AE400" s="51" t="s">
        <v>1043</v>
      </c>
      <c r="AF400" s="51" t="s">
        <v>1043</v>
      </c>
    </row>
    <row r="401" spans="1:32" x14ac:dyDescent="0.15">
      <c r="A401" s="43" t="s">
        <v>1225</v>
      </c>
      <c r="B401" s="57">
        <v>344</v>
      </c>
      <c r="C401" s="57" t="s">
        <v>1339</v>
      </c>
      <c r="D401" s="58" t="s">
        <v>24</v>
      </c>
      <c r="E401" s="58" t="s">
        <v>1228</v>
      </c>
      <c r="F401" s="58">
        <v>2</v>
      </c>
      <c r="G401" s="46">
        <v>2</v>
      </c>
      <c r="H401" s="47" t="s">
        <v>1229</v>
      </c>
      <c r="I401" s="59" t="s">
        <v>1230</v>
      </c>
      <c r="J401" s="56">
        <v>41464</v>
      </c>
      <c r="K401" s="61"/>
      <c r="L401" s="61"/>
      <c r="M401" s="73" t="s">
        <v>1228</v>
      </c>
      <c r="N401" s="80">
        <f t="shared" si="921"/>
        <v>5500</v>
      </c>
      <c r="O401" s="77">
        <f>AVERAGE($N$2:N401)</f>
        <v>6047.9513888888878</v>
      </c>
      <c r="P401" s="77">
        <f t="shared" si="922"/>
        <v>-1.3733117516012499</v>
      </c>
      <c r="Q401" s="49">
        <f t="shared" si="923"/>
        <v>2.25</v>
      </c>
      <c r="R401" s="49">
        <f t="shared" si="924"/>
        <v>1.125</v>
      </c>
      <c r="S401" s="50">
        <f t="shared" si="925"/>
        <v>0.875</v>
      </c>
      <c r="T401" s="50">
        <f t="shared" si="926"/>
        <v>6906.25</v>
      </c>
      <c r="U401" s="50">
        <f t="shared" si="927"/>
        <v>-500</v>
      </c>
      <c r="V401" s="50">
        <f>IF(A401&lt;&gt;"",AVERAGE($F$2:F401),"")</f>
        <v>1.7162500000000001</v>
      </c>
      <c r="W401" s="50">
        <f>IF(A401&lt;&gt;"", AVERAGE($G$2:G401), "")</f>
        <v>1.615</v>
      </c>
      <c r="X401" s="50">
        <f>IF(A401&lt;&gt;"", COUNTIF($H$2:H401, "AC")/SUM($G$2:G401), "")</f>
        <v>0.60526315789473684</v>
      </c>
      <c r="Y401" s="50">
        <f t="shared" si="928"/>
        <v>5575.6578947368416</v>
      </c>
      <c r="Z401" s="50">
        <f t="shared" si="929"/>
        <v>-0.34733573063203949</v>
      </c>
      <c r="AA401" s="50">
        <f t="shared" si="535"/>
        <v>1.0138888888888892E-2</v>
      </c>
      <c r="AB401" s="75">
        <f t="shared" si="536"/>
        <v>1.689814814814815E-3</v>
      </c>
      <c r="AC401" s="51">
        <v>1.689814814814815E-3</v>
      </c>
      <c r="AD401" s="51" t="s">
        <v>1043</v>
      </c>
      <c r="AE401" s="51" t="s">
        <v>1043</v>
      </c>
      <c r="AF401" s="51" t="s">
        <v>1043</v>
      </c>
    </row>
    <row r="402" spans="1:32" x14ac:dyDescent="0.15">
      <c r="A402" s="43" t="s">
        <v>1225</v>
      </c>
      <c r="B402" s="57">
        <v>412</v>
      </c>
      <c r="C402" s="57" t="s">
        <v>1340</v>
      </c>
      <c r="D402" s="58" t="s">
        <v>291</v>
      </c>
      <c r="E402" s="58" t="s">
        <v>1228</v>
      </c>
      <c r="F402" s="58">
        <v>2</v>
      </c>
      <c r="G402" s="46">
        <v>1</v>
      </c>
      <c r="H402" s="47" t="s">
        <v>1229</v>
      </c>
      <c r="I402" s="59" t="s">
        <v>1230</v>
      </c>
      <c r="J402" s="56">
        <v>41464</v>
      </c>
      <c r="K402" s="61"/>
      <c r="L402" s="61"/>
      <c r="M402" s="73" t="s">
        <v>1228</v>
      </c>
      <c r="N402" s="80">
        <f t="shared" si="921"/>
        <v>7000</v>
      </c>
      <c r="O402" s="77">
        <f>AVERAGE($N$2:N402)</f>
        <v>6050.3255749515092</v>
      </c>
      <c r="P402" s="77">
        <f t="shared" si="922"/>
        <v>2.3741860626214475</v>
      </c>
      <c r="Q402" s="49">
        <f t="shared" si="923"/>
        <v>2.25</v>
      </c>
      <c r="R402" s="49">
        <f t="shared" si="924"/>
        <v>1.125</v>
      </c>
      <c r="S402" s="50">
        <f t="shared" si="925"/>
        <v>0.875</v>
      </c>
      <c r="T402" s="50">
        <f t="shared" si="926"/>
        <v>6906.25</v>
      </c>
      <c r="U402" s="50">
        <f t="shared" si="927"/>
        <v>0</v>
      </c>
      <c r="V402" s="50">
        <f>IF(A402&lt;&gt;"",AVERAGE($F$2:F402),"")</f>
        <v>1.7169576059850373</v>
      </c>
      <c r="W402" s="50">
        <f>IF(A402&lt;&gt;"", AVERAGE($G$2:G402), "")</f>
        <v>1.6134663341645885</v>
      </c>
      <c r="X402" s="50">
        <f>IF(A402&lt;&gt;"", COUNTIF($H$2:H402, "AC")/SUM($G$2:G402), "")</f>
        <v>0.60587326120556417</v>
      </c>
      <c r="Y402" s="50">
        <f t="shared" si="928"/>
        <v>5578.2741754578001</v>
      </c>
      <c r="Z402" s="50">
        <f t="shared" si="929"/>
        <v>2.6162807209584571</v>
      </c>
      <c r="AA402" s="50">
        <f t="shared" si="535"/>
        <v>1.5555555555555555E-2</v>
      </c>
      <c r="AB402" s="75">
        <f t="shared" si="536"/>
        <v>2.5925925925925925E-3</v>
      </c>
      <c r="AC402" s="51">
        <v>2.5925925925925925E-3</v>
      </c>
      <c r="AD402" s="51" t="s">
        <v>1043</v>
      </c>
      <c r="AE402" s="51" t="s">
        <v>1043</v>
      </c>
      <c r="AF402" s="51" t="s">
        <v>1043</v>
      </c>
    </row>
    <row r="403" spans="1:32" x14ac:dyDescent="0.15">
      <c r="A403" s="43" t="s">
        <v>1225</v>
      </c>
      <c r="B403" s="57">
        <v>496</v>
      </c>
      <c r="C403" s="57" t="s">
        <v>1341</v>
      </c>
      <c r="D403" s="58" t="s">
        <v>1342</v>
      </c>
      <c r="E403" s="58" t="s">
        <v>1228</v>
      </c>
      <c r="F403" s="58">
        <v>2</v>
      </c>
      <c r="G403" s="46">
        <v>1</v>
      </c>
      <c r="H403" s="47" t="s">
        <v>1229</v>
      </c>
      <c r="I403" s="59" t="s">
        <v>1230</v>
      </c>
      <c r="J403" s="56">
        <v>41465</v>
      </c>
      <c r="K403" s="61"/>
      <c r="L403" s="61"/>
      <c r="M403" s="73" t="s">
        <v>1228</v>
      </c>
      <c r="N403" s="80">
        <f t="shared" si="921"/>
        <v>7000</v>
      </c>
      <c r="O403" s="77">
        <f>AVERAGE($N$2:N403)</f>
        <v>6052.6879491431719</v>
      </c>
      <c r="P403" s="77">
        <f t="shared" ref="P403" si="930">O403-O402</f>
        <v>2.3623741916626386</v>
      </c>
      <c r="Q403" s="49">
        <f t="shared" ref="Q403" si="931">AVERAGE(F396:F403)</f>
        <v>2.125</v>
      </c>
      <c r="R403" s="49">
        <f t="shared" ref="R403" si="932">AVERAGE(G396:G403)</f>
        <v>1.125</v>
      </c>
      <c r="S403" s="50">
        <f t="shared" ref="S403" si="933">COUNTIF(H397:H403, "AC")/SUM(G397:G403)</f>
        <v>0.875</v>
      </c>
      <c r="T403" s="50">
        <f t="shared" ref="T403" si="934">(Q403/5*0.5+(1-(R403-1)/10)*0.25+S403*0.25)*10000</f>
        <v>6781.25</v>
      </c>
      <c r="U403" s="50">
        <f t="shared" ref="U403" si="935">T403-T402</f>
        <v>-125</v>
      </c>
      <c r="V403" s="50">
        <f>IF(A403&lt;&gt;"",AVERAGE($F$2:F403),"")</f>
        <v>1.7176616915422886</v>
      </c>
      <c r="W403" s="50">
        <f>IF(A403&lt;&gt;"", AVERAGE($G$2:G403), "")</f>
        <v>1.6119402985074627</v>
      </c>
      <c r="X403" s="50">
        <f>IF(A403&lt;&gt;"", COUNTIF($H$2:H403, "AC")/SUM($G$2:G403), "")</f>
        <v>0.60648148148148151</v>
      </c>
      <c r="Y403" s="50">
        <f t="shared" ref="Y403" si="936">IF(A403&lt;&gt;"", V403/5*0.5+(1-(W403-1)/10)*0.25+X403*0.25, "")*10000</f>
        <v>5580.8803206191269</v>
      </c>
      <c r="Z403" s="50">
        <f t="shared" ref="Z403" si="937">Y403-Y402</f>
        <v>2.6061451613268218</v>
      </c>
      <c r="AA403" s="50">
        <f t="shared" si="535"/>
        <v>4.8749999999999995E-2</v>
      </c>
      <c r="AB403" s="75">
        <f t="shared" si="536"/>
        <v>8.1249999999999985E-3</v>
      </c>
      <c r="AC403" s="51">
        <v>8.1249999999999985E-3</v>
      </c>
      <c r="AD403" s="51" t="s">
        <v>1043</v>
      </c>
      <c r="AE403" s="51" t="s">
        <v>1043</v>
      </c>
      <c r="AF403" s="51" t="s">
        <v>1043</v>
      </c>
    </row>
    <row r="404" spans="1:32" x14ac:dyDescent="0.15">
      <c r="A404" s="43" t="s">
        <v>1225</v>
      </c>
      <c r="B404" s="57">
        <v>463</v>
      </c>
      <c r="C404" s="57" t="s">
        <v>1343</v>
      </c>
      <c r="D404" s="58" t="s">
        <v>1342</v>
      </c>
      <c r="E404" s="58" t="s">
        <v>1228</v>
      </c>
      <c r="F404" s="58">
        <v>3</v>
      </c>
      <c r="G404" s="46">
        <v>1</v>
      </c>
      <c r="H404" s="47" t="s">
        <v>1229</v>
      </c>
      <c r="I404" s="59" t="s">
        <v>1230</v>
      </c>
      <c r="J404" s="56">
        <v>41465</v>
      </c>
      <c r="K404" s="61"/>
      <c r="L404" s="61"/>
      <c r="M404" s="73" t="s">
        <v>1228</v>
      </c>
      <c r="N404" s="80">
        <f t="shared" ref="N404" si="938">(0.5*F404/5+0.25*(1-(G404-1)/10)+0.25*(IF(H404="AC",1,0)/G404))*10000</f>
        <v>8000</v>
      </c>
      <c r="O404" s="77">
        <f>AVERAGE($N$2:N404)</f>
        <v>6057.5199889716005</v>
      </c>
      <c r="P404" s="77">
        <f t="shared" ref="P404" si="939">O404-O403</f>
        <v>4.8320398284286057</v>
      </c>
      <c r="Q404" s="49">
        <f t="shared" ref="Q404" si="940">AVERAGE(F397:F404)</f>
        <v>2.25</v>
      </c>
      <c r="R404" s="49">
        <f t="shared" ref="R404" si="941">AVERAGE(G397:G404)</f>
        <v>1.125</v>
      </c>
      <c r="S404" s="50">
        <f t="shared" ref="S404" si="942">COUNTIF(H398:H404, "AC")/SUM(G398:G404)</f>
        <v>0.875</v>
      </c>
      <c r="T404" s="50">
        <f t="shared" ref="T404" si="943">(Q404/5*0.5+(1-(R404-1)/10)*0.25+S404*0.25)*10000</f>
        <v>6906.25</v>
      </c>
      <c r="U404" s="50">
        <f t="shared" ref="U404" si="944">T404-T403</f>
        <v>125</v>
      </c>
      <c r="V404" s="50">
        <f>IF(A404&lt;&gt;"",AVERAGE($F$2:F404),"")</f>
        <v>1.7208436724565757</v>
      </c>
      <c r="W404" s="50">
        <f>IF(A404&lt;&gt;"", AVERAGE($G$2:G404), "")</f>
        <v>1.6104218362282878</v>
      </c>
      <c r="X404" s="50">
        <f>IF(A404&lt;&gt;"", COUNTIF($H$2:H404, "AC")/SUM($G$2:G404), "")</f>
        <v>0.60708782742681044</v>
      </c>
      <c r="Y404" s="50">
        <f t="shared" ref="Y404" si="945">IF(A404&lt;&gt;"", V404/5*0.5+(1-(W404-1)/10)*0.25+X404*0.25, "")*10000</f>
        <v>5585.9577819665292</v>
      </c>
      <c r="Z404" s="50">
        <f t="shared" ref="Z404" si="946">Y404-Y403</f>
        <v>5.0774613474022772</v>
      </c>
      <c r="AA404" s="50">
        <f t="shared" si="535"/>
        <v>4.9097222222222223E-2</v>
      </c>
      <c r="AB404" s="75">
        <f t="shared" si="536"/>
        <v>8.1828703703703699E-3</v>
      </c>
      <c r="AC404" s="51">
        <v>8.1828703703703699E-3</v>
      </c>
      <c r="AD404" s="51" t="s">
        <v>1043</v>
      </c>
      <c r="AE404" s="51" t="s">
        <v>1043</v>
      </c>
      <c r="AF404" s="51" t="s">
        <v>1043</v>
      </c>
    </row>
    <row r="405" spans="1:32" x14ac:dyDescent="0.15">
      <c r="A405" s="43" t="s">
        <v>1225</v>
      </c>
      <c r="B405" s="57">
        <v>292</v>
      </c>
      <c r="C405" s="57" t="s">
        <v>1344</v>
      </c>
      <c r="D405" s="58" t="s">
        <v>1345</v>
      </c>
      <c r="E405" s="58" t="s">
        <v>1228</v>
      </c>
      <c r="F405" s="58">
        <v>3</v>
      </c>
      <c r="G405" s="46">
        <v>1</v>
      </c>
      <c r="H405" s="47" t="s">
        <v>1229</v>
      </c>
      <c r="I405" s="59" t="s">
        <v>1230</v>
      </c>
      <c r="J405" s="56">
        <v>41465</v>
      </c>
      <c r="K405" s="61"/>
      <c r="L405" s="61"/>
      <c r="M405" s="73" t="s">
        <v>1228</v>
      </c>
      <c r="N405" s="80">
        <f t="shared" ref="N405" si="947">(0.5*F405/5+0.25*(1-(G405-1)/10)+0.25*(IF(H405="AC",1,0)/G405))*10000</f>
        <v>8000</v>
      </c>
      <c r="O405" s="77">
        <f>AVERAGE($N$2:N405)</f>
        <v>6062.3281078107802</v>
      </c>
      <c r="P405" s="77">
        <f t="shared" ref="P405" si="948">O405-O404</f>
        <v>4.8081188391797696</v>
      </c>
      <c r="Q405" s="49">
        <f t="shared" ref="Q405" si="949">AVERAGE(F398:F405)</f>
        <v>2.375</v>
      </c>
      <c r="R405" s="49">
        <f t="shared" ref="R405" si="950">AVERAGE(G398:G405)</f>
        <v>1.125</v>
      </c>
      <c r="S405" s="50">
        <f t="shared" ref="S405" si="951">COUNTIF(H399:H405, "AC")/SUM(G399:G405)</f>
        <v>0.875</v>
      </c>
      <c r="T405" s="50">
        <f t="shared" ref="T405" si="952">(Q405/5*0.5+(1-(R405-1)/10)*0.25+S405*0.25)*10000</f>
        <v>7031.25</v>
      </c>
      <c r="U405" s="50">
        <f t="shared" ref="U405" si="953">T405-T404</f>
        <v>125</v>
      </c>
      <c r="V405" s="50">
        <f>IF(A405&lt;&gt;"",AVERAGE($F$2:F405),"")</f>
        <v>1.7240099009900991</v>
      </c>
      <c r="W405" s="50">
        <f>IF(A405&lt;&gt;"", AVERAGE($G$2:G405), "")</f>
        <v>1.608910891089109</v>
      </c>
      <c r="X405" s="50">
        <f>IF(A405&lt;&gt;"", COUNTIF($H$2:H405, "AC")/SUM($G$2:G405), "")</f>
        <v>0.60769230769230764</v>
      </c>
      <c r="Y405" s="50">
        <f t="shared" ref="Y405" si="954">IF(A405&lt;&gt;"", V405/5*0.5+(1-(W405-1)/10)*0.25+X405*0.25, "")*10000</f>
        <v>5591.0129474485911</v>
      </c>
      <c r="Z405" s="50">
        <f t="shared" ref="Z405" si="955">Y405-Y404</f>
        <v>5.055165482061966</v>
      </c>
      <c r="AA405" s="50">
        <f t="shared" si="535"/>
        <v>2.7222222222222217E-2</v>
      </c>
      <c r="AB405" s="75">
        <f t="shared" si="536"/>
        <v>4.5370370370370365E-3</v>
      </c>
      <c r="AC405" s="51">
        <v>4.5370370370370365E-3</v>
      </c>
      <c r="AD405" s="51" t="s">
        <v>1043</v>
      </c>
      <c r="AE405" s="51" t="s">
        <v>1043</v>
      </c>
      <c r="AF405" s="51" t="s">
        <v>1043</v>
      </c>
    </row>
    <row r="406" spans="1:32" x14ac:dyDescent="0.15">
      <c r="A406" s="43" t="s">
        <v>1225</v>
      </c>
      <c r="B406" s="57">
        <v>521</v>
      </c>
      <c r="C406" s="57" t="s">
        <v>1346</v>
      </c>
      <c r="D406" s="58" t="s">
        <v>1347</v>
      </c>
      <c r="E406" s="58" t="s">
        <v>1228</v>
      </c>
      <c r="F406" s="58">
        <v>2</v>
      </c>
      <c r="G406" s="46">
        <v>1</v>
      </c>
      <c r="H406" s="47" t="s">
        <v>1229</v>
      </c>
      <c r="I406" s="59" t="s">
        <v>1230</v>
      </c>
      <c r="J406" s="56">
        <v>41467</v>
      </c>
      <c r="K406" s="61"/>
      <c r="L406" s="61"/>
      <c r="M406" s="73" t="s">
        <v>1228</v>
      </c>
      <c r="N406" s="80">
        <f t="shared" ref="N406:N409" si="956">(0.5*F406/5+0.25*(1-(G406-1)/10)+0.25*(IF(H406="AC",1,0)/G406))*10000</f>
        <v>7000</v>
      </c>
      <c r="O406" s="77">
        <f>AVERAGE($N$2:N406)</f>
        <v>6064.6433470507536</v>
      </c>
      <c r="P406" s="77">
        <f t="shared" ref="P406:P409" si="957">O406-O405</f>
        <v>2.3152392399733799</v>
      </c>
      <c r="Q406" s="49">
        <f t="shared" ref="Q406:Q409" si="958">AVERAGE(F399:F406)</f>
        <v>2.25</v>
      </c>
      <c r="R406" s="49">
        <f t="shared" ref="R406:R409" si="959">AVERAGE(G399:G406)</f>
        <v>1.125</v>
      </c>
      <c r="S406" s="50">
        <f t="shared" ref="S406:S409" si="960">COUNTIF(H400:H406, "AC")/SUM(G400:G406)</f>
        <v>0.875</v>
      </c>
      <c r="T406" s="50">
        <f t="shared" ref="T406:T409" si="961">(Q406/5*0.5+(1-(R406-1)/10)*0.25+S406*0.25)*10000</f>
        <v>6906.25</v>
      </c>
      <c r="U406" s="50">
        <f t="shared" ref="U406:U409" si="962">T406-T405</f>
        <v>-125</v>
      </c>
      <c r="V406" s="50">
        <f>IF(A406&lt;&gt;"",AVERAGE($F$2:F406),"")</f>
        <v>1.7246913580246914</v>
      </c>
      <c r="W406" s="50">
        <f>IF(A406&lt;&gt;"", AVERAGE($G$2:G406), "")</f>
        <v>1.6074074074074074</v>
      </c>
      <c r="X406" s="50">
        <f>IF(A406&lt;&gt;"", COUNTIF($H$2:H406, "AC")/SUM($G$2:G406), "")</f>
        <v>0.60829493087557607</v>
      </c>
      <c r="Y406" s="50">
        <f t="shared" ref="Y406:Y409" si="963">IF(A406&lt;&gt;"", V406/5*0.5+(1-(W406-1)/10)*0.25+X406*0.25, "")*10000</f>
        <v>5593.5768333617798</v>
      </c>
      <c r="Z406" s="50">
        <f t="shared" ref="Z406:Z409" si="964">Y406-Y405</f>
        <v>2.563885913188642</v>
      </c>
      <c r="AA406" s="50">
        <f t="shared" si="535"/>
        <v>3.6597222222222212E-2</v>
      </c>
      <c r="AB406" s="75">
        <f t="shared" si="536"/>
        <v>6.0995370370370361E-3</v>
      </c>
      <c r="AC406" s="51">
        <v>6.0995370370370361E-3</v>
      </c>
      <c r="AD406" s="51" t="s">
        <v>1043</v>
      </c>
      <c r="AE406" s="51" t="s">
        <v>1043</v>
      </c>
      <c r="AF406" s="51" t="s">
        <v>1043</v>
      </c>
    </row>
    <row r="407" spans="1:32" x14ac:dyDescent="0.15">
      <c r="A407" s="43" t="s">
        <v>1225</v>
      </c>
      <c r="B407" s="57">
        <v>136</v>
      </c>
      <c r="C407" s="57" t="s">
        <v>1348</v>
      </c>
      <c r="D407" s="58" t="s">
        <v>12</v>
      </c>
      <c r="E407" s="58" t="s">
        <v>1228</v>
      </c>
      <c r="F407" s="58">
        <v>2</v>
      </c>
      <c r="G407" s="46">
        <v>1</v>
      </c>
      <c r="H407" s="47" t="s">
        <v>1229</v>
      </c>
      <c r="I407" s="59" t="s">
        <v>1230</v>
      </c>
      <c r="J407" s="56">
        <v>41467</v>
      </c>
      <c r="K407" s="61"/>
      <c r="L407" s="61"/>
      <c r="M407" s="73" t="s">
        <v>1228</v>
      </c>
      <c r="N407" s="80">
        <f t="shared" si="956"/>
        <v>7000</v>
      </c>
      <c r="O407" s="77">
        <f>AVERAGE($N$2:N407)</f>
        <v>6066.9471811713174</v>
      </c>
      <c r="P407" s="77">
        <f t="shared" si="957"/>
        <v>2.3038341205638062</v>
      </c>
      <c r="Q407" s="49">
        <f t="shared" si="958"/>
        <v>2.25</v>
      </c>
      <c r="R407" s="49">
        <f t="shared" si="959"/>
        <v>1.125</v>
      </c>
      <c r="S407" s="50">
        <f t="shared" si="960"/>
        <v>0.875</v>
      </c>
      <c r="T407" s="50">
        <f t="shared" si="961"/>
        <v>6906.25</v>
      </c>
      <c r="U407" s="50">
        <f t="shared" si="962"/>
        <v>0</v>
      </c>
      <c r="V407" s="50">
        <f>IF(A407&lt;&gt;"",AVERAGE($F$2:F407),"")</f>
        <v>1.7253694581280787</v>
      </c>
      <c r="W407" s="50">
        <f>IF(A407&lt;&gt;"", AVERAGE($G$2:G407), "")</f>
        <v>1.6059113300492611</v>
      </c>
      <c r="X407" s="50">
        <f>IF(A407&lt;&gt;"", COUNTIF($H$2:H407, "AC")/SUM($G$2:G407), "")</f>
        <v>0.60889570552147243</v>
      </c>
      <c r="Y407" s="50">
        <f t="shared" si="963"/>
        <v>5596.1308894194435</v>
      </c>
      <c r="Z407" s="50">
        <f t="shared" si="964"/>
        <v>2.554056057663729</v>
      </c>
      <c r="AA407" s="50">
        <f t="shared" ref="AA407" si="965">IF(ISERROR(MIN(86400*AB407/(4*3600), 1)), "NA", MIN(86400*AB407/(4*3600), 1))</f>
        <v>1.4305555555555556E-2</v>
      </c>
      <c r="AB407" s="75">
        <f t="shared" ref="AB407:AB452" si="966">IF(AC407="-","NA",SUM(AC407:AF407))</f>
        <v>2.3842592592592591E-3</v>
      </c>
      <c r="AC407" s="51">
        <v>2.3842592592592591E-3</v>
      </c>
      <c r="AD407" s="47" t="s">
        <v>987</v>
      </c>
      <c r="AE407" s="47" t="s">
        <v>987</v>
      </c>
      <c r="AF407" s="47" t="s">
        <v>987</v>
      </c>
    </row>
    <row r="408" spans="1:32" x14ac:dyDescent="0.15">
      <c r="A408" s="43" t="s">
        <v>1225</v>
      </c>
      <c r="B408" s="57">
        <v>520</v>
      </c>
      <c r="C408" s="57" t="s">
        <v>1349</v>
      </c>
      <c r="D408" s="58" t="s">
        <v>24</v>
      </c>
      <c r="E408" s="58" t="s">
        <v>1228</v>
      </c>
      <c r="F408" s="58">
        <v>2</v>
      </c>
      <c r="G408" s="46">
        <v>1</v>
      </c>
      <c r="H408" s="47" t="s">
        <v>1229</v>
      </c>
      <c r="I408" s="59" t="s">
        <v>1230</v>
      </c>
      <c r="J408" s="56">
        <v>41467</v>
      </c>
      <c r="K408" s="61"/>
      <c r="L408" s="61"/>
      <c r="M408" s="73" t="s">
        <v>1228</v>
      </c>
      <c r="N408" s="80">
        <f t="shared" si="956"/>
        <v>7000</v>
      </c>
      <c r="O408" s="77">
        <f>AVERAGE($N$2:N408)</f>
        <v>6069.2396942396927</v>
      </c>
      <c r="P408" s="77">
        <f t="shared" si="957"/>
        <v>2.2925130683752286</v>
      </c>
      <c r="Q408" s="49">
        <f t="shared" si="958"/>
        <v>2.25</v>
      </c>
      <c r="R408" s="49">
        <f t="shared" si="959"/>
        <v>1.125</v>
      </c>
      <c r="S408" s="50">
        <f t="shared" si="960"/>
        <v>1</v>
      </c>
      <c r="T408" s="50">
        <f t="shared" si="961"/>
        <v>7218.75</v>
      </c>
      <c r="U408" s="50">
        <f t="shared" si="962"/>
        <v>312.5</v>
      </c>
      <c r="V408" s="50">
        <f>IF(A408&lt;&gt;"",AVERAGE($F$2:F408),"")</f>
        <v>1.7260442260442261</v>
      </c>
      <c r="W408" s="50">
        <f>IF(A408&lt;&gt;"", AVERAGE($G$2:G408), "")</f>
        <v>1.6044226044226044</v>
      </c>
      <c r="X408" s="50">
        <f>IF(A408&lt;&gt;"", COUNTIF($H$2:H408, "AC")/SUM($G$2:G408), "")</f>
        <v>0.60949464012251153</v>
      </c>
      <c r="Y408" s="50">
        <f t="shared" si="963"/>
        <v>5598.6751752448536</v>
      </c>
      <c r="Z408" s="50">
        <f t="shared" si="964"/>
        <v>2.5442858254100429</v>
      </c>
      <c r="AA408" s="50">
        <f t="shared" ref="AA408:AA469" si="967">IF(ISERROR(MIN(86400*AB408/(4*3600), 1)), "NA", MIN(86400*AB408/(4*3600), 1))</f>
        <v>1.9166666666666665E-2</v>
      </c>
      <c r="AB408" s="75">
        <f t="shared" si="966"/>
        <v>3.1944444444444442E-3</v>
      </c>
      <c r="AC408" s="51">
        <v>3.1944444444444442E-3</v>
      </c>
      <c r="AD408" s="47" t="s">
        <v>987</v>
      </c>
      <c r="AE408" s="47" t="s">
        <v>987</v>
      </c>
      <c r="AF408" s="47" t="s">
        <v>987</v>
      </c>
    </row>
    <row r="409" spans="1:32" x14ac:dyDescent="0.15">
      <c r="A409" s="43" t="s">
        <v>1225</v>
      </c>
      <c r="B409" s="57">
        <v>538</v>
      </c>
      <c r="C409" s="57" t="s">
        <v>1350</v>
      </c>
      <c r="D409" s="58" t="s">
        <v>1351</v>
      </c>
      <c r="E409" s="58" t="s">
        <v>1228</v>
      </c>
      <c r="F409" s="58">
        <v>3</v>
      </c>
      <c r="G409" s="46">
        <v>1</v>
      </c>
      <c r="H409" s="47" t="s">
        <v>1229</v>
      </c>
      <c r="I409" s="59" t="s">
        <v>1230</v>
      </c>
      <c r="J409" s="56">
        <v>41467</v>
      </c>
      <c r="K409" s="61"/>
      <c r="L409" s="61" t="s">
        <v>1352</v>
      </c>
      <c r="M409" s="73" t="s">
        <v>1228</v>
      </c>
      <c r="N409" s="80">
        <f t="shared" si="956"/>
        <v>8000</v>
      </c>
      <c r="O409" s="77">
        <f>AVERAGE($N$2:N409)</f>
        <v>6073.9719498910663</v>
      </c>
      <c r="P409" s="77">
        <f t="shared" si="957"/>
        <v>4.7322556513736345</v>
      </c>
      <c r="Q409" s="49">
        <f t="shared" si="958"/>
        <v>2.375</v>
      </c>
      <c r="R409" s="49">
        <f t="shared" si="959"/>
        <v>1</v>
      </c>
      <c r="S409" s="50">
        <f t="shared" si="960"/>
        <v>1</v>
      </c>
      <c r="T409" s="50">
        <f t="shared" si="961"/>
        <v>7375</v>
      </c>
      <c r="U409" s="50">
        <f t="shared" si="962"/>
        <v>156.25</v>
      </c>
      <c r="V409" s="50">
        <f>IF(A409&lt;&gt;"",AVERAGE($F$2:F409),"")</f>
        <v>1.7291666666666667</v>
      </c>
      <c r="W409" s="50">
        <f>IF(A409&lt;&gt;"", AVERAGE($G$2:G409), "")</f>
        <v>1.6029411764705883</v>
      </c>
      <c r="X409" s="50">
        <f>IF(A409&lt;&gt;"", COUNTIF($H$2:H409, "AC")/SUM($G$2:G409), "")</f>
        <v>0.61009174311926606</v>
      </c>
      <c r="Y409" s="50">
        <f t="shared" si="963"/>
        <v>5603.6607303471837</v>
      </c>
      <c r="Z409" s="50">
        <f t="shared" si="964"/>
        <v>4.9855551023301814</v>
      </c>
      <c r="AA409" s="50">
        <f t="shared" si="967"/>
        <v>7.3055555555555568E-2</v>
      </c>
      <c r="AB409" s="75">
        <f t="shared" si="966"/>
        <v>1.2175925925925929E-2</v>
      </c>
      <c r="AC409" s="51">
        <v>1.2175925925925929E-2</v>
      </c>
      <c r="AD409" s="47" t="s">
        <v>987</v>
      </c>
      <c r="AE409" s="47" t="s">
        <v>987</v>
      </c>
      <c r="AF409" s="47" t="s">
        <v>987</v>
      </c>
    </row>
    <row r="410" spans="1:32" x14ac:dyDescent="0.15">
      <c r="A410" s="43" t="s">
        <v>1225</v>
      </c>
      <c r="B410" s="57">
        <v>389</v>
      </c>
      <c r="C410" s="57" t="s">
        <v>1353</v>
      </c>
      <c r="D410" s="58" t="s">
        <v>79</v>
      </c>
      <c r="E410" s="58" t="s">
        <v>1228</v>
      </c>
      <c r="F410" s="58">
        <v>3</v>
      </c>
      <c r="G410" s="46">
        <v>1</v>
      </c>
      <c r="H410" s="47" t="s">
        <v>1229</v>
      </c>
      <c r="I410" s="59" t="s">
        <v>1230</v>
      </c>
      <c r="J410" s="56">
        <v>41467</v>
      </c>
      <c r="K410" s="61"/>
      <c r="L410" s="61"/>
      <c r="M410" s="73" t="s">
        <v>1228</v>
      </c>
      <c r="N410" s="80">
        <f t="shared" ref="N410:N412" si="968">(0.5*F410/5+0.25*(1-(G410-1)/10)+0.25*(IF(H410="AC",1,0)/G410))*10000</f>
        <v>8000</v>
      </c>
      <c r="O410" s="77">
        <f>AVERAGE($N$2:N410)</f>
        <v>6078.6810649280078</v>
      </c>
      <c r="P410" s="77">
        <f t="shared" ref="P410:P412" si="969">O410-O409</f>
        <v>4.7091150369415118</v>
      </c>
      <c r="Q410" s="49">
        <f t="shared" ref="Q410:Q412" si="970">AVERAGE(F403:F410)</f>
        <v>2.5</v>
      </c>
      <c r="R410" s="49">
        <f t="shared" ref="R410:R412" si="971">AVERAGE(G403:G410)</f>
        <v>1</v>
      </c>
      <c r="S410" s="50">
        <f t="shared" ref="S410:S412" si="972">COUNTIF(H404:H410, "AC")/SUM(G404:G410)</f>
        <v>1</v>
      </c>
      <c r="T410" s="50">
        <f t="shared" ref="T410:T412" si="973">(Q410/5*0.5+(1-(R410-1)/10)*0.25+S410*0.25)*10000</f>
        <v>7500</v>
      </c>
      <c r="U410" s="50">
        <f t="shared" ref="U410:U412" si="974">T410-T409</f>
        <v>125</v>
      </c>
      <c r="V410" s="50">
        <f>IF(A410&lt;&gt;"",AVERAGE($F$2:F410),"")</f>
        <v>1.7322738386308068</v>
      </c>
      <c r="W410" s="50">
        <f>IF(A410&lt;&gt;"", AVERAGE($G$2:G410), "")</f>
        <v>1.6014669926650367</v>
      </c>
      <c r="X410" s="50">
        <f>IF(A410&lt;&gt;"", COUNTIF($H$2:H410, "AC")/SUM($G$2:G410), "")</f>
        <v>0.61068702290076338</v>
      </c>
      <c r="Y410" s="50">
        <f t="shared" ref="Y410:Y412" si="975">IF(A410&lt;&gt;"", V410/5*0.5+(1-(W410-1)/10)*0.25+X410*0.25, "")*10000</f>
        <v>5608.6246477164559</v>
      </c>
      <c r="Z410" s="50">
        <f t="shared" ref="Z410:Z412" si="976">Y410-Y409</f>
        <v>4.963917369272167</v>
      </c>
      <c r="AA410" s="50">
        <f t="shared" si="967"/>
        <v>3.4583333333333334E-2</v>
      </c>
      <c r="AB410" s="75">
        <f t="shared" si="966"/>
        <v>5.7638888888888887E-3</v>
      </c>
      <c r="AC410" s="51">
        <v>5.7638888888888887E-3</v>
      </c>
      <c r="AD410" s="47" t="s">
        <v>987</v>
      </c>
      <c r="AE410" s="47" t="s">
        <v>987</v>
      </c>
      <c r="AF410" s="47" t="s">
        <v>987</v>
      </c>
    </row>
    <row r="411" spans="1:32" x14ac:dyDescent="0.15">
      <c r="A411" s="43" t="s">
        <v>1225</v>
      </c>
      <c r="B411" s="57">
        <v>371</v>
      </c>
      <c r="C411" s="57" t="s">
        <v>1354</v>
      </c>
      <c r="D411" s="58" t="s">
        <v>1355</v>
      </c>
      <c r="E411" s="58">
        <v>1</v>
      </c>
      <c r="F411" s="58">
        <v>3</v>
      </c>
      <c r="G411" s="46">
        <v>1</v>
      </c>
      <c r="H411" s="47" t="s">
        <v>1229</v>
      </c>
      <c r="I411" s="59" t="s">
        <v>1230</v>
      </c>
      <c r="J411" s="56">
        <v>41467</v>
      </c>
      <c r="K411" s="61"/>
      <c r="L411" s="61" t="s">
        <v>1356</v>
      </c>
      <c r="M411" s="73" t="s">
        <v>1228</v>
      </c>
      <c r="N411" s="80">
        <f t="shared" si="968"/>
        <v>8000</v>
      </c>
      <c r="O411" s="77">
        <f>AVERAGE($N$2:N411)</f>
        <v>6083.3672086720853</v>
      </c>
      <c r="P411" s="77">
        <f t="shared" si="969"/>
        <v>4.6861437440775262</v>
      </c>
      <c r="Q411" s="49">
        <f t="shared" si="970"/>
        <v>2.625</v>
      </c>
      <c r="R411" s="49">
        <f t="shared" si="971"/>
        <v>1</v>
      </c>
      <c r="S411" s="50">
        <f t="shared" si="972"/>
        <v>1</v>
      </c>
      <c r="T411" s="50">
        <f t="shared" si="973"/>
        <v>7625</v>
      </c>
      <c r="U411" s="50">
        <f t="shared" si="974"/>
        <v>125</v>
      </c>
      <c r="V411" s="50">
        <f>IF(A411&lt;&gt;"",AVERAGE($F$2:F411),"")</f>
        <v>1.7353658536585366</v>
      </c>
      <c r="W411" s="50">
        <f>IF(A411&lt;&gt;"", AVERAGE($G$2:G411), "")</f>
        <v>1.6</v>
      </c>
      <c r="X411" s="50">
        <f>IF(A411&lt;&gt;"", COUNTIF($H$2:H411, "AC")/SUM($G$2:G411), "")</f>
        <v>0.61128048780487809</v>
      </c>
      <c r="Y411" s="50">
        <f t="shared" si="975"/>
        <v>5613.5670731707314</v>
      </c>
      <c r="Z411" s="50">
        <f t="shared" si="976"/>
        <v>4.9424254542755079</v>
      </c>
      <c r="AA411" s="50">
        <f t="shared" si="967"/>
        <v>1</v>
      </c>
      <c r="AB411" s="75">
        <f t="shared" si="966"/>
        <v>1E+100</v>
      </c>
      <c r="AC411" s="82">
        <v>1E+100</v>
      </c>
      <c r="AD411" s="47" t="s">
        <v>987</v>
      </c>
      <c r="AE411" s="47" t="s">
        <v>987</v>
      </c>
      <c r="AF411" s="47" t="s">
        <v>987</v>
      </c>
    </row>
    <row r="412" spans="1:32" x14ac:dyDescent="0.15">
      <c r="A412" s="43" t="s">
        <v>1225</v>
      </c>
      <c r="B412" s="57">
        <v>258</v>
      </c>
      <c r="C412" s="57" t="s">
        <v>1357</v>
      </c>
      <c r="D412" s="58" t="s">
        <v>120</v>
      </c>
      <c r="E412" s="58" t="s">
        <v>1228</v>
      </c>
      <c r="F412" s="58">
        <v>3</v>
      </c>
      <c r="G412" s="46">
        <v>1</v>
      </c>
      <c r="H412" s="47" t="s">
        <v>1229</v>
      </c>
      <c r="I412" s="59" t="s">
        <v>1230</v>
      </c>
      <c r="J412" s="56">
        <v>41467</v>
      </c>
      <c r="K412" s="61"/>
      <c r="L412" s="61" t="s">
        <v>1358</v>
      </c>
      <c r="M412" s="73" t="s">
        <v>1228</v>
      </c>
      <c r="N412" s="80">
        <f t="shared" si="968"/>
        <v>8000</v>
      </c>
      <c r="O412" s="77">
        <f>AVERAGE($N$2:N412)</f>
        <v>6088.0305487969708</v>
      </c>
      <c r="P412" s="77">
        <f t="shared" si="969"/>
        <v>4.663340124885508</v>
      </c>
      <c r="Q412" s="49">
        <f t="shared" si="970"/>
        <v>2.625</v>
      </c>
      <c r="R412" s="49">
        <f t="shared" si="971"/>
        <v>1</v>
      </c>
      <c r="S412" s="50">
        <f t="shared" si="972"/>
        <v>1</v>
      </c>
      <c r="T412" s="50">
        <f t="shared" si="973"/>
        <v>7625</v>
      </c>
      <c r="U412" s="50">
        <f t="shared" si="974"/>
        <v>0</v>
      </c>
      <c r="V412" s="50">
        <f>IF(A412&lt;&gt;"",AVERAGE($F$2:F412),"")</f>
        <v>1.7384428223844282</v>
      </c>
      <c r="W412" s="50">
        <f>IF(A412&lt;&gt;"", AVERAGE($G$2:G412), "")</f>
        <v>1.5985401459854014</v>
      </c>
      <c r="X412" s="50">
        <f>IF(A412&lt;&gt;"", COUNTIF($H$2:H412, "AC")/SUM($G$2:G412), "")</f>
        <v>0.61187214611872143</v>
      </c>
      <c r="Y412" s="50">
        <f t="shared" si="975"/>
        <v>5618.4881511848816</v>
      </c>
      <c r="Z412" s="50">
        <f t="shared" si="976"/>
        <v>4.9210780141502255</v>
      </c>
      <c r="AA412" s="50">
        <f t="shared" si="967"/>
        <v>7.1319444444444463E-2</v>
      </c>
      <c r="AB412" s="75">
        <f t="shared" si="966"/>
        <v>1.1886574074074075E-2</v>
      </c>
      <c r="AC412" s="51">
        <v>1.1886574074074075E-2</v>
      </c>
      <c r="AD412" s="47" t="s">
        <v>987</v>
      </c>
      <c r="AE412" s="47" t="s">
        <v>987</v>
      </c>
      <c r="AF412" s="47" t="s">
        <v>987</v>
      </c>
    </row>
    <row r="413" spans="1:32" x14ac:dyDescent="0.15">
      <c r="A413" s="43" t="s">
        <v>1225</v>
      </c>
      <c r="B413" s="57">
        <v>226</v>
      </c>
      <c r="C413" s="57" t="s">
        <v>1359</v>
      </c>
      <c r="D413" s="58" t="s">
        <v>1332</v>
      </c>
      <c r="E413" s="58" t="s">
        <v>1228</v>
      </c>
      <c r="F413" s="58">
        <v>3</v>
      </c>
      <c r="G413" s="46">
        <v>1</v>
      </c>
      <c r="H413" s="47" t="s">
        <v>1229</v>
      </c>
      <c r="I413" s="59" t="s">
        <v>1230</v>
      </c>
      <c r="J413" s="56">
        <v>41467</v>
      </c>
      <c r="K413" s="61"/>
      <c r="L413" s="61"/>
      <c r="M413" s="73" t="s">
        <v>1228</v>
      </c>
      <c r="N413" s="80">
        <f t="shared" ref="N413" si="977">(0.5*F413/5+0.25*(1-(G413-1)/10)+0.25*(IF(H413="AC",1,0)/G413))*10000</f>
        <v>8000</v>
      </c>
      <c r="O413" s="77">
        <f>AVERAGE($N$2:N413)</f>
        <v>6092.6712513484345</v>
      </c>
      <c r="P413" s="77">
        <f t="shared" ref="P413" si="978">O413-O412</f>
        <v>4.6407025514636189</v>
      </c>
      <c r="Q413" s="49">
        <f t="shared" ref="Q413" si="979">AVERAGE(F406:F413)</f>
        <v>2.625</v>
      </c>
      <c r="R413" s="49">
        <f t="shared" ref="R413" si="980">AVERAGE(G406:G413)</f>
        <v>1</v>
      </c>
      <c r="S413" s="50">
        <f t="shared" ref="S413" si="981">COUNTIF(H407:H413, "AC")/SUM(G407:G413)</f>
        <v>1</v>
      </c>
      <c r="T413" s="50">
        <f t="shared" ref="T413" si="982">(Q413/5*0.5+(1-(R413-1)/10)*0.25+S413*0.25)*10000</f>
        <v>7625</v>
      </c>
      <c r="U413" s="50">
        <f t="shared" ref="U413" si="983">T413-T412</f>
        <v>0</v>
      </c>
      <c r="V413" s="50">
        <f>IF(A413&lt;&gt;"",AVERAGE($F$2:F413),"")</f>
        <v>1.741504854368932</v>
      </c>
      <c r="W413" s="50">
        <f>IF(A413&lt;&gt;"", AVERAGE($G$2:G413), "")</f>
        <v>1.5970873786407767</v>
      </c>
      <c r="X413" s="50">
        <f>IF(A413&lt;&gt;"", COUNTIF($H$2:H413, "AC")/SUM($G$2:G413), "")</f>
        <v>0.61246200607902734</v>
      </c>
      <c r="Y413" s="50">
        <f t="shared" ref="Y413" si="984">IF(A413&lt;&gt;"", V413/5*0.5+(1-(W413-1)/10)*0.25+X413*0.25, "")*10000</f>
        <v>5623.3880249063059</v>
      </c>
      <c r="Z413" s="50">
        <f t="shared" ref="Z413" si="985">Y413-Y412</f>
        <v>4.8998737214242283</v>
      </c>
      <c r="AA413" s="50">
        <f t="shared" si="967"/>
        <v>3.8124999999999999E-2</v>
      </c>
      <c r="AB413" s="75">
        <f t="shared" si="966"/>
        <v>6.3541666666666668E-3</v>
      </c>
      <c r="AC413" s="51">
        <v>6.3541666666666668E-3</v>
      </c>
      <c r="AD413" s="47" t="s">
        <v>987</v>
      </c>
      <c r="AE413" s="47" t="s">
        <v>987</v>
      </c>
      <c r="AF413" s="47" t="s">
        <v>987</v>
      </c>
    </row>
    <row r="414" spans="1:32" x14ac:dyDescent="0.15">
      <c r="A414" s="43" t="s">
        <v>1225</v>
      </c>
      <c r="B414" s="57">
        <v>606</v>
      </c>
      <c r="C414" s="33" t="s">
        <v>1360</v>
      </c>
      <c r="D414" s="58" t="s">
        <v>1332</v>
      </c>
      <c r="E414" s="58" t="s">
        <v>1228</v>
      </c>
      <c r="F414" s="58">
        <v>3</v>
      </c>
      <c r="G414" s="46">
        <v>1</v>
      </c>
      <c r="H414" s="47" t="s">
        <v>1229</v>
      </c>
      <c r="I414" s="59" t="s">
        <v>1230</v>
      </c>
      <c r="J414" s="56">
        <v>41467</v>
      </c>
      <c r="K414" s="61"/>
      <c r="L414" s="61"/>
      <c r="M414" s="73" t="s">
        <v>1228</v>
      </c>
      <c r="N414" s="80">
        <f t="shared" ref="N414" si="986">(0.5*F414/5+0.25*(1-(G414-1)/10)+0.25*(IF(H414="AC",1,0)/G414))*10000</f>
        <v>8000</v>
      </c>
      <c r="O414" s="77">
        <f>AVERAGE($N$2:N414)</f>
        <v>6097.289480764056</v>
      </c>
      <c r="P414" s="77">
        <f t="shared" ref="P414" si="987">O414-O413</f>
        <v>4.6182294156214994</v>
      </c>
      <c r="Q414" s="49">
        <f t="shared" ref="Q414" si="988">AVERAGE(F407:F414)</f>
        <v>2.75</v>
      </c>
      <c r="R414" s="49">
        <f t="shared" ref="R414" si="989">AVERAGE(G407:G414)</f>
        <v>1</v>
      </c>
      <c r="S414" s="50">
        <f t="shared" ref="S414" si="990">COUNTIF(H408:H414, "AC")/SUM(G408:G414)</f>
        <v>1</v>
      </c>
      <c r="T414" s="50">
        <f t="shared" ref="T414" si="991">(Q414/5*0.5+(1-(R414-1)/10)*0.25+S414*0.25)*10000</f>
        <v>7750</v>
      </c>
      <c r="U414" s="50">
        <f t="shared" ref="U414" si="992">T414-T413</f>
        <v>125</v>
      </c>
      <c r="V414" s="50">
        <f>IF(A414&lt;&gt;"",AVERAGE($F$2:F414),"")</f>
        <v>1.7445520581113803</v>
      </c>
      <c r="W414" s="50">
        <f>IF(A414&lt;&gt;"", AVERAGE($G$2:G414), "")</f>
        <v>1.5956416464891041</v>
      </c>
      <c r="X414" s="50">
        <f>IF(A414&lt;&gt;"", COUNTIF($H$2:H414, "AC")/SUM($G$2:G414), "")</f>
        <v>0.61305007587253413</v>
      </c>
      <c r="Y414" s="50">
        <f t="shared" ref="Y414" si="993">IF(A414&lt;&gt;"", V414/5*0.5+(1-(W414-1)/10)*0.25+X414*0.25, "")*10000</f>
        <v>5628.2668361704391</v>
      </c>
      <c r="Z414" s="50">
        <f t="shared" ref="Z414" si="994">Y414-Y413</f>
        <v>4.8788112641332191</v>
      </c>
      <c r="AA414" s="50">
        <f t="shared" si="967"/>
        <v>7.2777777777777775E-2</v>
      </c>
      <c r="AB414" s="75">
        <f t="shared" si="966"/>
        <v>1.2129629629629629E-2</v>
      </c>
      <c r="AC414" s="51">
        <v>1.2129629629629629E-2</v>
      </c>
      <c r="AD414" s="47" t="s">
        <v>987</v>
      </c>
      <c r="AE414" s="47" t="s">
        <v>987</v>
      </c>
      <c r="AF414" s="47" t="s">
        <v>987</v>
      </c>
    </row>
    <row r="415" spans="1:32" x14ac:dyDescent="0.15">
      <c r="A415" s="43" t="s">
        <v>1225</v>
      </c>
      <c r="B415" s="57">
        <v>492</v>
      </c>
      <c r="C415" s="57" t="s">
        <v>1361</v>
      </c>
      <c r="D415" s="58" t="s">
        <v>12</v>
      </c>
      <c r="E415" s="58" t="s">
        <v>1228</v>
      </c>
      <c r="F415" s="58">
        <v>2</v>
      </c>
      <c r="G415" s="46">
        <v>2</v>
      </c>
      <c r="H415" s="47" t="s">
        <v>1229</v>
      </c>
      <c r="I415" s="59" t="s">
        <v>1230</v>
      </c>
      <c r="J415" s="56">
        <v>41468</v>
      </c>
      <c r="K415" s="61"/>
      <c r="L415" s="61"/>
      <c r="M415" s="73" t="s">
        <v>1228</v>
      </c>
      <c r="N415" s="80">
        <f t="shared" ref="N415:N416" si="995">(0.5*F415/5+0.25*(1-(G415-1)/10)+0.25*(IF(H415="AC",1,0)/G415))*10000</f>
        <v>5500</v>
      </c>
      <c r="O415" s="77">
        <f>AVERAGE($N$2:N415)</f>
        <v>6095.8467525496499</v>
      </c>
      <c r="P415" s="77">
        <f t="shared" ref="P415:P416" si="996">O415-O414</f>
        <v>-1.4427282144060882</v>
      </c>
      <c r="Q415" s="49">
        <f t="shared" ref="Q415:Q416" si="997">AVERAGE(F408:F415)</f>
        <v>2.75</v>
      </c>
      <c r="R415" s="49">
        <f t="shared" ref="R415:R416" si="998">AVERAGE(G408:G415)</f>
        <v>1.125</v>
      </c>
      <c r="S415" s="50">
        <f t="shared" ref="S415:S416" si="999">COUNTIF(H409:H415, "AC")/SUM(G409:G415)</f>
        <v>0.875</v>
      </c>
      <c r="T415" s="50">
        <f t="shared" ref="T415:T416" si="1000">(Q415/5*0.5+(1-(R415-1)/10)*0.25+S415*0.25)*10000</f>
        <v>7406.2500000000009</v>
      </c>
      <c r="U415" s="50">
        <f t="shared" ref="U415:U416" si="1001">T415-T414</f>
        <v>-343.74999999999909</v>
      </c>
      <c r="V415" s="50">
        <f>IF(A415&lt;&gt;"",AVERAGE($F$2:F415),"")</f>
        <v>1.7451690821256038</v>
      </c>
      <c r="W415" s="50">
        <f>IF(A415&lt;&gt;"", AVERAGE($G$2:G415), "")</f>
        <v>1.5966183574879227</v>
      </c>
      <c r="X415" s="50">
        <f>IF(A415&lt;&gt;"", COUNTIF($H$2:H415, "AC")/SUM($G$2:G415), "")</f>
        <v>0.61270801815431164</v>
      </c>
      <c r="Y415" s="50">
        <f t="shared" ref="Y415:Y416" si="1002">IF(A415&lt;&gt;"", V415/5*0.5+(1-(W415-1)/10)*0.25+X415*0.25, "")*10000</f>
        <v>5627.7845381394018</v>
      </c>
      <c r="Z415" s="50">
        <f t="shared" ref="Z415:Z416" si="1003">Y415-Y414</f>
        <v>-0.48229803103731683</v>
      </c>
      <c r="AA415" s="50">
        <f t="shared" si="967"/>
        <v>5.9861111111111122E-2</v>
      </c>
      <c r="AB415" s="75">
        <f t="shared" si="966"/>
        <v>9.9768518518518531E-3</v>
      </c>
      <c r="AC415" s="51">
        <v>9.9768518518518531E-3</v>
      </c>
      <c r="AD415" s="47" t="s">
        <v>987</v>
      </c>
      <c r="AE415" s="47" t="s">
        <v>987</v>
      </c>
      <c r="AF415" s="47" t="s">
        <v>987</v>
      </c>
    </row>
    <row r="416" spans="1:32" x14ac:dyDescent="0.15">
      <c r="A416" s="43" t="s">
        <v>1225</v>
      </c>
      <c r="B416" s="57">
        <v>598</v>
      </c>
      <c r="C416" s="57" t="s">
        <v>1362</v>
      </c>
      <c r="D416" s="58" t="s">
        <v>12</v>
      </c>
      <c r="E416" s="58" t="s">
        <v>1228</v>
      </c>
      <c r="F416" s="58">
        <v>3</v>
      </c>
      <c r="G416" s="46">
        <v>2</v>
      </c>
      <c r="H416" s="47" t="s">
        <v>1229</v>
      </c>
      <c r="I416" s="59" t="s">
        <v>1230</v>
      </c>
      <c r="J416" s="56">
        <v>41468</v>
      </c>
      <c r="K416" s="61"/>
      <c r="L416" s="61" t="s">
        <v>1363</v>
      </c>
      <c r="M416" s="73" t="s">
        <v>1228</v>
      </c>
      <c r="N416" s="80">
        <f t="shared" si="995"/>
        <v>6500</v>
      </c>
      <c r="O416" s="77">
        <f>AVERAGE($N$2:N416)</f>
        <v>6096.8206157965178</v>
      </c>
      <c r="P416" s="77">
        <f t="shared" si="996"/>
        <v>0.97386324686794978</v>
      </c>
      <c r="Q416" s="49">
        <f t="shared" si="997"/>
        <v>2.875</v>
      </c>
      <c r="R416" s="49">
        <f t="shared" si="998"/>
        <v>1.25</v>
      </c>
      <c r="S416" s="50">
        <f t="shared" si="999"/>
        <v>0.77777777777777779</v>
      </c>
      <c r="T416" s="50">
        <f t="shared" si="1000"/>
        <v>7256.9444444444443</v>
      </c>
      <c r="U416" s="50">
        <f t="shared" si="1001"/>
        <v>-149.30555555555657</v>
      </c>
      <c r="V416" s="50">
        <f>IF(A416&lt;&gt;"",AVERAGE($F$2:F416),"")</f>
        <v>1.7481927710843375</v>
      </c>
      <c r="W416" s="50">
        <f>IF(A416&lt;&gt;"", AVERAGE($G$2:G416), "")</f>
        <v>1.5975903614457831</v>
      </c>
      <c r="X416" s="50">
        <f>IF(A416&lt;&gt;"", COUNTIF($H$2:H416, "AC")/SUM($G$2:G416), "")</f>
        <v>0.61236802413273006</v>
      </c>
      <c r="Y416" s="50">
        <f t="shared" si="1002"/>
        <v>5629.7152410547169</v>
      </c>
      <c r="Z416" s="50">
        <f t="shared" si="1003"/>
        <v>1.9307029153151234</v>
      </c>
      <c r="AA416" s="50">
        <f t="shared" si="967"/>
        <v>2.958333333333333E-2</v>
      </c>
      <c r="AB416" s="75">
        <f t="shared" si="966"/>
        <v>4.9305555555555552E-3</v>
      </c>
      <c r="AC416" s="51">
        <v>4.9305555555555552E-3</v>
      </c>
      <c r="AD416" s="47" t="s">
        <v>987</v>
      </c>
      <c r="AE416" s="47" t="s">
        <v>987</v>
      </c>
      <c r="AF416" s="47" t="s">
        <v>987</v>
      </c>
    </row>
    <row r="417" spans="1:32" x14ac:dyDescent="0.15">
      <c r="A417" s="43" t="s">
        <v>1225</v>
      </c>
      <c r="B417" s="57">
        <v>599</v>
      </c>
      <c r="C417" s="57" t="s">
        <v>1364</v>
      </c>
      <c r="D417" s="58" t="s">
        <v>1342</v>
      </c>
      <c r="E417" s="58" t="s">
        <v>1228</v>
      </c>
      <c r="F417" s="58">
        <v>2</v>
      </c>
      <c r="G417" s="46">
        <v>1</v>
      </c>
      <c r="H417" s="47" t="s">
        <v>1229</v>
      </c>
      <c r="I417" s="59" t="s">
        <v>1230</v>
      </c>
      <c r="J417" s="56">
        <v>41469</v>
      </c>
      <c r="K417" s="61"/>
      <c r="L417" s="61"/>
      <c r="M417" s="73" t="s">
        <v>1228</v>
      </c>
      <c r="N417" s="80">
        <f t="shared" ref="N417:N419" si="1004">(0.5*F417/5+0.25*(1-(G417-1)/10)+0.25*(IF(H417="AC",1,0)/G417))*10000</f>
        <v>7000</v>
      </c>
      <c r="O417" s="77">
        <f>AVERAGE($N$2:N417)</f>
        <v>6098.9917200854688</v>
      </c>
      <c r="P417" s="77">
        <f t="shared" ref="P417:P419" si="1005">O417-O416</f>
        <v>2.1711042889510281</v>
      </c>
      <c r="Q417" s="49">
        <f t="shared" ref="Q417:Q419" si="1006">AVERAGE(F410:F417)</f>
        <v>2.75</v>
      </c>
      <c r="R417" s="49">
        <f t="shared" ref="R417:R419" si="1007">AVERAGE(G410:G417)</f>
        <v>1.25</v>
      </c>
      <c r="S417" s="50">
        <f t="shared" ref="S417:S419" si="1008">COUNTIF(H411:H417, "AC")/SUM(G411:G417)</f>
        <v>0.77777777777777779</v>
      </c>
      <c r="T417" s="50">
        <f t="shared" ref="T417:T419" si="1009">(Q417/5*0.5+(1-(R417-1)/10)*0.25+S417*0.25)*10000</f>
        <v>7131.9444444444443</v>
      </c>
      <c r="U417" s="50">
        <f t="shared" ref="U417:U419" si="1010">T417-T416</f>
        <v>-125</v>
      </c>
      <c r="V417" s="50">
        <f>IF(A417&lt;&gt;"",AVERAGE($F$2:F417),"")</f>
        <v>1.7487980769230769</v>
      </c>
      <c r="W417" s="50">
        <f>IF(A417&lt;&gt;"", AVERAGE($G$2:G417), "")</f>
        <v>1.5961538461538463</v>
      </c>
      <c r="X417" s="50">
        <f>IF(A417&lt;&gt;"", COUNTIF($H$2:H417, "AC")/SUM($G$2:G417), "")</f>
        <v>0.61295180722891562</v>
      </c>
      <c r="Y417" s="50">
        <f t="shared" ref="Y417:Y419" si="1011">IF(A417&lt;&gt;"", V417/5*0.5+(1-(W417-1)/10)*0.25+X417*0.25, "")*10000</f>
        <v>5632.1391334569034</v>
      </c>
      <c r="Z417" s="50">
        <f t="shared" ref="Z417:Z419" si="1012">Y417-Y416</f>
        <v>2.4238924021865387</v>
      </c>
      <c r="AA417" s="50">
        <f t="shared" si="967"/>
        <v>2.8958333333333332E-2</v>
      </c>
      <c r="AB417" s="75">
        <f t="shared" si="966"/>
        <v>4.8263888888888887E-3</v>
      </c>
      <c r="AC417" s="51">
        <v>4.8263888888888887E-3</v>
      </c>
      <c r="AD417" s="47" t="s">
        <v>987</v>
      </c>
      <c r="AE417" s="47" t="s">
        <v>987</v>
      </c>
      <c r="AF417" s="47" t="s">
        <v>987</v>
      </c>
    </row>
    <row r="418" spans="1:32" x14ac:dyDescent="0.15">
      <c r="A418" s="43" t="s">
        <v>1225</v>
      </c>
      <c r="B418" s="57">
        <v>453</v>
      </c>
      <c r="C418" s="57" t="s">
        <v>1365</v>
      </c>
      <c r="D418" s="58" t="s">
        <v>792</v>
      </c>
      <c r="E418" s="58" t="s">
        <v>1228</v>
      </c>
      <c r="F418" s="58">
        <v>3</v>
      </c>
      <c r="G418" s="46">
        <v>1</v>
      </c>
      <c r="H418" s="47" t="s">
        <v>1229</v>
      </c>
      <c r="I418" s="59" t="s">
        <v>1230</v>
      </c>
      <c r="J418" s="56">
        <v>41469</v>
      </c>
      <c r="K418" s="61"/>
      <c r="L418" s="61"/>
      <c r="M418" s="73" t="s">
        <v>1228</v>
      </c>
      <c r="N418" s="80">
        <f t="shared" si="1004"/>
        <v>8000</v>
      </c>
      <c r="O418" s="77">
        <f>AVERAGE($N$2:N418)</f>
        <v>6103.5504929389808</v>
      </c>
      <c r="P418" s="77">
        <f t="shared" si="1005"/>
        <v>4.5587728535119822</v>
      </c>
      <c r="Q418" s="49">
        <f t="shared" si="1006"/>
        <v>2.75</v>
      </c>
      <c r="R418" s="49">
        <f t="shared" si="1007"/>
        <v>1.25</v>
      </c>
      <c r="S418" s="50">
        <f t="shared" si="1008"/>
        <v>0.77777777777777779</v>
      </c>
      <c r="T418" s="50">
        <f t="shared" si="1009"/>
        <v>7131.9444444444443</v>
      </c>
      <c r="U418" s="50">
        <f t="shared" si="1010"/>
        <v>0</v>
      </c>
      <c r="V418" s="50">
        <f>IF(A418&lt;&gt;"",AVERAGE($F$2:F418),"")</f>
        <v>1.7517985611510791</v>
      </c>
      <c r="W418" s="50">
        <f>IF(A418&lt;&gt;"", AVERAGE($G$2:G418), "")</f>
        <v>1.5947242206235013</v>
      </c>
      <c r="X418" s="50">
        <f>IF(A418&lt;&gt;"", COUNTIF($H$2:H418, "AC")/SUM($G$2:G418), "")</f>
        <v>0.61353383458646615</v>
      </c>
      <c r="Y418" s="50">
        <f t="shared" si="1011"/>
        <v>5636.9520924613689</v>
      </c>
      <c r="Z418" s="50">
        <f t="shared" si="1012"/>
        <v>4.8129590044654833</v>
      </c>
      <c r="AA418" s="50">
        <f t="shared" si="967"/>
        <v>4.7083333333333331E-2</v>
      </c>
      <c r="AB418" s="75">
        <f t="shared" si="966"/>
        <v>7.8472222222222224E-3</v>
      </c>
      <c r="AC418" s="51">
        <v>7.8472222222222224E-3</v>
      </c>
      <c r="AD418" s="47" t="s">
        <v>987</v>
      </c>
      <c r="AE418" s="47" t="s">
        <v>987</v>
      </c>
      <c r="AF418" s="47" t="s">
        <v>987</v>
      </c>
    </row>
    <row r="419" spans="1:32" x14ac:dyDescent="0.15">
      <c r="A419" s="43" t="s">
        <v>1225</v>
      </c>
      <c r="B419" s="57">
        <v>455</v>
      </c>
      <c r="C419" s="57" t="s">
        <v>1366</v>
      </c>
      <c r="D419" s="58" t="s">
        <v>1283</v>
      </c>
      <c r="E419" s="58" t="s">
        <v>1228</v>
      </c>
      <c r="F419" s="58">
        <v>2</v>
      </c>
      <c r="G419" s="46">
        <v>1</v>
      </c>
      <c r="H419" s="47" t="s">
        <v>1229</v>
      </c>
      <c r="I419" s="59" t="s">
        <v>1230</v>
      </c>
      <c r="J419" s="56">
        <v>41469</v>
      </c>
      <c r="K419" s="61"/>
      <c r="L419" s="61"/>
      <c r="M419" s="73" t="s">
        <v>1228</v>
      </c>
      <c r="N419" s="80">
        <f t="shared" si="1004"/>
        <v>7000</v>
      </c>
      <c r="O419" s="77">
        <f>AVERAGE($N$2:N419)</f>
        <v>6105.6951089845816</v>
      </c>
      <c r="P419" s="77">
        <f t="shared" si="1005"/>
        <v>2.1446160456007419</v>
      </c>
      <c r="Q419" s="49">
        <f t="shared" si="1006"/>
        <v>2.625</v>
      </c>
      <c r="R419" s="49">
        <f t="shared" si="1007"/>
        <v>1.25</v>
      </c>
      <c r="S419" s="50">
        <f t="shared" si="1008"/>
        <v>0.77777777777777779</v>
      </c>
      <c r="T419" s="50">
        <f t="shared" si="1009"/>
        <v>7006.9444444444443</v>
      </c>
      <c r="U419" s="50">
        <f t="shared" si="1010"/>
        <v>-125</v>
      </c>
      <c r="V419" s="50">
        <f>IF(A419&lt;&gt;"",AVERAGE($F$2:F419),"")</f>
        <v>1.7523923444976077</v>
      </c>
      <c r="W419" s="50">
        <f>IF(A419&lt;&gt;"", AVERAGE($G$2:G419), "")</f>
        <v>1.5933014354066986</v>
      </c>
      <c r="X419" s="50">
        <f>IF(A419&lt;&gt;"", COUNTIF($H$2:H419, "AC")/SUM($G$2:G419), "")</f>
        <v>0.6141141141141141</v>
      </c>
      <c r="Y419" s="50">
        <f t="shared" si="1011"/>
        <v>5639.3522709312183</v>
      </c>
      <c r="Z419" s="50">
        <f t="shared" si="1012"/>
        <v>2.4001784698493793</v>
      </c>
      <c r="AA419" s="50">
        <f t="shared" si="967"/>
        <v>2.8958333333333332E-2</v>
      </c>
      <c r="AB419" s="75">
        <f t="shared" si="966"/>
        <v>4.8263888888888887E-3</v>
      </c>
      <c r="AC419" s="51">
        <v>4.8263888888888887E-3</v>
      </c>
      <c r="AD419" s="47" t="s">
        <v>987</v>
      </c>
      <c r="AE419" s="47" t="s">
        <v>987</v>
      </c>
      <c r="AF419" s="47" t="s">
        <v>987</v>
      </c>
    </row>
    <row r="420" spans="1:32" x14ac:dyDescent="0.15">
      <c r="A420" s="43" t="s">
        <v>1225</v>
      </c>
      <c r="B420" s="57">
        <v>383</v>
      </c>
      <c r="C420" s="57" t="s">
        <v>1367</v>
      </c>
      <c r="D420" s="58" t="s">
        <v>24</v>
      </c>
      <c r="E420" s="58" t="s">
        <v>1228</v>
      </c>
      <c r="F420" s="58">
        <v>2</v>
      </c>
      <c r="G420" s="46">
        <v>1</v>
      </c>
      <c r="H420" s="47" t="s">
        <v>1229</v>
      </c>
      <c r="I420" s="59" t="s">
        <v>1230</v>
      </c>
      <c r="J420" s="56">
        <v>41472</v>
      </c>
      <c r="K420" s="61"/>
      <c r="L420" s="61"/>
      <c r="M420" s="73" t="s">
        <v>1228</v>
      </c>
      <c r="N420" s="80">
        <f t="shared" ref="N420:N422" si="1013">(0.5*F420/5+0.25*(1-(G420-1)/10)+0.25*(IF(H420="AC",1,0)/G420))*10000</f>
        <v>7000</v>
      </c>
      <c r="O420" s="77">
        <f>AVERAGE($N$2:N420)</f>
        <v>6107.8294881994152</v>
      </c>
      <c r="P420" s="77">
        <f t="shared" ref="P420:P422" si="1014">O420-O419</f>
        <v>2.1343792148336433</v>
      </c>
      <c r="Q420" s="49">
        <f t="shared" ref="Q420:Q422" si="1015">AVERAGE(F413:F420)</f>
        <v>2.5</v>
      </c>
      <c r="R420" s="49">
        <f t="shared" ref="R420:R422" si="1016">AVERAGE(G413:G420)</f>
        <v>1.25</v>
      </c>
      <c r="S420" s="50">
        <f t="shared" ref="S420:S422" si="1017">COUNTIF(H414:H420, "AC")/SUM(G414:G420)</f>
        <v>0.77777777777777779</v>
      </c>
      <c r="T420" s="50">
        <f t="shared" ref="T420:T422" si="1018">(Q420/5*0.5+(1-(R420-1)/10)*0.25+S420*0.25)*10000</f>
        <v>6881.9444444444443</v>
      </c>
      <c r="U420" s="50">
        <f t="shared" ref="U420:U422" si="1019">T420-T419</f>
        <v>-125</v>
      </c>
      <c r="V420" s="50">
        <f>IF(A420&lt;&gt;"",AVERAGE($F$2:F420),"")</f>
        <v>1.7529832935560858</v>
      </c>
      <c r="W420" s="50">
        <f>IF(A420&lt;&gt;"", AVERAGE($G$2:G420), "")</f>
        <v>1.5918854415274464</v>
      </c>
      <c r="X420" s="50">
        <f>IF(A420&lt;&gt;"", COUNTIF($H$2:H420, "AC")/SUM($G$2:G420), "")</f>
        <v>0.61469265367316339</v>
      </c>
      <c r="Y420" s="50">
        <f t="shared" ref="Y420:Y422" si="1020">IF(A420&lt;&gt;"", V420/5*0.5+(1-(W420-1)/10)*0.25+X420*0.25, "")*10000</f>
        <v>5641.7435673571326</v>
      </c>
      <c r="Z420" s="50">
        <f t="shared" ref="Z420:Z422" si="1021">Y420-Y419</f>
        <v>2.3912964259143337</v>
      </c>
      <c r="AA420" s="50">
        <f t="shared" si="967"/>
        <v>2.3472222222222221E-2</v>
      </c>
      <c r="AB420" s="75">
        <f t="shared" si="966"/>
        <v>3.9120370370370368E-3</v>
      </c>
      <c r="AC420" s="51">
        <v>3.9120370370370368E-3</v>
      </c>
      <c r="AD420" s="47" t="s">
        <v>987</v>
      </c>
      <c r="AE420" s="47" t="s">
        <v>987</v>
      </c>
      <c r="AF420" s="47" t="s">
        <v>987</v>
      </c>
    </row>
    <row r="421" spans="1:32" x14ac:dyDescent="0.15">
      <c r="A421" s="43" t="s">
        <v>1225</v>
      </c>
      <c r="B421" s="57">
        <v>530</v>
      </c>
      <c r="C421" s="57" t="s">
        <v>1368</v>
      </c>
      <c r="D421" s="58" t="s">
        <v>1369</v>
      </c>
      <c r="E421" s="58" t="s">
        <v>1228</v>
      </c>
      <c r="F421" s="58">
        <v>3</v>
      </c>
      <c r="G421" s="46">
        <v>1</v>
      </c>
      <c r="H421" s="47" t="s">
        <v>1229</v>
      </c>
      <c r="I421" s="59" t="s">
        <v>1230</v>
      </c>
      <c r="J421" s="56">
        <v>41472</v>
      </c>
      <c r="K421" s="61"/>
      <c r="L421" s="61"/>
      <c r="M421" s="73" t="s">
        <v>1228</v>
      </c>
      <c r="N421" s="80">
        <f t="shared" si="1013"/>
        <v>8000</v>
      </c>
      <c r="O421" s="77">
        <f>AVERAGE($N$2:N421)</f>
        <v>6112.3346560846549</v>
      </c>
      <c r="P421" s="77">
        <f t="shared" si="1014"/>
        <v>4.5051678852396435</v>
      </c>
      <c r="Q421" s="49">
        <f t="shared" si="1015"/>
        <v>2.5</v>
      </c>
      <c r="R421" s="49">
        <f t="shared" si="1016"/>
        <v>1.25</v>
      </c>
      <c r="S421" s="50">
        <f t="shared" si="1017"/>
        <v>0.77777777777777779</v>
      </c>
      <c r="T421" s="50">
        <f t="shared" si="1018"/>
        <v>6881.9444444444443</v>
      </c>
      <c r="U421" s="50">
        <f t="shared" si="1019"/>
        <v>0</v>
      </c>
      <c r="V421" s="50">
        <f>IF(A421&lt;&gt;"",AVERAGE($F$2:F421),"")</f>
        <v>1.7559523809523809</v>
      </c>
      <c r="W421" s="50">
        <f>IF(A421&lt;&gt;"", AVERAGE($G$2:G421), "")</f>
        <v>1.5904761904761904</v>
      </c>
      <c r="X421" s="50">
        <f>IF(A421&lt;&gt;"", COUNTIF($H$2:H421, "AC")/SUM($G$2:G421), "")</f>
        <v>0.6152694610778443</v>
      </c>
      <c r="Y421" s="50">
        <f t="shared" si="1020"/>
        <v>5646.5069860279436</v>
      </c>
      <c r="Z421" s="50">
        <f t="shared" si="1021"/>
        <v>4.7634186708110065</v>
      </c>
      <c r="AA421" s="50">
        <f t="shared" si="967"/>
        <v>2.4236111111111111E-2</v>
      </c>
      <c r="AB421" s="75">
        <f t="shared" si="966"/>
        <v>4.0393518518518521E-3</v>
      </c>
      <c r="AC421" s="51">
        <v>4.0393518518518521E-3</v>
      </c>
      <c r="AD421" s="47" t="s">
        <v>987</v>
      </c>
      <c r="AE421" s="47" t="s">
        <v>987</v>
      </c>
      <c r="AF421" s="47" t="s">
        <v>987</v>
      </c>
    </row>
    <row r="422" spans="1:32" x14ac:dyDescent="0.15">
      <c r="A422" s="43" t="s">
        <v>1225</v>
      </c>
      <c r="B422" s="57">
        <v>404</v>
      </c>
      <c r="C422" s="33" t="s">
        <v>1370</v>
      </c>
      <c r="D422" s="58" t="s">
        <v>1336</v>
      </c>
      <c r="E422" s="58" t="s">
        <v>1228</v>
      </c>
      <c r="F422" s="58">
        <v>3</v>
      </c>
      <c r="G422" s="46">
        <v>1</v>
      </c>
      <c r="H422" s="47" t="s">
        <v>1229</v>
      </c>
      <c r="I422" s="59" t="s">
        <v>1230</v>
      </c>
      <c r="J422" s="56">
        <v>41472</v>
      </c>
      <c r="K422" s="61"/>
      <c r="L422" s="61"/>
      <c r="M422" s="73" t="s">
        <v>1228</v>
      </c>
      <c r="N422" s="80">
        <f t="shared" si="1013"/>
        <v>8000</v>
      </c>
      <c r="O422" s="77">
        <f>AVERAGE($N$2:N422)</f>
        <v>6116.8184217471617</v>
      </c>
      <c r="P422" s="77">
        <f t="shared" si="1014"/>
        <v>4.4837656625068121</v>
      </c>
      <c r="Q422" s="49">
        <f t="shared" si="1015"/>
        <v>2.5</v>
      </c>
      <c r="R422" s="49">
        <f t="shared" si="1016"/>
        <v>1.25</v>
      </c>
      <c r="S422" s="50">
        <f t="shared" si="1017"/>
        <v>0.875</v>
      </c>
      <c r="T422" s="50">
        <f t="shared" si="1018"/>
        <v>7125</v>
      </c>
      <c r="U422" s="50">
        <f t="shared" si="1019"/>
        <v>243.05555555555566</v>
      </c>
      <c r="V422" s="50">
        <f>IF(A422&lt;&gt;"",AVERAGE($F$2:F422),"")</f>
        <v>1.7589073634204275</v>
      </c>
      <c r="W422" s="50">
        <f>IF(A422&lt;&gt;"", AVERAGE($G$2:G422), "")</f>
        <v>1.5890736342042755</v>
      </c>
      <c r="X422" s="50">
        <f>IF(A422&lt;&gt;"", COUNTIF($H$2:H422, "AC")/SUM($G$2:G422), "")</f>
        <v>0.61584454409566514</v>
      </c>
      <c r="Y422" s="50">
        <f t="shared" si="1020"/>
        <v>5651.2503151085211</v>
      </c>
      <c r="Z422" s="50">
        <f t="shared" si="1021"/>
        <v>4.7433290805774959</v>
      </c>
      <c r="AA422" s="50">
        <f t="shared" si="967"/>
        <v>4.4375000000000005E-2</v>
      </c>
      <c r="AB422" s="75">
        <f t="shared" si="966"/>
        <v>7.3958333333333341E-3</v>
      </c>
      <c r="AC422" s="51">
        <v>7.3958333333333341E-3</v>
      </c>
      <c r="AD422" s="47" t="s">
        <v>987</v>
      </c>
      <c r="AE422" s="47" t="s">
        <v>987</v>
      </c>
      <c r="AF422" s="47" t="s">
        <v>987</v>
      </c>
    </row>
    <row r="423" spans="1:32" x14ac:dyDescent="0.15">
      <c r="A423" s="43" t="s">
        <v>1225</v>
      </c>
      <c r="B423" s="57">
        <v>171</v>
      </c>
      <c r="C423" s="57" t="s">
        <v>1371</v>
      </c>
      <c r="D423" s="58" t="s">
        <v>291</v>
      </c>
      <c r="E423" s="58" t="s">
        <v>1228</v>
      </c>
      <c r="F423" s="58">
        <v>2</v>
      </c>
      <c r="G423" s="46">
        <v>1</v>
      </c>
      <c r="H423" s="47" t="s">
        <v>1229</v>
      </c>
      <c r="I423" s="59" t="s">
        <v>1230</v>
      </c>
      <c r="J423" s="56">
        <v>41479</v>
      </c>
      <c r="K423" s="61"/>
      <c r="L423" s="61"/>
      <c r="M423" s="73" t="s">
        <v>1228</v>
      </c>
      <c r="N423" s="80">
        <f t="shared" ref="N423:N428" si="1022">(0.5*F423/5+0.25*(1-(G423-1)/10)+0.25*(IF(H423="AC",1,0)/G423))*10000</f>
        <v>7000</v>
      </c>
      <c r="O423" s="77">
        <f>AVERAGE($N$2:N423)</f>
        <v>6118.9112690889933</v>
      </c>
      <c r="P423" s="77">
        <f t="shared" ref="P423:P428" si="1023">O423-O422</f>
        <v>2.0928473418316571</v>
      </c>
      <c r="Q423" s="49">
        <f t="shared" ref="Q423:Q428" si="1024">AVERAGE(F416:F423)</f>
        <v>2.5</v>
      </c>
      <c r="R423" s="49">
        <f t="shared" ref="R423:R428" si="1025">AVERAGE(G416:G423)</f>
        <v>1.125</v>
      </c>
      <c r="S423" s="50">
        <f t="shared" ref="S423:S428" si="1026">COUNTIF(H417:H423, "AC")/SUM(G417:G423)</f>
        <v>1</v>
      </c>
      <c r="T423" s="50">
        <f t="shared" ref="T423:T428" si="1027">(Q423/5*0.5+(1-(R423-1)/10)*0.25+S423*0.25)*10000</f>
        <v>7468.75</v>
      </c>
      <c r="U423" s="50">
        <f t="shared" ref="U423:U428" si="1028">T423-T422</f>
        <v>343.75</v>
      </c>
      <c r="V423" s="50">
        <f>IF(A423&lt;&gt;"",AVERAGE($F$2:F423),"")</f>
        <v>1.7594786729857821</v>
      </c>
      <c r="W423" s="50">
        <f>IF(A423&lt;&gt;"", AVERAGE($G$2:G423), "")</f>
        <v>1.5876777251184835</v>
      </c>
      <c r="X423" s="50">
        <f>IF(A423&lt;&gt;"", COUNTIF($H$2:H423, "AC")/SUM($G$2:G423), "")</f>
        <v>0.61641791044776117</v>
      </c>
      <c r="Y423" s="50">
        <f t="shared" ref="Y423:Y428" si="1029">IF(A423&lt;&gt;"", V423/5*0.5+(1-(W423-1)/10)*0.25+X423*0.25, "")*10000</f>
        <v>5653.6040178255644</v>
      </c>
      <c r="Z423" s="50">
        <f t="shared" ref="Z423:Z428" si="1030">Y423-Y422</f>
        <v>2.3537027170432339</v>
      </c>
      <c r="AA423" s="50">
        <f t="shared" si="967"/>
        <v>2.6180555555555554E-2</v>
      </c>
      <c r="AB423" s="75">
        <f t="shared" si="966"/>
        <v>4.363425925925926E-3</v>
      </c>
      <c r="AC423" s="51">
        <v>4.363425925925926E-3</v>
      </c>
      <c r="AD423" s="47" t="s">
        <v>987</v>
      </c>
      <c r="AE423" s="47" t="s">
        <v>987</v>
      </c>
      <c r="AF423" s="47" t="s">
        <v>987</v>
      </c>
    </row>
    <row r="424" spans="1:32" x14ac:dyDescent="0.15">
      <c r="A424" s="43" t="s">
        <v>1225</v>
      </c>
      <c r="B424" s="57">
        <v>563</v>
      </c>
      <c r="C424" s="57" t="s">
        <v>1372</v>
      </c>
      <c r="D424" s="58" t="s">
        <v>1332</v>
      </c>
      <c r="E424" s="58">
        <v>1</v>
      </c>
      <c r="F424" s="58">
        <v>3.5</v>
      </c>
      <c r="G424" s="46">
        <v>1</v>
      </c>
      <c r="H424" s="47" t="s">
        <v>1229</v>
      </c>
      <c r="I424" s="59" t="s">
        <v>1230</v>
      </c>
      <c r="J424" s="56">
        <v>41479</v>
      </c>
      <c r="K424" s="61"/>
      <c r="L424" s="61" t="s">
        <v>1373</v>
      </c>
      <c r="M424" s="73" t="s">
        <v>1228</v>
      </c>
      <c r="N424" s="80">
        <f t="shared" si="1022"/>
        <v>8500</v>
      </c>
      <c r="O424" s="77">
        <f>AVERAGE($N$2:N424)</f>
        <v>6124.5403204623053</v>
      </c>
      <c r="P424" s="77">
        <f t="shared" si="1023"/>
        <v>5.6290513733119951</v>
      </c>
      <c r="Q424" s="49">
        <f t="shared" si="1024"/>
        <v>2.5625</v>
      </c>
      <c r="R424" s="49">
        <f t="shared" si="1025"/>
        <v>1</v>
      </c>
      <c r="S424" s="50">
        <f t="shared" si="1026"/>
        <v>1</v>
      </c>
      <c r="T424" s="50">
        <f t="shared" si="1027"/>
        <v>7562.5</v>
      </c>
      <c r="U424" s="50">
        <f t="shared" si="1028"/>
        <v>93.75</v>
      </c>
      <c r="V424" s="50">
        <f>IF(A424&lt;&gt;"",AVERAGE($F$2:F424),"")</f>
        <v>1.7635933806146573</v>
      </c>
      <c r="W424" s="50">
        <f>IF(A424&lt;&gt;"", AVERAGE($G$2:G424), "")</f>
        <v>1.5862884160756501</v>
      </c>
      <c r="X424" s="50">
        <f>IF(A424&lt;&gt;"", COUNTIF($H$2:H424, "AC")/SUM($G$2:G424), "")</f>
        <v>0.61698956780923997</v>
      </c>
      <c r="Y424" s="50">
        <f t="shared" si="1029"/>
        <v>5659.4951961188444</v>
      </c>
      <c r="Z424" s="50">
        <f t="shared" si="1030"/>
        <v>5.8911782932800634</v>
      </c>
      <c r="AA424" s="50">
        <f t="shared" si="967"/>
        <v>1</v>
      </c>
      <c r="AB424" s="75">
        <f t="shared" si="966"/>
        <v>1E+100</v>
      </c>
      <c r="AC424" s="82">
        <v>1E+100</v>
      </c>
      <c r="AD424" s="47" t="s">
        <v>987</v>
      </c>
      <c r="AE424" s="47" t="s">
        <v>987</v>
      </c>
      <c r="AF424" s="47" t="s">
        <v>987</v>
      </c>
    </row>
    <row r="425" spans="1:32" x14ac:dyDescent="0.15">
      <c r="A425" s="43" t="s">
        <v>1225</v>
      </c>
      <c r="B425" s="57">
        <v>506</v>
      </c>
      <c r="C425" s="33" t="s">
        <v>1374</v>
      </c>
      <c r="D425" s="58" t="s">
        <v>446</v>
      </c>
      <c r="E425" s="58" t="s">
        <v>1228</v>
      </c>
      <c r="F425" s="58">
        <v>2</v>
      </c>
      <c r="G425" s="46">
        <v>1</v>
      </c>
      <c r="H425" s="47" t="s">
        <v>1229</v>
      </c>
      <c r="I425" s="59" t="s">
        <v>1230</v>
      </c>
      <c r="J425" s="56">
        <v>41479</v>
      </c>
      <c r="K425" s="61"/>
      <c r="L425" s="61"/>
      <c r="M425" s="73" t="s">
        <v>1228</v>
      </c>
      <c r="N425" s="80">
        <f t="shared" si="1022"/>
        <v>7000</v>
      </c>
      <c r="O425" s="77">
        <f>AVERAGE($N$2:N425)</f>
        <v>6126.6050838574411</v>
      </c>
      <c r="P425" s="77">
        <f t="shared" si="1023"/>
        <v>2.064763395135742</v>
      </c>
      <c r="Q425" s="49">
        <f t="shared" si="1024"/>
        <v>2.5625</v>
      </c>
      <c r="R425" s="49">
        <f t="shared" si="1025"/>
        <v>1</v>
      </c>
      <c r="S425" s="50">
        <f t="shared" si="1026"/>
        <v>1</v>
      </c>
      <c r="T425" s="50">
        <f t="shared" si="1027"/>
        <v>7562.5</v>
      </c>
      <c r="U425" s="50">
        <f t="shared" si="1028"/>
        <v>0</v>
      </c>
      <c r="V425" s="50">
        <f>IF(A425&lt;&gt;"",AVERAGE($F$2:F425),"")</f>
        <v>1.7641509433962264</v>
      </c>
      <c r="W425" s="50">
        <f>IF(A425&lt;&gt;"", AVERAGE($G$2:G425), "")</f>
        <v>1.5849056603773586</v>
      </c>
      <c r="X425" s="50">
        <f>IF(A425&lt;&gt;"", COUNTIF($H$2:H425, "AC")/SUM($G$2:G425), "")</f>
        <v>0.61755952380952384</v>
      </c>
      <c r="Y425" s="50">
        <f t="shared" si="1029"/>
        <v>5661.8233378256964</v>
      </c>
      <c r="Z425" s="50">
        <f t="shared" si="1030"/>
        <v>2.3281417068519659</v>
      </c>
      <c r="AA425" s="50">
        <f t="shared" si="967"/>
        <v>3.3819444444444444E-2</v>
      </c>
      <c r="AB425" s="75">
        <f t="shared" si="966"/>
        <v>5.6365740740740742E-3</v>
      </c>
      <c r="AC425" s="51">
        <v>5.6365740740740742E-3</v>
      </c>
      <c r="AD425" s="47" t="s">
        <v>987</v>
      </c>
      <c r="AE425" s="47" t="s">
        <v>987</v>
      </c>
      <c r="AF425" s="47" t="s">
        <v>987</v>
      </c>
    </row>
    <row r="426" spans="1:32" x14ac:dyDescent="0.15">
      <c r="A426" s="43" t="s">
        <v>1225</v>
      </c>
      <c r="B426" s="57">
        <v>387</v>
      </c>
      <c r="C426" s="57" t="s">
        <v>1375</v>
      </c>
      <c r="D426" s="58" t="s">
        <v>24</v>
      </c>
      <c r="E426" s="58" t="s">
        <v>1228</v>
      </c>
      <c r="F426" s="58">
        <v>2</v>
      </c>
      <c r="G426" s="46">
        <v>1</v>
      </c>
      <c r="H426" s="47" t="s">
        <v>1229</v>
      </c>
      <c r="I426" s="59" t="s">
        <v>1230</v>
      </c>
      <c r="J426" s="56">
        <v>41479</v>
      </c>
      <c r="K426" s="61"/>
      <c r="L426" s="61"/>
      <c r="M426" s="73" t="s">
        <v>1228</v>
      </c>
      <c r="N426" s="80">
        <f t="shared" si="1022"/>
        <v>7000</v>
      </c>
      <c r="O426" s="77">
        <f>AVERAGE($N$2:N426)</f>
        <v>6128.660130718953</v>
      </c>
      <c r="P426" s="77">
        <f t="shared" si="1023"/>
        <v>2.0550468615119826</v>
      </c>
      <c r="Q426" s="49">
        <f t="shared" si="1024"/>
        <v>2.4375</v>
      </c>
      <c r="R426" s="49">
        <f t="shared" si="1025"/>
        <v>1</v>
      </c>
      <c r="S426" s="50">
        <f t="shared" si="1026"/>
        <v>1</v>
      </c>
      <c r="T426" s="50">
        <f t="shared" si="1027"/>
        <v>7437.5</v>
      </c>
      <c r="U426" s="50">
        <f t="shared" si="1028"/>
        <v>-125</v>
      </c>
      <c r="V426" s="50">
        <f>IF(A426&lt;&gt;"",AVERAGE($F$2:F426),"")</f>
        <v>1.7647058823529411</v>
      </c>
      <c r="W426" s="50">
        <f>IF(A426&lt;&gt;"", AVERAGE($G$2:G426), "")</f>
        <v>1.5835294117647059</v>
      </c>
      <c r="X426" s="50">
        <f>IF(A426&lt;&gt;"", COUNTIF($H$2:H426, "AC")/SUM($G$2:G426), "")</f>
        <v>0.61812778603268947</v>
      </c>
      <c r="Y426" s="50">
        <f t="shared" si="1029"/>
        <v>5664.142994493488</v>
      </c>
      <c r="Z426" s="50">
        <f t="shared" si="1030"/>
        <v>2.3196566677916053</v>
      </c>
      <c r="AA426" s="50">
        <f t="shared" si="967"/>
        <v>1.0277777777777778E-2</v>
      </c>
      <c r="AB426" s="75">
        <f t="shared" si="966"/>
        <v>1.712962962962963E-3</v>
      </c>
      <c r="AC426" s="51">
        <v>1.712962962962963E-3</v>
      </c>
      <c r="AD426" s="47" t="s">
        <v>987</v>
      </c>
      <c r="AE426" s="47" t="s">
        <v>987</v>
      </c>
      <c r="AF426" s="47" t="s">
        <v>987</v>
      </c>
    </row>
    <row r="427" spans="1:32" x14ac:dyDescent="0.15">
      <c r="A427" s="43" t="s">
        <v>1225</v>
      </c>
      <c r="B427" s="57">
        <v>237</v>
      </c>
      <c r="C427" s="57" t="s">
        <v>1376</v>
      </c>
      <c r="D427" s="58" t="s">
        <v>1377</v>
      </c>
      <c r="E427" s="58" t="s">
        <v>1228</v>
      </c>
      <c r="F427" s="58">
        <v>2</v>
      </c>
      <c r="G427" s="46">
        <v>2</v>
      </c>
      <c r="H427" s="47" t="s">
        <v>1229</v>
      </c>
      <c r="I427" s="59" t="s">
        <v>1230</v>
      </c>
      <c r="J427" s="56">
        <v>41479</v>
      </c>
      <c r="K427" s="61"/>
      <c r="L427" s="61" t="s">
        <v>1378</v>
      </c>
      <c r="M427" s="73" t="s">
        <v>1228</v>
      </c>
      <c r="N427" s="80">
        <f t="shared" si="1022"/>
        <v>5500</v>
      </c>
      <c r="O427" s="77">
        <f>AVERAGE($N$2:N427)</f>
        <v>6127.1844027125708</v>
      </c>
      <c r="P427" s="77">
        <f t="shared" si="1023"/>
        <v>-1.4757280063822691</v>
      </c>
      <c r="Q427" s="49">
        <f t="shared" si="1024"/>
        <v>2.4375</v>
      </c>
      <c r="R427" s="49">
        <f t="shared" si="1025"/>
        <v>1.125</v>
      </c>
      <c r="S427" s="50">
        <f t="shared" si="1026"/>
        <v>0.875</v>
      </c>
      <c r="T427" s="50">
        <f t="shared" si="1027"/>
        <v>7093.75</v>
      </c>
      <c r="U427" s="50">
        <f t="shared" si="1028"/>
        <v>-343.75</v>
      </c>
      <c r="V427" s="50">
        <f>IF(A427&lt;&gt;"",AVERAGE($F$2:F427),"")</f>
        <v>1.7652582159624413</v>
      </c>
      <c r="W427" s="50">
        <f>IF(A427&lt;&gt;"", AVERAGE($G$2:G427), "")</f>
        <v>1.5845070422535212</v>
      </c>
      <c r="X427" s="50">
        <f>IF(A427&lt;&gt;"", COUNTIF($H$2:H427, "AC")/SUM($G$2:G427), "")</f>
        <v>0.61777777777777776</v>
      </c>
      <c r="Y427" s="50">
        <f t="shared" si="1029"/>
        <v>5663.5758998435049</v>
      </c>
      <c r="Z427" s="50">
        <f t="shared" si="1030"/>
        <v>-0.56709464998311887</v>
      </c>
      <c r="AA427" s="50">
        <f t="shared" si="967"/>
        <v>0.10451388888888888</v>
      </c>
      <c r="AB427" s="75">
        <f t="shared" si="966"/>
        <v>1.741898148148148E-2</v>
      </c>
      <c r="AC427" s="51">
        <v>1.741898148148148E-2</v>
      </c>
      <c r="AD427" s="47" t="s">
        <v>987</v>
      </c>
      <c r="AE427" s="47" t="s">
        <v>987</v>
      </c>
      <c r="AF427" s="47" t="s">
        <v>987</v>
      </c>
    </row>
    <row r="428" spans="1:32" x14ac:dyDescent="0.15">
      <c r="A428" s="43" t="s">
        <v>1225</v>
      </c>
      <c r="B428" s="57">
        <v>242</v>
      </c>
      <c r="C428" s="57" t="s">
        <v>1379</v>
      </c>
      <c r="D428" s="58" t="s">
        <v>147</v>
      </c>
      <c r="E428" s="58" t="s">
        <v>1228</v>
      </c>
      <c r="F428" s="58">
        <v>2</v>
      </c>
      <c r="G428" s="46">
        <v>1</v>
      </c>
      <c r="H428" s="47" t="s">
        <v>1229</v>
      </c>
      <c r="I428" s="59" t="s">
        <v>1230</v>
      </c>
      <c r="J428" s="56">
        <v>41479</v>
      </c>
      <c r="K428" s="61"/>
      <c r="L428" s="61"/>
      <c r="M428" s="73" t="s">
        <v>1228</v>
      </c>
      <c r="N428" s="80">
        <f t="shared" si="1022"/>
        <v>7000</v>
      </c>
      <c r="O428" s="77">
        <f>AVERAGE($N$2:N428)</f>
        <v>6129.2284673432205</v>
      </c>
      <c r="P428" s="77">
        <f t="shared" si="1023"/>
        <v>2.0440646306497001</v>
      </c>
      <c r="Q428" s="49">
        <f t="shared" si="1024"/>
        <v>2.4375</v>
      </c>
      <c r="R428" s="49">
        <f t="shared" si="1025"/>
        <v>1.125</v>
      </c>
      <c r="S428" s="50">
        <f t="shared" si="1026"/>
        <v>0.875</v>
      </c>
      <c r="T428" s="50">
        <f t="shared" si="1027"/>
        <v>7093.75</v>
      </c>
      <c r="U428" s="50">
        <f t="shared" si="1028"/>
        <v>0</v>
      </c>
      <c r="V428" s="50">
        <f>IF(A428&lt;&gt;"",AVERAGE($F$2:F428),"")</f>
        <v>1.765807962529274</v>
      </c>
      <c r="W428" s="50">
        <f>IF(A428&lt;&gt;"", AVERAGE($G$2:G428), "")</f>
        <v>1.5831381733021077</v>
      </c>
      <c r="X428" s="50">
        <f>IF(A428&lt;&gt;"", COUNTIF($H$2:H428, "AC")/SUM($G$2:G428), "")</f>
        <v>0.61834319526627224</v>
      </c>
      <c r="Y428" s="50">
        <f t="shared" si="1029"/>
        <v>5665.8814073694275</v>
      </c>
      <c r="Z428" s="50">
        <f t="shared" si="1030"/>
        <v>2.3055075259226214</v>
      </c>
      <c r="AA428" s="50">
        <f t="shared" si="967"/>
        <v>8.6805555555555559E-3</v>
      </c>
      <c r="AB428" s="75">
        <f t="shared" si="966"/>
        <v>1.4467592592592594E-3</v>
      </c>
      <c r="AC428" s="51">
        <v>1.4467592592592594E-3</v>
      </c>
      <c r="AD428" s="47" t="s">
        <v>987</v>
      </c>
      <c r="AE428" s="47" t="s">
        <v>987</v>
      </c>
      <c r="AF428" s="47" t="s">
        <v>987</v>
      </c>
    </row>
    <row r="429" spans="1:32" x14ac:dyDescent="0.15">
      <c r="A429" s="43" t="s">
        <v>1225</v>
      </c>
      <c r="B429" s="57">
        <v>13</v>
      </c>
      <c r="C429" s="57" t="s">
        <v>1380</v>
      </c>
      <c r="D429" s="58" t="s">
        <v>1342</v>
      </c>
      <c r="E429" s="58" t="s">
        <v>1228</v>
      </c>
      <c r="F429" s="58">
        <v>3</v>
      </c>
      <c r="G429" s="46">
        <v>1</v>
      </c>
      <c r="H429" s="47" t="s">
        <v>1229</v>
      </c>
      <c r="I429" s="59" t="s">
        <v>1230</v>
      </c>
      <c r="J429" s="56">
        <v>41480</v>
      </c>
      <c r="K429" s="61"/>
      <c r="L429" s="61" t="s">
        <v>1381</v>
      </c>
      <c r="M429" s="73" t="s">
        <v>1228</v>
      </c>
      <c r="N429" s="80">
        <f t="shared" ref="N429:N432" si="1031">(0.5*F429/5+0.25*(1-(G429-1)/10)+0.25*(IF(H429="AC",1,0)/G429))*10000</f>
        <v>8000</v>
      </c>
      <c r="O429" s="77">
        <f>AVERAGE($N$2:N429)</f>
        <v>6133.5994288681195</v>
      </c>
      <c r="P429" s="77">
        <f t="shared" ref="P429:P432" si="1032">O429-O428</f>
        <v>4.3709615248990303</v>
      </c>
      <c r="Q429" s="49">
        <f t="shared" ref="Q429:Q432" si="1033">AVERAGE(F422:F429)</f>
        <v>2.4375</v>
      </c>
      <c r="R429" s="49">
        <f t="shared" ref="R429:R432" si="1034">AVERAGE(G422:G429)</f>
        <v>1.125</v>
      </c>
      <c r="S429" s="50">
        <f t="shared" ref="S429:S432" si="1035">COUNTIF(H423:H429, "AC")/SUM(G423:G429)</f>
        <v>0.875</v>
      </c>
      <c r="T429" s="50">
        <f t="shared" ref="T429:T432" si="1036">(Q429/5*0.5+(1-(R429-1)/10)*0.25+S429*0.25)*10000</f>
        <v>7093.75</v>
      </c>
      <c r="U429" s="50">
        <f t="shared" ref="U429:U432" si="1037">T429-T428</f>
        <v>0</v>
      </c>
      <c r="V429" s="50">
        <f>IF(A429&lt;&gt;"",AVERAGE($F$2:F429),"")</f>
        <v>1.7686915887850467</v>
      </c>
      <c r="W429" s="50">
        <f>IF(A429&lt;&gt;"", AVERAGE($G$2:G429), "")</f>
        <v>1.5817757009345794</v>
      </c>
      <c r="X429" s="50">
        <f>IF(A429&lt;&gt;"", COUNTIF($H$2:H429, "AC")/SUM($G$2:G429), "")</f>
        <v>0.61890694239290989</v>
      </c>
      <c r="Y429" s="50">
        <f t="shared" ref="Y429:Y432" si="1038">IF(A429&lt;&gt;"", V429/5*0.5+(1-(W429-1)/10)*0.25+X429*0.25, "")*10000</f>
        <v>5670.5150195336773</v>
      </c>
      <c r="Z429" s="50">
        <f t="shared" ref="Z429:Z432" si="1039">Y429-Y428</f>
        <v>4.6336121642498256</v>
      </c>
      <c r="AA429" s="50">
        <f t="shared" si="967"/>
        <v>0.10715277777777778</v>
      </c>
      <c r="AB429" s="75">
        <f t="shared" si="966"/>
        <v>1.7858796296296296E-2</v>
      </c>
      <c r="AC429" s="51">
        <v>1.7858796296296296E-2</v>
      </c>
      <c r="AD429" s="47" t="s">
        <v>987</v>
      </c>
      <c r="AE429" s="47" t="s">
        <v>987</v>
      </c>
      <c r="AF429" s="47" t="s">
        <v>987</v>
      </c>
    </row>
    <row r="430" spans="1:32" x14ac:dyDescent="0.15">
      <c r="A430" s="43" t="s">
        <v>1225</v>
      </c>
      <c r="B430" s="57">
        <v>409</v>
      </c>
      <c r="C430" s="57" t="s">
        <v>1382</v>
      </c>
      <c r="D430" s="58" t="s">
        <v>494</v>
      </c>
      <c r="E430" s="58" t="s">
        <v>1228</v>
      </c>
      <c r="F430" s="58">
        <v>2</v>
      </c>
      <c r="G430" s="46">
        <v>1</v>
      </c>
      <c r="H430" s="47" t="s">
        <v>1229</v>
      </c>
      <c r="I430" s="59" t="s">
        <v>1230</v>
      </c>
      <c r="J430" s="56">
        <v>41480</v>
      </c>
      <c r="K430" s="61"/>
      <c r="L430" s="61"/>
      <c r="M430" s="73" t="s">
        <v>1228</v>
      </c>
      <c r="N430" s="80">
        <f t="shared" si="1031"/>
        <v>7000</v>
      </c>
      <c r="O430" s="77">
        <f>AVERAGE($N$2:N430)</f>
        <v>6135.6190106190097</v>
      </c>
      <c r="P430" s="77">
        <f t="shared" si="1032"/>
        <v>2.019581750890211</v>
      </c>
      <c r="Q430" s="49">
        <f t="shared" si="1033"/>
        <v>2.3125</v>
      </c>
      <c r="R430" s="49">
        <f t="shared" si="1034"/>
        <v>1.125</v>
      </c>
      <c r="S430" s="50">
        <f t="shared" si="1035"/>
        <v>0.875</v>
      </c>
      <c r="T430" s="50">
        <f t="shared" si="1036"/>
        <v>6968.75</v>
      </c>
      <c r="U430" s="50">
        <f t="shared" si="1037"/>
        <v>-125</v>
      </c>
      <c r="V430" s="50">
        <f>IF(A430&lt;&gt;"",AVERAGE($F$2:F430),"")</f>
        <v>1.7692307692307692</v>
      </c>
      <c r="W430" s="50">
        <f>IF(A430&lt;&gt;"", AVERAGE($G$2:G430), "")</f>
        <v>1.5804195804195804</v>
      </c>
      <c r="X430" s="50">
        <f>IF(A430&lt;&gt;"", COUNTIF($H$2:H430, "AC")/SUM($G$2:G430), "")</f>
        <v>0.61946902654867253</v>
      </c>
      <c r="Y430" s="50">
        <f t="shared" si="1038"/>
        <v>5672.798440497555</v>
      </c>
      <c r="Z430" s="50">
        <f t="shared" si="1039"/>
        <v>2.2834209638776883</v>
      </c>
      <c r="AA430" s="50">
        <f t="shared" si="967"/>
        <v>3.4166666666666665E-2</v>
      </c>
      <c r="AB430" s="75">
        <f t="shared" si="966"/>
        <v>5.6944444444444438E-3</v>
      </c>
      <c r="AC430" s="51">
        <v>5.6944444444444438E-3</v>
      </c>
      <c r="AD430" s="47" t="s">
        <v>987</v>
      </c>
      <c r="AE430" s="47" t="s">
        <v>987</v>
      </c>
      <c r="AF430" s="47" t="s">
        <v>987</v>
      </c>
    </row>
    <row r="431" spans="1:32" x14ac:dyDescent="0.15">
      <c r="A431" s="43" t="s">
        <v>1225</v>
      </c>
      <c r="B431" s="57">
        <v>206</v>
      </c>
      <c r="C431" s="57" t="s">
        <v>1383</v>
      </c>
      <c r="D431" s="58" t="s">
        <v>1377</v>
      </c>
      <c r="E431" s="58" t="s">
        <v>1228</v>
      </c>
      <c r="F431" s="58">
        <v>2.5</v>
      </c>
      <c r="G431" s="46">
        <v>1</v>
      </c>
      <c r="H431" s="47" t="s">
        <v>1229</v>
      </c>
      <c r="I431" s="59" t="s">
        <v>1230</v>
      </c>
      <c r="J431" s="56">
        <v>41480</v>
      </c>
      <c r="K431" s="61"/>
      <c r="L431" s="61"/>
      <c r="M431" s="73" t="s">
        <v>1228</v>
      </c>
      <c r="N431" s="80">
        <f t="shared" si="1031"/>
        <v>7500</v>
      </c>
      <c r="O431" s="77">
        <f>AVERAGE($N$2:N431)</f>
        <v>6138.7919896640815</v>
      </c>
      <c r="P431" s="77">
        <f t="shared" si="1032"/>
        <v>3.1729790450717701</v>
      </c>
      <c r="Q431" s="49">
        <f t="shared" si="1033"/>
        <v>2.375</v>
      </c>
      <c r="R431" s="49">
        <f t="shared" si="1034"/>
        <v>1.125</v>
      </c>
      <c r="S431" s="50">
        <f t="shared" si="1035"/>
        <v>0.875</v>
      </c>
      <c r="T431" s="50">
        <f t="shared" si="1036"/>
        <v>7031.25</v>
      </c>
      <c r="U431" s="50">
        <f t="shared" si="1037"/>
        <v>62.5</v>
      </c>
      <c r="V431" s="50">
        <f>IF(A431&lt;&gt;"",AVERAGE($F$2:F431),"")</f>
        <v>1.7709302325581395</v>
      </c>
      <c r="W431" s="50">
        <f>IF(A431&lt;&gt;"", AVERAGE($G$2:G431), "")</f>
        <v>1.5790697674418606</v>
      </c>
      <c r="X431" s="50">
        <f>IF(A431&lt;&gt;"", COUNTIF($H$2:H431, "AC")/SUM($G$2:G431), "")</f>
        <v>0.62002945508100149</v>
      </c>
      <c r="Y431" s="50">
        <f t="shared" si="1038"/>
        <v>5676.2364284001778</v>
      </c>
      <c r="Z431" s="50">
        <f t="shared" si="1039"/>
        <v>3.4379879026228082</v>
      </c>
      <c r="AA431" s="50">
        <f t="shared" si="967"/>
        <v>3.9861111111111111E-2</v>
      </c>
      <c r="AB431" s="75">
        <f t="shared" si="966"/>
        <v>6.6435185185185182E-3</v>
      </c>
      <c r="AC431" s="51">
        <v>6.6435185185185182E-3</v>
      </c>
      <c r="AD431" s="47" t="s">
        <v>987</v>
      </c>
      <c r="AE431" s="47" t="s">
        <v>987</v>
      </c>
      <c r="AF431" s="47" t="s">
        <v>987</v>
      </c>
    </row>
    <row r="432" spans="1:32" x14ac:dyDescent="0.15">
      <c r="A432" s="43" t="s">
        <v>1225</v>
      </c>
      <c r="B432" s="57">
        <v>447</v>
      </c>
      <c r="C432" s="57" t="s">
        <v>1384</v>
      </c>
      <c r="D432" s="58" t="s">
        <v>1385</v>
      </c>
      <c r="E432" s="58" t="s">
        <v>1228</v>
      </c>
      <c r="F432" s="58">
        <v>2.5</v>
      </c>
      <c r="G432" s="46">
        <v>1</v>
      </c>
      <c r="H432" s="47" t="s">
        <v>1229</v>
      </c>
      <c r="I432" s="59" t="s">
        <v>1230</v>
      </c>
      <c r="J432" s="56">
        <v>41480</v>
      </c>
      <c r="K432" s="61"/>
      <c r="L432" s="61"/>
      <c r="M432" s="73" t="s">
        <v>1228</v>
      </c>
      <c r="N432" s="80">
        <f t="shared" si="1031"/>
        <v>7500</v>
      </c>
      <c r="O432" s="77">
        <f>AVERAGE($N$2:N432)</f>
        <v>6141.9502449084803</v>
      </c>
      <c r="P432" s="77">
        <f t="shared" si="1032"/>
        <v>3.1582552443987879</v>
      </c>
      <c r="Q432" s="49">
        <f t="shared" si="1033"/>
        <v>2.25</v>
      </c>
      <c r="R432" s="49">
        <f t="shared" si="1034"/>
        <v>1.125</v>
      </c>
      <c r="S432" s="50">
        <f t="shared" si="1035"/>
        <v>0.875</v>
      </c>
      <c r="T432" s="50">
        <f t="shared" si="1036"/>
        <v>6906.25</v>
      </c>
      <c r="U432" s="50">
        <f t="shared" si="1037"/>
        <v>-125</v>
      </c>
      <c r="V432" s="50">
        <f>IF(A432&lt;&gt;"",AVERAGE($F$2:F432),"")</f>
        <v>1.7726218097447797</v>
      </c>
      <c r="W432" s="50">
        <f>IF(A432&lt;&gt;"", AVERAGE($G$2:G432), "")</f>
        <v>1.5777262180974478</v>
      </c>
      <c r="X432" s="50">
        <f>IF(A432&lt;&gt;"", COUNTIF($H$2:H432, "AC")/SUM($G$2:G432), "")</f>
        <v>0.62058823529411766</v>
      </c>
      <c r="Y432" s="50">
        <f t="shared" si="1038"/>
        <v>5679.660843455712</v>
      </c>
      <c r="Z432" s="50">
        <f t="shared" si="1039"/>
        <v>3.4244150555341548</v>
      </c>
      <c r="AA432" s="50">
        <f t="shared" si="967"/>
        <v>4.1319444444444443E-2</v>
      </c>
      <c r="AB432" s="75">
        <f t="shared" si="966"/>
        <v>6.8865740740740736E-3</v>
      </c>
      <c r="AC432" s="51">
        <v>6.8865740740740736E-3</v>
      </c>
      <c r="AD432" s="47" t="s">
        <v>987</v>
      </c>
      <c r="AE432" s="47" t="s">
        <v>987</v>
      </c>
      <c r="AF432" s="47" t="s">
        <v>987</v>
      </c>
    </row>
    <row r="433" spans="1:32" x14ac:dyDescent="0.15">
      <c r="A433" s="43" t="s">
        <v>1225</v>
      </c>
      <c r="B433" s="57">
        <v>401</v>
      </c>
      <c r="C433" s="57" t="s">
        <v>1386</v>
      </c>
      <c r="D433" s="58" t="s">
        <v>1387</v>
      </c>
      <c r="E433" s="58" t="s">
        <v>1228</v>
      </c>
      <c r="F433" s="58">
        <v>2.5</v>
      </c>
      <c r="G433" s="46">
        <v>1</v>
      </c>
      <c r="H433" s="47" t="s">
        <v>1229</v>
      </c>
      <c r="I433" s="59" t="s">
        <v>1230</v>
      </c>
      <c r="J433" s="56">
        <v>41485</v>
      </c>
      <c r="K433" s="61"/>
      <c r="L433" s="61"/>
      <c r="M433" s="73" t="s">
        <v>1228</v>
      </c>
      <c r="N433" s="80">
        <f t="shared" ref="N433:N437" si="1040">(0.5*F433/5+0.25*(1-(G433-1)/10)+0.25*(IF(H433="AC",1,0)/G433))*10000</f>
        <v>7500</v>
      </c>
      <c r="O433" s="77">
        <f>AVERAGE($N$2:N433)</f>
        <v>6145.0938786008219</v>
      </c>
      <c r="P433" s="77">
        <f t="shared" ref="P433:P437" si="1041">O433-O432</f>
        <v>3.1436336923416093</v>
      </c>
      <c r="Q433" s="49">
        <f t="shared" ref="Q433:Q437" si="1042">AVERAGE(F426:F433)</f>
        <v>2.3125</v>
      </c>
      <c r="R433" s="49">
        <f t="shared" ref="R433:R437" si="1043">AVERAGE(G426:G433)</f>
        <v>1.125</v>
      </c>
      <c r="S433" s="50">
        <f t="shared" ref="S433:S437" si="1044">COUNTIF(H427:H433, "AC")/SUM(G427:G433)</f>
        <v>0.875</v>
      </c>
      <c r="T433" s="50">
        <f t="shared" ref="T433:T437" si="1045">(Q433/5*0.5+(1-(R433-1)/10)*0.25+S433*0.25)*10000</f>
        <v>6968.75</v>
      </c>
      <c r="U433" s="50">
        <f t="shared" ref="U433:U437" si="1046">T433-T432</f>
        <v>62.5</v>
      </c>
      <c r="V433" s="50">
        <f>IF(A433&lt;&gt;"",AVERAGE($F$2:F433),"")</f>
        <v>1.7743055555555556</v>
      </c>
      <c r="W433" s="50">
        <f>IF(A433&lt;&gt;"", AVERAGE($G$2:G433), "")</f>
        <v>1.5763888888888888</v>
      </c>
      <c r="X433" s="50">
        <f>IF(A433&lt;&gt;"", COUNTIF($H$2:H433, "AC")/SUM($G$2:G433), "")</f>
        <v>0.62114537444933926</v>
      </c>
      <c r="Y433" s="50">
        <f t="shared" ref="Y433:Y437" si="1047">IF(A433&lt;&gt;"", V433/5*0.5+(1-(W433-1)/10)*0.25+X433*0.25, "")*10000</f>
        <v>5683.0717694566811</v>
      </c>
      <c r="Z433" s="50">
        <f t="shared" ref="Z433:Z437" si="1048">Y433-Y432</f>
        <v>3.4109260009690843</v>
      </c>
      <c r="AA433" s="50">
        <f t="shared" si="967"/>
        <v>0.11104166666666666</v>
      </c>
      <c r="AB433" s="75">
        <f t="shared" si="966"/>
        <v>1.8506944444444444E-2</v>
      </c>
      <c r="AC433" s="51">
        <v>1.8506944444444444E-2</v>
      </c>
      <c r="AD433" s="47" t="s">
        <v>987</v>
      </c>
      <c r="AE433" s="47" t="s">
        <v>987</v>
      </c>
      <c r="AF433" s="47" t="s">
        <v>987</v>
      </c>
    </row>
    <row r="434" spans="1:32" x14ac:dyDescent="0.15">
      <c r="A434" s="43" t="s">
        <v>1225</v>
      </c>
      <c r="B434" s="57">
        <v>504</v>
      </c>
      <c r="C434" s="57" t="s">
        <v>1388</v>
      </c>
      <c r="D434" s="58" t="s">
        <v>1389</v>
      </c>
      <c r="E434" s="58" t="s">
        <v>1228</v>
      </c>
      <c r="F434" s="58">
        <v>3</v>
      </c>
      <c r="G434" s="46">
        <v>3</v>
      </c>
      <c r="H434" s="47" t="s">
        <v>1229</v>
      </c>
      <c r="I434" s="59" t="s">
        <v>1230</v>
      </c>
      <c r="J434" s="56">
        <v>41485</v>
      </c>
      <c r="K434" s="61"/>
      <c r="L434" s="61"/>
      <c r="M434" s="73" t="s">
        <v>1228</v>
      </c>
      <c r="N434" s="80">
        <f t="shared" si="1040"/>
        <v>5833.3333333333339</v>
      </c>
      <c r="O434" s="77">
        <f>AVERAGE($N$2:N434)</f>
        <v>6144.3738773415444</v>
      </c>
      <c r="P434" s="77">
        <f t="shared" si="1041"/>
        <v>-0.72000125927752379</v>
      </c>
      <c r="Q434" s="49">
        <f t="shared" si="1042"/>
        <v>2.4375</v>
      </c>
      <c r="R434" s="49">
        <f t="shared" si="1043"/>
        <v>1.375</v>
      </c>
      <c r="S434" s="50">
        <f t="shared" si="1044"/>
        <v>0.77777777777777779</v>
      </c>
      <c r="T434" s="50">
        <f t="shared" si="1045"/>
        <v>6788.1944444444443</v>
      </c>
      <c r="U434" s="50">
        <f t="shared" si="1046"/>
        <v>-180.55555555555566</v>
      </c>
      <c r="V434" s="50">
        <f>IF(A434&lt;&gt;"",AVERAGE($F$2:F434),"")</f>
        <v>1.7771362586605082</v>
      </c>
      <c r="W434" s="50">
        <f>IF(A434&lt;&gt;"", AVERAGE($G$2:G434), "")</f>
        <v>1.579676674364896</v>
      </c>
      <c r="X434" s="50">
        <f>IF(A434&lt;&gt;"", COUNTIF($H$2:H434, "AC")/SUM($G$2:G434), "")</f>
        <v>0.61988304093567248</v>
      </c>
      <c r="Y434" s="50">
        <f t="shared" si="1047"/>
        <v>5681.9246924084655</v>
      </c>
      <c r="Z434" s="50">
        <f t="shared" si="1048"/>
        <v>-1.1470770482155785</v>
      </c>
      <c r="AA434" s="50">
        <f t="shared" si="967"/>
        <v>3.5555555555555556E-2</v>
      </c>
      <c r="AB434" s="75">
        <f t="shared" si="966"/>
        <v>5.9259259259259256E-3</v>
      </c>
      <c r="AC434" s="51">
        <v>5.9259259259259256E-3</v>
      </c>
      <c r="AD434" s="47" t="s">
        <v>987</v>
      </c>
      <c r="AE434" s="47" t="s">
        <v>987</v>
      </c>
      <c r="AF434" s="47" t="s">
        <v>987</v>
      </c>
    </row>
    <row r="435" spans="1:32" x14ac:dyDescent="0.15">
      <c r="A435" s="43" t="s">
        <v>1225</v>
      </c>
      <c r="B435" s="57">
        <v>541</v>
      </c>
      <c r="C435" s="57" t="s">
        <v>1390</v>
      </c>
      <c r="D435" s="58" t="s">
        <v>24</v>
      </c>
      <c r="E435" s="58" t="s">
        <v>1228</v>
      </c>
      <c r="F435" s="58">
        <v>3</v>
      </c>
      <c r="G435" s="46">
        <v>1</v>
      </c>
      <c r="H435" s="47" t="s">
        <v>1229</v>
      </c>
      <c r="I435" s="59" t="s">
        <v>1230</v>
      </c>
      <c r="J435" s="56">
        <v>41485</v>
      </c>
      <c r="K435" s="61"/>
      <c r="L435" s="61"/>
      <c r="M435" s="73" t="s">
        <v>1228</v>
      </c>
      <c r="N435" s="80">
        <f t="shared" si="1040"/>
        <v>8000</v>
      </c>
      <c r="O435" s="77">
        <f>AVERAGE($N$2:N435)</f>
        <v>6148.6495135688674</v>
      </c>
      <c r="P435" s="77">
        <f t="shared" si="1041"/>
        <v>4.2756362273230479</v>
      </c>
      <c r="Q435" s="49">
        <f t="shared" si="1042"/>
        <v>2.5625</v>
      </c>
      <c r="R435" s="49">
        <f t="shared" si="1043"/>
        <v>1.25</v>
      </c>
      <c r="S435" s="50">
        <f t="shared" si="1044"/>
        <v>0.77777777777777779</v>
      </c>
      <c r="T435" s="50">
        <f t="shared" si="1045"/>
        <v>6944.4444444444443</v>
      </c>
      <c r="U435" s="50">
        <f t="shared" si="1046"/>
        <v>156.25</v>
      </c>
      <c r="V435" s="50">
        <f>IF(A435&lt;&gt;"",AVERAGE($F$2:F435),"")</f>
        <v>1.7799539170506913</v>
      </c>
      <c r="W435" s="50">
        <f>IF(A435&lt;&gt;"", AVERAGE($G$2:G435), "")</f>
        <v>1.5783410138248848</v>
      </c>
      <c r="X435" s="50">
        <f>IF(A435&lt;&gt;"", COUNTIF($H$2:H435, "AC")/SUM($G$2:G435), "")</f>
        <v>0.62043795620437958</v>
      </c>
      <c r="Y435" s="50">
        <f t="shared" si="1047"/>
        <v>5686.4635541054186</v>
      </c>
      <c r="Z435" s="50">
        <f t="shared" si="1048"/>
        <v>4.5388616969530631</v>
      </c>
      <c r="AA435" s="50">
        <f t="shared" si="967"/>
        <v>5.3749999999999999E-2</v>
      </c>
      <c r="AB435" s="75">
        <f t="shared" si="966"/>
        <v>8.9583333333333338E-3</v>
      </c>
      <c r="AC435" s="51">
        <v>8.9583333333333338E-3</v>
      </c>
      <c r="AD435" s="47" t="s">
        <v>987</v>
      </c>
      <c r="AE435" s="47" t="s">
        <v>987</v>
      </c>
      <c r="AF435" s="47" t="s">
        <v>987</v>
      </c>
    </row>
    <row r="436" spans="1:32" x14ac:dyDescent="0.15">
      <c r="A436" s="43" t="s">
        <v>1225</v>
      </c>
      <c r="B436" s="57">
        <v>551</v>
      </c>
      <c r="C436" s="57" t="s">
        <v>1391</v>
      </c>
      <c r="D436" s="58" t="s">
        <v>24</v>
      </c>
      <c r="E436" s="58" t="s">
        <v>1228</v>
      </c>
      <c r="F436" s="58">
        <v>2</v>
      </c>
      <c r="G436" s="46">
        <v>1</v>
      </c>
      <c r="H436" s="47" t="s">
        <v>1229</v>
      </c>
      <c r="I436" s="59" t="s">
        <v>1230</v>
      </c>
      <c r="J436" s="56">
        <v>41485</v>
      </c>
      <c r="K436" s="61"/>
      <c r="L436" s="61"/>
      <c r="M436" s="73" t="s">
        <v>1228</v>
      </c>
      <c r="N436" s="80">
        <f t="shared" si="1040"/>
        <v>7000</v>
      </c>
      <c r="O436" s="77">
        <f>AVERAGE($N$2:N436)</f>
        <v>6150.6066411238817</v>
      </c>
      <c r="P436" s="77">
        <f t="shared" si="1041"/>
        <v>1.9571275550142673</v>
      </c>
      <c r="Q436" s="49">
        <f t="shared" si="1042"/>
        <v>2.5625</v>
      </c>
      <c r="R436" s="49">
        <f t="shared" si="1043"/>
        <v>1.25</v>
      </c>
      <c r="S436" s="50">
        <f t="shared" si="1044"/>
        <v>0.77777777777777779</v>
      </c>
      <c r="T436" s="50">
        <f t="shared" si="1045"/>
        <v>6944.4444444444443</v>
      </c>
      <c r="U436" s="50">
        <f t="shared" si="1046"/>
        <v>0</v>
      </c>
      <c r="V436" s="50">
        <f>IF(A436&lt;&gt;"",AVERAGE($F$2:F436),"")</f>
        <v>1.7804597701149425</v>
      </c>
      <c r="W436" s="50">
        <f>IF(A436&lt;&gt;"", AVERAGE($G$2:G436), "")</f>
        <v>1.5770114942528735</v>
      </c>
      <c r="X436" s="50">
        <f>IF(A436&lt;&gt;"", COUNTIF($H$2:H436, "AC")/SUM($G$2:G436), "")</f>
        <v>0.62099125364431484</v>
      </c>
      <c r="Y436" s="50">
        <f t="shared" si="1047"/>
        <v>5688.6850306625111</v>
      </c>
      <c r="Z436" s="50">
        <f t="shared" si="1048"/>
        <v>2.221476557092501</v>
      </c>
      <c r="AA436" s="50">
        <f t="shared" si="967"/>
        <v>2.6597222222222227E-2</v>
      </c>
      <c r="AB436" s="75">
        <f t="shared" si="966"/>
        <v>4.4328703703703709E-3</v>
      </c>
      <c r="AC436" s="51">
        <v>4.4328703703703709E-3</v>
      </c>
      <c r="AD436" s="47" t="s">
        <v>987</v>
      </c>
      <c r="AE436" s="47" t="s">
        <v>987</v>
      </c>
      <c r="AF436" s="47" t="s">
        <v>987</v>
      </c>
    </row>
    <row r="437" spans="1:32" x14ac:dyDescent="0.15">
      <c r="A437" s="43" t="s">
        <v>1225</v>
      </c>
      <c r="B437" s="57">
        <v>415</v>
      </c>
      <c r="C437" s="57" t="s">
        <v>1392</v>
      </c>
      <c r="D437" s="58" t="s">
        <v>1393</v>
      </c>
      <c r="E437" s="58" t="s">
        <v>1228</v>
      </c>
      <c r="F437" s="58">
        <v>3</v>
      </c>
      <c r="G437" s="46">
        <v>1</v>
      </c>
      <c r="H437" s="47" t="s">
        <v>1229</v>
      </c>
      <c r="I437" s="59" t="s">
        <v>1230</v>
      </c>
      <c r="J437" s="56">
        <v>41485</v>
      </c>
      <c r="K437" s="61"/>
      <c r="L437" s="61"/>
      <c r="M437" s="73" t="s">
        <v>1228</v>
      </c>
      <c r="N437" s="80">
        <f t="shared" si="1040"/>
        <v>8000</v>
      </c>
      <c r="O437" s="77">
        <f>AVERAGE($N$2:N437)</f>
        <v>6154.8483690112125</v>
      </c>
      <c r="P437" s="77">
        <f t="shared" si="1041"/>
        <v>4.2417278873308533</v>
      </c>
      <c r="Q437" s="49">
        <f t="shared" si="1042"/>
        <v>2.5625</v>
      </c>
      <c r="R437" s="49">
        <f t="shared" si="1043"/>
        <v>1.25</v>
      </c>
      <c r="S437" s="50">
        <f t="shared" si="1044"/>
        <v>0.77777777777777779</v>
      </c>
      <c r="T437" s="50">
        <f t="shared" si="1045"/>
        <v>6944.4444444444443</v>
      </c>
      <c r="U437" s="50">
        <f t="shared" si="1046"/>
        <v>0</v>
      </c>
      <c r="V437" s="50">
        <f>IF(A437&lt;&gt;"",AVERAGE($F$2:F437),"")</f>
        <v>1.7832568807339451</v>
      </c>
      <c r="W437" s="50">
        <f>IF(A437&lt;&gt;"", AVERAGE($G$2:G437), "")</f>
        <v>1.5756880733944953</v>
      </c>
      <c r="X437" s="50">
        <f>IF(A437&lt;&gt;"", COUNTIF($H$2:H437, "AC")/SUM($G$2:G437), "")</f>
        <v>0.62154294032023294</v>
      </c>
      <c r="Y437" s="50">
        <f t="shared" si="1047"/>
        <v>5693.1922131859037</v>
      </c>
      <c r="Z437" s="50">
        <f t="shared" si="1048"/>
        <v>4.5071825233926575</v>
      </c>
      <c r="AA437" s="50">
        <f t="shared" si="967"/>
        <v>5.9027777777777776E-2</v>
      </c>
      <c r="AB437" s="75">
        <f t="shared" si="966"/>
        <v>9.8379629629629633E-3</v>
      </c>
      <c r="AC437" s="51">
        <v>9.8379629629629633E-3</v>
      </c>
      <c r="AD437" s="47" t="s">
        <v>987</v>
      </c>
      <c r="AE437" s="47" t="s">
        <v>987</v>
      </c>
      <c r="AF437" s="47" t="s">
        <v>987</v>
      </c>
    </row>
    <row r="438" spans="1:32" x14ac:dyDescent="0.15">
      <c r="A438" s="43" t="s">
        <v>1225</v>
      </c>
      <c r="B438" s="57">
        <v>657</v>
      </c>
      <c r="C438" s="57" t="s">
        <v>1394</v>
      </c>
      <c r="D438" s="58" t="s">
        <v>20</v>
      </c>
      <c r="E438" s="58" t="s">
        <v>1228</v>
      </c>
      <c r="F438" s="58">
        <v>1</v>
      </c>
      <c r="G438" s="46">
        <v>1</v>
      </c>
      <c r="H438" s="47" t="s">
        <v>1229</v>
      </c>
      <c r="I438" s="59" t="s">
        <v>1230</v>
      </c>
      <c r="J438" s="56">
        <v>41519</v>
      </c>
      <c r="K438" s="61"/>
      <c r="L438" s="61"/>
      <c r="M438" s="73" t="s">
        <v>1228</v>
      </c>
      <c r="N438" s="80">
        <f t="shared" ref="N438" si="1049">(0.5*F438/5+0.25*(1-(G438-1)/10)+0.25*(IF(H438="AC",1,0)/G438))*10000</f>
        <v>6000</v>
      </c>
      <c r="O438" s="77">
        <f>AVERAGE($N$2:N438)</f>
        <v>6154.4940249173651</v>
      </c>
      <c r="P438" s="77">
        <f t="shared" ref="P438" si="1050">O438-O437</f>
        <v>-0.35434409384743049</v>
      </c>
      <c r="Q438" s="49">
        <f t="shared" ref="Q438" si="1051">AVERAGE(F431:F438)</f>
        <v>2.4375</v>
      </c>
      <c r="R438" s="49">
        <f t="shared" ref="R438" si="1052">AVERAGE(G431:G438)</f>
        <v>1.25</v>
      </c>
      <c r="S438" s="50">
        <f t="shared" ref="S438" si="1053">COUNTIF(H432:H438, "AC")/SUM(G432:G438)</f>
        <v>0.77777777777777779</v>
      </c>
      <c r="T438" s="50">
        <f t="shared" ref="T438" si="1054">(Q438/5*0.5+(1-(R438-1)/10)*0.25+S438*0.25)*10000</f>
        <v>6819.4444444444443</v>
      </c>
      <c r="U438" s="50">
        <f t="shared" ref="U438" si="1055">T438-T437</f>
        <v>-125</v>
      </c>
      <c r="V438" s="50">
        <f>IF(A438&lt;&gt;"",AVERAGE($F$2:F438),"")</f>
        <v>1.7814645308924486</v>
      </c>
      <c r="W438" s="50">
        <f>IF(A438&lt;&gt;"", AVERAGE($G$2:G438), "")</f>
        <v>1.5743707093821511</v>
      </c>
      <c r="X438" s="50">
        <f>IF(A438&lt;&gt;"", COUNTIF($H$2:H438, "AC")/SUM($G$2:G438), "")</f>
        <v>0.62209302325581395</v>
      </c>
      <c r="Y438" s="50">
        <f t="shared" ref="Y438" si="1056">IF(A438&lt;&gt;"", V438/5*0.5+(1-(W438-1)/10)*0.25+X438*0.25, "")*10000</f>
        <v>5693.104411686445</v>
      </c>
      <c r="Z438" s="50">
        <f t="shared" ref="Z438" si="1057">Y438-Y437</f>
        <v>-8.7801499458691978E-2</v>
      </c>
      <c r="AA438" s="50">
        <f t="shared" si="967"/>
        <v>1.6458333333333335E-2</v>
      </c>
      <c r="AB438" s="75">
        <f t="shared" si="966"/>
        <v>2.7430555555555559E-3</v>
      </c>
      <c r="AC438" s="51">
        <v>2.7430555555555559E-3</v>
      </c>
      <c r="AD438" s="47" t="s">
        <v>987</v>
      </c>
      <c r="AE438" s="47" t="s">
        <v>987</v>
      </c>
      <c r="AF438" s="47" t="s">
        <v>987</v>
      </c>
    </row>
    <row r="439" spans="1:32" x14ac:dyDescent="0.15">
      <c r="A439" s="43" t="s">
        <v>1225</v>
      </c>
      <c r="B439" s="57">
        <v>653</v>
      </c>
      <c r="C439" s="57" t="s">
        <v>1395</v>
      </c>
      <c r="D439" s="58" t="s">
        <v>1336</v>
      </c>
      <c r="E439" s="58" t="s">
        <v>1228</v>
      </c>
      <c r="F439" s="58">
        <v>2</v>
      </c>
      <c r="G439" s="46">
        <v>1</v>
      </c>
      <c r="H439" s="47" t="s">
        <v>1229</v>
      </c>
      <c r="I439" s="59" t="s">
        <v>1230</v>
      </c>
      <c r="J439" s="56">
        <v>41519</v>
      </c>
      <c r="K439" s="61"/>
      <c r="L439" s="61"/>
      <c r="M439" s="73" t="s">
        <v>1228</v>
      </c>
      <c r="N439" s="80">
        <f t="shared" ref="N439" si="1058">(0.5*F439/5+0.25*(1-(G439-1)/10)+0.25*(IF(H439="AC",1,0)/G439))*10000</f>
        <v>7000</v>
      </c>
      <c r="O439" s="77">
        <f>AVERAGE($N$2:N439)</f>
        <v>6156.42440385591</v>
      </c>
      <c r="P439" s="77">
        <f t="shared" ref="P439" si="1059">O439-O438</f>
        <v>1.9303789385448908</v>
      </c>
      <c r="Q439" s="49">
        <f t="shared" ref="Q439" si="1060">AVERAGE(F432:F439)</f>
        <v>2.375</v>
      </c>
      <c r="R439" s="49">
        <f t="shared" ref="R439" si="1061">AVERAGE(G432:G439)</f>
        <v>1.25</v>
      </c>
      <c r="S439" s="50">
        <f t="shared" ref="S439" si="1062">COUNTIF(H433:H439, "AC")/SUM(G433:G439)</f>
        <v>0.77777777777777779</v>
      </c>
      <c r="T439" s="50">
        <f t="shared" ref="T439" si="1063">(Q439/5*0.5+(1-(R439-1)/10)*0.25+S439*0.25)*10000</f>
        <v>6756.9444444444434</v>
      </c>
      <c r="U439" s="50">
        <f t="shared" ref="U439" si="1064">T439-T438</f>
        <v>-62.500000000000909</v>
      </c>
      <c r="V439" s="50">
        <f>IF(A439&lt;&gt;"",AVERAGE($F$2:F439),"")</f>
        <v>1.7819634703196348</v>
      </c>
      <c r="W439" s="50">
        <f>IF(A439&lt;&gt;"", AVERAGE($G$2:G439), "")</f>
        <v>1.5730593607305936</v>
      </c>
      <c r="X439" s="50">
        <f>IF(A439&lt;&gt;"", COUNTIF($H$2:H439, "AC")/SUM($G$2:G439), "")</f>
        <v>0.62264150943396224</v>
      </c>
      <c r="Y439" s="50">
        <f t="shared" ref="Y439" si="1065">IF(A439&lt;&gt;"", V439/5*0.5+(1-(W439-1)/10)*0.25+X439*0.25, "")*10000</f>
        <v>5695.302403721892</v>
      </c>
      <c r="Z439" s="50">
        <f t="shared" ref="Z439" si="1066">Y439-Y438</f>
        <v>2.1979920354469868</v>
      </c>
      <c r="AA439" s="50">
        <f t="shared" si="967"/>
        <v>5.9236111111111114E-2</v>
      </c>
      <c r="AB439" s="75">
        <f t="shared" si="966"/>
        <v>9.8726851851851857E-3</v>
      </c>
      <c r="AC439" s="51">
        <v>9.8726851851851857E-3</v>
      </c>
      <c r="AD439" s="47" t="s">
        <v>987</v>
      </c>
      <c r="AE439" s="47" t="s">
        <v>987</v>
      </c>
      <c r="AF439" s="47" t="s">
        <v>987</v>
      </c>
    </row>
    <row r="440" spans="1:32" x14ac:dyDescent="0.15">
      <c r="A440" s="43" t="s">
        <v>1225</v>
      </c>
      <c r="B440" s="57">
        <v>661</v>
      </c>
      <c r="C440" s="57" t="s">
        <v>1396</v>
      </c>
      <c r="D440" s="58" t="s">
        <v>20</v>
      </c>
      <c r="E440" s="58" t="s">
        <v>1228</v>
      </c>
      <c r="F440" s="58">
        <v>2</v>
      </c>
      <c r="G440" s="46">
        <v>1</v>
      </c>
      <c r="H440" s="47" t="s">
        <v>1229</v>
      </c>
      <c r="I440" s="59" t="s">
        <v>1230</v>
      </c>
      <c r="J440" s="56">
        <v>41519</v>
      </c>
      <c r="K440" s="61"/>
      <c r="L440" s="61"/>
      <c r="M440" s="73" t="s">
        <v>1228</v>
      </c>
      <c r="N440" s="80">
        <f t="shared" ref="N440" si="1067">(0.5*F440/5+0.25*(1-(G440-1)/10)+0.25*(IF(H440="AC",1,0)/G440))*10000</f>
        <v>7000</v>
      </c>
      <c r="O440" s="77">
        <f>AVERAGE($N$2:N440)</f>
        <v>6158.3459883573769</v>
      </c>
      <c r="P440" s="77">
        <f t="shared" ref="P440" si="1068">O440-O439</f>
        <v>1.9215845014668957</v>
      </c>
      <c r="Q440" s="49">
        <f t="shared" ref="Q440" si="1069">AVERAGE(F433:F440)</f>
        <v>2.3125</v>
      </c>
      <c r="R440" s="49">
        <f t="shared" ref="R440" si="1070">AVERAGE(G433:G440)</f>
        <v>1.25</v>
      </c>
      <c r="S440" s="50">
        <f t="shared" ref="S440" si="1071">COUNTIF(H434:H440, "AC")/SUM(G434:G440)</f>
        <v>0.77777777777777779</v>
      </c>
      <c r="T440" s="50">
        <f t="shared" ref="T440" si="1072">(Q440/5*0.5+(1-(R440-1)/10)*0.25+S440*0.25)*10000</f>
        <v>6694.4444444444443</v>
      </c>
      <c r="U440" s="50">
        <f t="shared" ref="U440" si="1073">T440-T439</f>
        <v>-62.499999999999091</v>
      </c>
      <c r="V440" s="50">
        <f>IF(A440&lt;&gt;"",AVERAGE($F$2:F440),"")</f>
        <v>1.7824601366742596</v>
      </c>
      <c r="W440" s="50">
        <f>IF(A440&lt;&gt;"", AVERAGE($G$2:G440), "")</f>
        <v>1.571753986332574</v>
      </c>
      <c r="X440" s="50">
        <f>IF(A440&lt;&gt;"", COUNTIF($H$2:H440, "AC")/SUM($G$2:G440), "")</f>
        <v>0.62318840579710144</v>
      </c>
      <c r="Y440" s="50">
        <f t="shared" ref="Y440" si="1074">IF(A440&lt;&gt;"", V440/5*0.5+(1-(W440-1)/10)*0.25+X440*0.25, "")*10000</f>
        <v>5697.4926545838698</v>
      </c>
      <c r="Z440" s="50">
        <f t="shared" ref="Z440" si="1075">Y440-Y439</f>
        <v>2.1902508619778018</v>
      </c>
      <c r="AA440" s="50">
        <f t="shared" si="967"/>
        <v>3.5000000000000003E-2</v>
      </c>
      <c r="AB440" s="75">
        <f t="shared" si="966"/>
        <v>5.8333333333333336E-3</v>
      </c>
      <c r="AC440" s="51">
        <v>5.8333333333333336E-3</v>
      </c>
      <c r="AD440" s="47" t="s">
        <v>987</v>
      </c>
      <c r="AE440" s="47" t="s">
        <v>987</v>
      </c>
      <c r="AF440" s="47" t="s">
        <v>987</v>
      </c>
    </row>
    <row r="441" spans="1:32" x14ac:dyDescent="0.15">
      <c r="A441" s="43" t="s">
        <v>1225</v>
      </c>
      <c r="B441" s="57">
        <v>338</v>
      </c>
      <c r="C441" s="57" t="s">
        <v>1397</v>
      </c>
      <c r="D441" s="58" t="s">
        <v>435</v>
      </c>
      <c r="E441" s="58" t="s">
        <v>1228</v>
      </c>
      <c r="F441" s="58">
        <v>3</v>
      </c>
      <c r="G441" s="46">
        <v>1</v>
      </c>
      <c r="H441" s="47" t="s">
        <v>1229</v>
      </c>
      <c r="I441" s="59" t="s">
        <v>1277</v>
      </c>
      <c r="J441" s="56">
        <v>41567</v>
      </c>
      <c r="K441" s="61"/>
      <c r="L441" s="61"/>
      <c r="M441" s="73" t="s">
        <v>1228</v>
      </c>
      <c r="N441" s="80">
        <f t="shared" ref="N441" si="1076">(0.5*F441/5+0.25*(1-(G441-1)/10)+0.25*(IF(H441="AC",1,0)/G441))*10000</f>
        <v>8000</v>
      </c>
      <c r="O441" s="77">
        <f>AVERAGE($N$2:N441)</f>
        <v>6162.5315656565645</v>
      </c>
      <c r="P441" s="77">
        <f t="shared" ref="P441" si="1077">O441-O440</f>
        <v>4.185577299187571</v>
      </c>
      <c r="Q441" s="49">
        <f t="shared" ref="Q441" si="1078">AVERAGE(F434:F441)</f>
        <v>2.375</v>
      </c>
      <c r="R441" s="49">
        <f t="shared" ref="R441" si="1079">AVERAGE(G434:G441)</f>
        <v>1.25</v>
      </c>
      <c r="S441" s="50">
        <f t="shared" ref="S441" si="1080">COUNTIF(H435:H441, "AC")/SUM(G435:G441)</f>
        <v>1</v>
      </c>
      <c r="T441" s="50">
        <f t="shared" ref="T441" si="1081">(Q441/5*0.5+(1-(R441-1)/10)*0.25+S441*0.25)*10000</f>
        <v>7312.5</v>
      </c>
      <c r="U441" s="50">
        <f t="shared" ref="U441" si="1082">T441-T440</f>
        <v>618.05555555555566</v>
      </c>
      <c r="V441" s="50">
        <f>IF(A441&lt;&gt;"",AVERAGE($F$2:F441),"")</f>
        <v>1.7852272727272727</v>
      </c>
      <c r="W441" s="50">
        <f>IF(A441&lt;&gt;"", AVERAGE($G$2:G441), "")</f>
        <v>1.5704545454545455</v>
      </c>
      <c r="X441" s="50">
        <f>IF(A441&lt;&gt;"", COUNTIF($H$2:H441, "AC")/SUM($G$2:G441), "")</f>
        <v>0.62373371924746746</v>
      </c>
      <c r="Y441" s="50">
        <f t="shared" ref="Y441" si="1083">IF(A441&lt;&gt;"", V441/5*0.5+(1-(W441-1)/10)*0.25+X441*0.25, "")*10000</f>
        <v>5701.9479344823058</v>
      </c>
      <c r="Z441" s="50">
        <f t="shared" ref="Z441" si="1084">Y441-Y440</f>
        <v>4.455279898435947</v>
      </c>
      <c r="AA441" s="50">
        <f t="shared" si="967"/>
        <v>5.7986111111111106E-2</v>
      </c>
      <c r="AB441" s="75">
        <f t="shared" si="966"/>
        <v>9.6643518518518511E-3</v>
      </c>
      <c r="AC441" s="51">
        <v>9.6643518518518511E-3</v>
      </c>
      <c r="AD441" s="47" t="s">
        <v>987</v>
      </c>
      <c r="AE441" s="47" t="s">
        <v>987</v>
      </c>
      <c r="AF441" s="47" t="s">
        <v>987</v>
      </c>
    </row>
    <row r="442" spans="1:32" x14ac:dyDescent="0.15">
      <c r="A442" s="43" t="s">
        <v>1225</v>
      </c>
      <c r="B442" s="57">
        <v>647</v>
      </c>
      <c r="C442" s="57" t="s">
        <v>1398</v>
      </c>
      <c r="D442" s="58" t="s">
        <v>1399</v>
      </c>
      <c r="E442" s="58" t="s">
        <v>1228</v>
      </c>
      <c r="F442" s="58">
        <v>3</v>
      </c>
      <c r="G442" s="46">
        <v>1</v>
      </c>
      <c r="H442" s="47" t="s">
        <v>1229</v>
      </c>
      <c r="I442" s="59" t="s">
        <v>1277</v>
      </c>
      <c r="J442" s="56">
        <v>41567</v>
      </c>
      <c r="K442" s="61"/>
      <c r="L442" s="61"/>
      <c r="M442" s="73" t="s">
        <v>1228</v>
      </c>
      <c r="N442" s="80">
        <f t="shared" ref="N442:N445" si="1085">(0.5*F442/5+0.25*(1-(G442-1)/10)+0.25*(IF(H442="AC",1,0)/G442))*10000</f>
        <v>8000</v>
      </c>
      <c r="O442" s="77">
        <f>AVERAGE($N$2:N442)</f>
        <v>6166.6981607457792</v>
      </c>
      <c r="P442" s="77">
        <f t="shared" ref="P442:P445" si="1086">O442-O441</f>
        <v>4.1665950892147521</v>
      </c>
      <c r="Q442" s="49">
        <f t="shared" ref="Q442:Q445" si="1087">AVERAGE(F435:F442)</f>
        <v>2.375</v>
      </c>
      <c r="R442" s="49">
        <f t="shared" ref="R442:R445" si="1088">AVERAGE(G435:G442)</f>
        <v>1</v>
      </c>
      <c r="S442" s="50">
        <f t="shared" ref="S442:S445" si="1089">COUNTIF(H436:H442, "AC")/SUM(G436:G442)</f>
        <v>1</v>
      </c>
      <c r="T442" s="50">
        <f t="shared" ref="T442:T445" si="1090">(Q442/5*0.5+(1-(R442-1)/10)*0.25+S442*0.25)*10000</f>
        <v>7375</v>
      </c>
      <c r="U442" s="50">
        <f t="shared" ref="U442:U445" si="1091">T442-T441</f>
        <v>62.5</v>
      </c>
      <c r="V442" s="50">
        <f>IF(A442&lt;&gt;"",AVERAGE($F$2:F442),"")</f>
        <v>1.7879818594104309</v>
      </c>
      <c r="W442" s="50">
        <f>IF(A442&lt;&gt;"", AVERAGE($G$2:G442), "")</f>
        <v>1.5691609977324263</v>
      </c>
      <c r="X442" s="50">
        <f>IF(A442&lt;&gt;"", COUNTIF($H$2:H442, "AC")/SUM($G$2:G442), "")</f>
        <v>0.62427745664739887</v>
      </c>
      <c r="Y442" s="50">
        <f t="shared" ref="Y442:Y445" si="1092">IF(A442&lt;&gt;"", V442/5*0.5+(1-(W442-1)/10)*0.25+X442*0.25, "")*10000</f>
        <v>5706.3852515958215</v>
      </c>
      <c r="Z442" s="50">
        <f t="shared" ref="Z442:Z445" si="1093">Y442-Y441</f>
        <v>4.4373171135157463</v>
      </c>
      <c r="AA442" s="50">
        <f t="shared" si="967"/>
        <v>4.2500000000000003E-2</v>
      </c>
      <c r="AB442" s="75">
        <f t="shared" si="966"/>
        <v>7.083333333333333E-3</v>
      </c>
      <c r="AC442" s="51">
        <v>7.083333333333333E-3</v>
      </c>
      <c r="AD442" s="47" t="s">
        <v>987</v>
      </c>
      <c r="AE442" s="47" t="s">
        <v>987</v>
      </c>
      <c r="AF442" s="47" t="s">
        <v>987</v>
      </c>
    </row>
    <row r="443" spans="1:32" x14ac:dyDescent="0.15">
      <c r="A443" s="43" t="s">
        <v>1225</v>
      </c>
      <c r="B443" s="57">
        <v>413</v>
      </c>
      <c r="C443" s="57" t="s">
        <v>1400</v>
      </c>
      <c r="D443" s="58" t="s">
        <v>20</v>
      </c>
      <c r="E443" s="58" t="s">
        <v>1228</v>
      </c>
      <c r="F443" s="58">
        <v>3</v>
      </c>
      <c r="G443" s="46">
        <v>1</v>
      </c>
      <c r="H443" s="47" t="s">
        <v>1229</v>
      </c>
      <c r="I443" s="59" t="s">
        <v>1277</v>
      </c>
      <c r="J443" s="56">
        <v>41567</v>
      </c>
      <c r="K443" s="61"/>
      <c r="L443" s="61"/>
      <c r="M443" s="73" t="s">
        <v>1228</v>
      </c>
      <c r="N443" s="80">
        <f t="shared" si="1085"/>
        <v>8000</v>
      </c>
      <c r="O443" s="77">
        <f>AVERAGE($N$2:N443)</f>
        <v>6170.8459024635486</v>
      </c>
      <c r="P443" s="77">
        <f t="shared" si="1086"/>
        <v>4.1477417177693496</v>
      </c>
      <c r="Q443" s="49">
        <f t="shared" si="1087"/>
        <v>2.375</v>
      </c>
      <c r="R443" s="49">
        <f t="shared" si="1088"/>
        <v>1</v>
      </c>
      <c r="S443" s="50">
        <f t="shared" si="1089"/>
        <v>1</v>
      </c>
      <c r="T443" s="50">
        <f t="shared" si="1090"/>
        <v>7375</v>
      </c>
      <c r="U443" s="50">
        <f t="shared" si="1091"/>
        <v>0</v>
      </c>
      <c r="V443" s="50">
        <f>IF(A443&lt;&gt;"",AVERAGE($F$2:F443),"")</f>
        <v>1.7907239819004526</v>
      </c>
      <c r="W443" s="50">
        <f>IF(A443&lt;&gt;"", AVERAGE($G$2:G443), "")</f>
        <v>1.5678733031674208</v>
      </c>
      <c r="X443" s="50">
        <f>IF(A443&lt;&gt;"", COUNTIF($H$2:H443, "AC")/SUM($G$2:G443), "")</f>
        <v>0.62481962481962483</v>
      </c>
      <c r="Y443" s="50">
        <f t="shared" si="1092"/>
        <v>5710.8047181576594</v>
      </c>
      <c r="Z443" s="50">
        <f t="shared" si="1093"/>
        <v>4.4194665618379076</v>
      </c>
      <c r="AA443" s="50">
        <f t="shared" si="967"/>
        <v>7.104166666666667E-2</v>
      </c>
      <c r="AB443" s="75">
        <f t="shared" si="966"/>
        <v>1.1840277777777778E-2</v>
      </c>
      <c r="AC443" s="51">
        <v>1.1840277777777778E-2</v>
      </c>
      <c r="AD443" s="47" t="s">
        <v>987</v>
      </c>
      <c r="AE443" s="47" t="s">
        <v>987</v>
      </c>
      <c r="AF443" s="47" t="s">
        <v>987</v>
      </c>
    </row>
    <row r="444" spans="1:32" x14ac:dyDescent="0.15">
      <c r="A444" s="43" t="s">
        <v>1225</v>
      </c>
      <c r="B444" s="57">
        <v>646</v>
      </c>
      <c r="C444" s="57" t="s">
        <v>1401</v>
      </c>
      <c r="D444" s="58" t="s">
        <v>435</v>
      </c>
      <c r="E444" s="58">
        <v>1</v>
      </c>
      <c r="F444" s="58">
        <v>3.5</v>
      </c>
      <c r="G444" s="46">
        <v>3</v>
      </c>
      <c r="H444" s="47" t="s">
        <v>1229</v>
      </c>
      <c r="I444" s="59" t="s">
        <v>1277</v>
      </c>
      <c r="J444" s="56">
        <v>41567</v>
      </c>
      <c r="K444" s="61"/>
      <c r="L444" s="61" t="s">
        <v>1402</v>
      </c>
      <c r="M444" s="73" t="s">
        <v>1228</v>
      </c>
      <c r="N444" s="80">
        <f t="shared" si="1085"/>
        <v>6333.3333333333339</v>
      </c>
      <c r="O444" s="77">
        <f>AVERAGE($N$2:N444)</f>
        <v>6171.212691246551</v>
      </c>
      <c r="P444" s="77">
        <f t="shared" si="1086"/>
        <v>0.36678878300244833</v>
      </c>
      <c r="Q444" s="49">
        <f t="shared" si="1087"/>
        <v>2.5625</v>
      </c>
      <c r="R444" s="49">
        <f t="shared" si="1088"/>
        <v>1.25</v>
      </c>
      <c r="S444" s="50">
        <f t="shared" si="1089"/>
        <v>0.77777777777777779</v>
      </c>
      <c r="T444" s="50">
        <f t="shared" si="1090"/>
        <v>6944.4444444444443</v>
      </c>
      <c r="U444" s="50">
        <f t="shared" si="1091"/>
        <v>-430.55555555555566</v>
      </c>
      <c r="V444" s="50">
        <f>IF(A444&lt;&gt;"",AVERAGE($F$2:F444),"")</f>
        <v>1.7945823927765236</v>
      </c>
      <c r="W444" s="50">
        <f>IF(A444&lt;&gt;"", AVERAGE($G$2:G444), "")</f>
        <v>1.5711060948081264</v>
      </c>
      <c r="X444" s="50">
        <f>IF(A444&lt;&gt;"", COUNTIF($H$2:H444, "AC")/SUM($G$2:G444), "")</f>
        <v>0.62356321839080464</v>
      </c>
      <c r="Y444" s="50">
        <f t="shared" si="1092"/>
        <v>5710.713915051504</v>
      </c>
      <c r="Z444" s="50">
        <f t="shared" si="1093"/>
        <v>-9.0803106155362912E-2</v>
      </c>
      <c r="AA444" s="50">
        <f t="shared" si="967"/>
        <v>1</v>
      </c>
      <c r="AB444" s="75">
        <f t="shared" si="966"/>
        <v>1E+100</v>
      </c>
      <c r="AC444" s="51">
        <v>2.101851851851852E-2</v>
      </c>
      <c r="AD444" s="51">
        <v>1.068287037037037E-2</v>
      </c>
      <c r="AE444" s="82">
        <v>1E+100</v>
      </c>
      <c r="AF444" s="47" t="s">
        <v>987</v>
      </c>
    </row>
    <row r="445" spans="1:32" x14ac:dyDescent="0.15">
      <c r="A445" s="43" t="s">
        <v>1225</v>
      </c>
      <c r="B445" s="57">
        <v>343</v>
      </c>
      <c r="C445" s="57" t="s">
        <v>1403</v>
      </c>
      <c r="D445" s="58" t="s">
        <v>435</v>
      </c>
      <c r="E445" s="58">
        <v>1</v>
      </c>
      <c r="F445" s="58">
        <v>3.5</v>
      </c>
      <c r="G445" s="46">
        <v>1</v>
      </c>
      <c r="H445" s="47" t="s">
        <v>1229</v>
      </c>
      <c r="I445" s="59" t="s">
        <v>1277</v>
      </c>
      <c r="J445" s="56">
        <v>41567</v>
      </c>
      <c r="K445" s="61"/>
      <c r="L445" s="61" t="s">
        <v>1404</v>
      </c>
      <c r="M445" s="73" t="s">
        <v>1228</v>
      </c>
      <c r="N445" s="80">
        <f t="shared" si="1085"/>
        <v>8500</v>
      </c>
      <c r="O445" s="77">
        <f>AVERAGE($N$2:N445)</f>
        <v>6176.4577077077074</v>
      </c>
      <c r="P445" s="77">
        <f t="shared" si="1086"/>
        <v>5.2450164611564105</v>
      </c>
      <c r="Q445" s="49">
        <f t="shared" si="1087"/>
        <v>2.625</v>
      </c>
      <c r="R445" s="49">
        <f t="shared" si="1088"/>
        <v>1.25</v>
      </c>
      <c r="S445" s="50">
        <f t="shared" si="1089"/>
        <v>0.77777777777777779</v>
      </c>
      <c r="T445" s="50">
        <f t="shared" si="1090"/>
        <v>7006.9444444444443</v>
      </c>
      <c r="U445" s="50">
        <f t="shared" si="1091"/>
        <v>62.5</v>
      </c>
      <c r="V445" s="50">
        <f>IF(A445&lt;&gt;"",AVERAGE($F$2:F445),"")</f>
        <v>1.7984234234234233</v>
      </c>
      <c r="W445" s="50">
        <f>IF(A445&lt;&gt;"", AVERAGE($G$2:G445), "")</f>
        <v>1.5698198198198199</v>
      </c>
      <c r="X445" s="50">
        <f>IF(A445&lt;&gt;"", COUNTIF($H$2:H445, "AC")/SUM($G$2:G445), "")</f>
        <v>0.62410329985652802</v>
      </c>
      <c r="Y445" s="50">
        <f t="shared" si="1092"/>
        <v>5716.2267181097877</v>
      </c>
      <c r="Z445" s="50">
        <f t="shared" si="1093"/>
        <v>5.51280305828368</v>
      </c>
      <c r="AA445" s="50">
        <f t="shared" si="967"/>
        <v>9.0069444444444438E-2</v>
      </c>
      <c r="AB445" s="75">
        <f t="shared" si="966"/>
        <v>1.5011574074074075E-2</v>
      </c>
      <c r="AC445" s="51">
        <v>1.5011574074074075E-2</v>
      </c>
      <c r="AD445" s="47" t="s">
        <v>987</v>
      </c>
      <c r="AE445" s="47" t="s">
        <v>987</v>
      </c>
      <c r="AF445" s="47" t="s">
        <v>987</v>
      </c>
    </row>
    <row r="446" spans="1:32" x14ac:dyDescent="0.15">
      <c r="A446" s="43" t="s">
        <v>1225</v>
      </c>
      <c r="B446" s="57">
        <v>712</v>
      </c>
      <c r="C446" s="57" t="s">
        <v>1405</v>
      </c>
      <c r="D446" s="58" t="s">
        <v>435</v>
      </c>
      <c r="E446" s="58">
        <v>1</v>
      </c>
      <c r="F446" s="58">
        <v>3.5</v>
      </c>
      <c r="G446" s="46">
        <v>3</v>
      </c>
      <c r="H446" s="47" t="s">
        <v>1229</v>
      </c>
      <c r="I446" s="59" t="s">
        <v>1277</v>
      </c>
      <c r="J446" s="56">
        <v>41569</v>
      </c>
      <c r="K446" s="61"/>
      <c r="L446" s="61" t="s">
        <v>1406</v>
      </c>
      <c r="M446" s="73" t="s">
        <v>1228</v>
      </c>
      <c r="N446" s="80">
        <f t="shared" ref="N446:N452" si="1094">(0.5*F446/5+0.25*(1-(G446-1)/10)+0.25*(IF(H446="AC",1,0)/G446))*10000</f>
        <v>6333.3333333333339</v>
      </c>
      <c r="O446" s="77">
        <f>AVERAGE($N$2:N446)</f>
        <v>6176.8102372034955</v>
      </c>
      <c r="P446" s="77">
        <f t="shared" ref="P446" si="1095">O446-O445</f>
        <v>0.35252949578807602</v>
      </c>
      <c r="Q446" s="49">
        <f t="shared" ref="Q446" si="1096">AVERAGE(F439:F446)</f>
        <v>2.9375</v>
      </c>
      <c r="R446" s="49">
        <f t="shared" ref="R446" si="1097">AVERAGE(G439:G446)</f>
        <v>1.5</v>
      </c>
      <c r="S446" s="50">
        <f t="shared" ref="S446" si="1098">COUNTIF(H440:H446, "AC")/SUM(G440:G446)</f>
        <v>0.63636363636363635</v>
      </c>
      <c r="T446" s="50">
        <f t="shared" ref="T446" si="1099">(Q446/5*0.5+(1-(R446-1)/10)*0.25+S446*0.25)*10000</f>
        <v>6903.409090909091</v>
      </c>
      <c r="U446" s="50">
        <f t="shared" ref="U446" si="1100">T446-T445</f>
        <v>-103.53535353535335</v>
      </c>
      <c r="V446" s="50">
        <f>IF(A446&lt;&gt;"",AVERAGE($F$2:F446),"")</f>
        <v>1.8022471910112359</v>
      </c>
      <c r="W446" s="50">
        <f>IF(A446&lt;&gt;"", AVERAGE($G$2:G446), "")</f>
        <v>1.5730337078651686</v>
      </c>
      <c r="X446" s="50">
        <f>IF(A446&lt;&gt;"", COUNTIF($H$2:H446, "AC")/SUM($G$2:G446), "")</f>
        <v>0.62285714285714289</v>
      </c>
      <c r="Y446" s="50">
        <f t="shared" ref="Y446" si="1101">IF(A446&lt;&gt;"", V446/5*0.5+(1-(W446-1)/10)*0.25+X446*0.25, "")*10000</f>
        <v>5716.1316211878011</v>
      </c>
      <c r="Z446" s="50">
        <f t="shared" ref="Z446" si="1102">Y446-Y445</f>
        <v>-9.5096921986623784E-2</v>
      </c>
      <c r="AA446" s="50">
        <f t="shared" si="967"/>
        <v>0.37375000000000003</v>
      </c>
      <c r="AB446" s="75">
        <f t="shared" si="966"/>
        <v>6.2291666666666669E-2</v>
      </c>
      <c r="AC446" s="51">
        <v>6.2291666666666669E-2</v>
      </c>
      <c r="AD446" s="47" t="s">
        <v>987</v>
      </c>
      <c r="AE446" s="47" t="s">
        <v>987</v>
      </c>
      <c r="AF446" s="47" t="s">
        <v>987</v>
      </c>
    </row>
    <row r="447" spans="1:32" x14ac:dyDescent="0.15">
      <c r="A447" s="43" t="s">
        <v>1225</v>
      </c>
      <c r="B447" s="57">
        <v>771</v>
      </c>
      <c r="C447" s="57" t="s">
        <v>1407</v>
      </c>
      <c r="D447" s="58" t="s">
        <v>1342</v>
      </c>
      <c r="E447" s="58" t="s">
        <v>1228</v>
      </c>
      <c r="F447" s="58">
        <v>1</v>
      </c>
      <c r="G447" s="46">
        <v>1</v>
      </c>
      <c r="H447" s="47" t="s">
        <v>1229</v>
      </c>
      <c r="I447" s="59" t="s">
        <v>1230</v>
      </c>
      <c r="J447" s="56">
        <v>41681</v>
      </c>
      <c r="K447" s="61"/>
      <c r="L447" s="61"/>
      <c r="M447" s="73" t="s">
        <v>1228</v>
      </c>
      <c r="N447" s="80">
        <f t="shared" si="1094"/>
        <v>6000</v>
      </c>
      <c r="O447" s="77">
        <f>AVERAGE($N$2:N447)</f>
        <v>6176.4138016940706</v>
      </c>
      <c r="P447" s="77">
        <f t="shared" ref="P447" si="1103">O447-O446</f>
        <v>-0.39643550942491856</v>
      </c>
      <c r="Q447" s="49">
        <f t="shared" ref="Q447" si="1104">AVERAGE(F440:F447)</f>
        <v>2.8125</v>
      </c>
      <c r="R447" s="49">
        <f t="shared" ref="R447" si="1105">AVERAGE(G440:G447)</f>
        <v>1.5</v>
      </c>
      <c r="S447" s="50">
        <f t="shared" ref="S447" si="1106">COUNTIF(H441:H447, "AC")/SUM(G441:G447)</f>
        <v>0.63636363636363635</v>
      </c>
      <c r="T447" s="50">
        <f t="shared" ref="T447" si="1107">(Q447/5*0.5+(1-(R447-1)/10)*0.25+S447*0.25)*10000</f>
        <v>6778.409090909091</v>
      </c>
      <c r="U447" s="50">
        <f t="shared" ref="U447" si="1108">T447-T446</f>
        <v>-125</v>
      </c>
      <c r="V447" s="50">
        <f>IF(A447&lt;&gt;"",AVERAGE($F$2:F447),"")</f>
        <v>1.8004484304932735</v>
      </c>
      <c r="W447" s="50">
        <f>IF(A447&lt;&gt;"", AVERAGE($G$2:G447), "")</f>
        <v>1.5717488789237668</v>
      </c>
      <c r="X447" s="50">
        <f>IF(A447&lt;&gt;"", COUNTIF($H$2:H447, "AC")/SUM($G$2:G447), "")</f>
        <v>0.62339514978601995</v>
      </c>
      <c r="Y447" s="50">
        <f t="shared" ref="Y447" si="1109">IF(A447&lt;&gt;"", V447/5*0.5+(1-(W447-1)/10)*0.25+X447*0.25, "")*10000</f>
        <v>5715.9990852273813</v>
      </c>
      <c r="Z447" s="50">
        <f t="shared" ref="Z447" si="1110">Y447-Y446</f>
        <v>-0.13253596041977289</v>
      </c>
      <c r="AA447" s="50">
        <f t="shared" si="967"/>
        <v>7.6388888888888895E-3</v>
      </c>
      <c r="AB447" s="75">
        <f t="shared" si="966"/>
        <v>1.2731481481481483E-3</v>
      </c>
      <c r="AC447" s="51">
        <v>1.2731481481481483E-3</v>
      </c>
      <c r="AD447" s="47" t="s">
        <v>987</v>
      </c>
      <c r="AE447" s="47" t="s">
        <v>987</v>
      </c>
      <c r="AF447" s="47" t="s">
        <v>987</v>
      </c>
    </row>
    <row r="448" spans="1:32" x14ac:dyDescent="0.15">
      <c r="A448" s="43" t="s">
        <v>1225</v>
      </c>
      <c r="B448" s="57">
        <v>728</v>
      </c>
      <c r="C448" s="57" t="s">
        <v>1408</v>
      </c>
      <c r="D448" s="58" t="s">
        <v>1410</v>
      </c>
      <c r="E448" s="58" t="s">
        <v>1228</v>
      </c>
      <c r="F448" s="58">
        <v>1</v>
      </c>
      <c r="G448" s="46">
        <v>1</v>
      </c>
      <c r="H448" s="47" t="s">
        <v>1229</v>
      </c>
      <c r="I448" s="59" t="s">
        <v>1230</v>
      </c>
      <c r="J448" s="56">
        <v>41681</v>
      </c>
      <c r="K448" s="61"/>
      <c r="L448" s="61"/>
      <c r="M448" s="73" t="s">
        <v>1228</v>
      </c>
      <c r="N448" s="80">
        <f t="shared" si="1094"/>
        <v>6000</v>
      </c>
      <c r="O448" s="77">
        <f>AVERAGE($N$2:N448)</f>
        <v>6176.0191399453142</v>
      </c>
      <c r="P448" s="77">
        <f t="shared" ref="P448" si="1111">O448-O447</f>
        <v>-0.39466174875633442</v>
      </c>
      <c r="Q448" s="49">
        <f t="shared" ref="Q448" si="1112">AVERAGE(F441:F448)</f>
        <v>2.6875</v>
      </c>
      <c r="R448" s="49">
        <f t="shared" ref="R448" si="1113">AVERAGE(G441:G448)</f>
        <v>1.5</v>
      </c>
      <c r="S448" s="50">
        <f t="shared" ref="S448" si="1114">COUNTIF(H442:H448, "AC")/SUM(G442:G448)</f>
        <v>0.63636363636363635</v>
      </c>
      <c r="T448" s="50">
        <f t="shared" ref="T448" si="1115">(Q448/5*0.5+(1-(R448-1)/10)*0.25+S448*0.25)*10000</f>
        <v>6653.4090909090901</v>
      </c>
      <c r="U448" s="50">
        <f t="shared" ref="U448" si="1116">T448-T447</f>
        <v>-125.00000000000091</v>
      </c>
      <c r="V448" s="50">
        <f>IF(A448&lt;&gt;"",AVERAGE($F$2:F448),"")</f>
        <v>1.7986577181208054</v>
      </c>
      <c r="W448" s="50">
        <f>IF(A448&lt;&gt;"", AVERAGE($G$2:G448), "")</f>
        <v>1.5704697986577181</v>
      </c>
      <c r="X448" s="50">
        <f>IF(A448&lt;&gt;"", COUNTIF($H$2:H448, "AC")/SUM($G$2:G448), "")</f>
        <v>0.62393162393162394</v>
      </c>
      <c r="Y448" s="50">
        <f t="shared" ref="Y448" si="1117">IF(A448&lt;&gt;"", V448/5*0.5+(1-(W448-1)/10)*0.25+X448*0.25, "")*10000</f>
        <v>5715.8693282854356</v>
      </c>
      <c r="Z448" s="50">
        <f t="shared" ref="Z448" si="1118">Y448-Y447</f>
        <v>-0.12975694194574316</v>
      </c>
      <c r="AA448" s="50">
        <f t="shared" si="967"/>
        <v>2.8125000000000001E-2</v>
      </c>
      <c r="AB448" s="75">
        <f t="shared" si="966"/>
        <v>4.6874999999999998E-3</v>
      </c>
      <c r="AC448" s="51">
        <v>4.6874999999999998E-3</v>
      </c>
      <c r="AD448" s="47" t="s">
        <v>987</v>
      </c>
      <c r="AE448" s="47" t="s">
        <v>987</v>
      </c>
      <c r="AF448" s="47" t="s">
        <v>987</v>
      </c>
    </row>
    <row r="449" spans="1:32" x14ac:dyDescent="0.15">
      <c r="A449" s="43" t="s">
        <v>1225</v>
      </c>
      <c r="B449" s="57">
        <v>766</v>
      </c>
      <c r="C449" s="57" t="s">
        <v>1409</v>
      </c>
      <c r="D449" s="58" t="s">
        <v>1342</v>
      </c>
      <c r="E449" s="58" t="s">
        <v>1228</v>
      </c>
      <c r="F449" s="58">
        <v>1</v>
      </c>
      <c r="G449" s="46">
        <v>1</v>
      </c>
      <c r="H449" s="47" t="s">
        <v>1229</v>
      </c>
      <c r="I449" s="59" t="s">
        <v>1230</v>
      </c>
      <c r="J449" s="56">
        <v>41681</v>
      </c>
      <c r="K449" s="61"/>
      <c r="L449" s="61"/>
      <c r="M449" s="73" t="s">
        <v>1228</v>
      </c>
      <c r="N449" s="80">
        <f t="shared" si="1094"/>
        <v>6000</v>
      </c>
      <c r="O449" s="77">
        <f>AVERAGE($N$2:N449)</f>
        <v>6175.6262400793648</v>
      </c>
      <c r="P449" s="77">
        <f t="shared" ref="P449" si="1119">O449-O448</f>
        <v>-0.39289986594940274</v>
      </c>
      <c r="Q449" s="49">
        <f t="shared" ref="Q449" si="1120">AVERAGE(F442:F449)</f>
        <v>2.4375</v>
      </c>
      <c r="R449" s="49">
        <f t="shared" ref="R449" si="1121">AVERAGE(G442:G449)</f>
        <v>1.5</v>
      </c>
      <c r="S449" s="50">
        <f t="shared" ref="S449" si="1122">COUNTIF(H443:H449, "AC")/SUM(G443:G449)</f>
        <v>0.63636363636363635</v>
      </c>
      <c r="T449" s="50">
        <f t="shared" ref="T449" si="1123">(Q449/5*0.5+(1-(R449-1)/10)*0.25+S449*0.25)*10000</f>
        <v>6403.4090909090901</v>
      </c>
      <c r="U449" s="50">
        <f t="shared" ref="U449" si="1124">T449-T448</f>
        <v>-250</v>
      </c>
      <c r="V449" s="50">
        <f>IF(A449&lt;&gt;"",AVERAGE($F$2:F449),"")</f>
        <v>1.796875</v>
      </c>
      <c r="W449" s="50">
        <f>IF(A449&lt;&gt;"", AVERAGE($G$2:G449), "")</f>
        <v>1.5691964285714286</v>
      </c>
      <c r="X449" s="50">
        <f>IF(A449&lt;&gt;"", COUNTIF($H$2:H449, "AC")/SUM($G$2:G449), "")</f>
        <v>0.62446657183499288</v>
      </c>
      <c r="Y449" s="50">
        <f t="shared" ref="Y449" si="1125">IF(A449&lt;&gt;"", V449/5*0.5+(1-(W449-1)/10)*0.25+X449*0.25, "")*10000</f>
        <v>5715.7423224446256</v>
      </c>
      <c r="Z449" s="50">
        <f t="shared" ref="Z449" si="1126">Y449-Y448</f>
        <v>-0.12700584080994304</v>
      </c>
      <c r="AA449" s="50">
        <f t="shared" si="967"/>
        <v>2.3750000000000004E-2</v>
      </c>
      <c r="AB449" s="75">
        <f t="shared" si="966"/>
        <v>3.9583333333333337E-3</v>
      </c>
      <c r="AC449" s="51">
        <v>3.9583333333333337E-3</v>
      </c>
      <c r="AD449" s="47" t="s">
        <v>987</v>
      </c>
      <c r="AE449" s="47" t="s">
        <v>987</v>
      </c>
      <c r="AF449" s="47" t="s">
        <v>987</v>
      </c>
    </row>
    <row r="450" spans="1:32" x14ac:dyDescent="0.15">
      <c r="A450" s="43" t="s">
        <v>1225</v>
      </c>
      <c r="B450" s="57">
        <v>682</v>
      </c>
      <c r="C450" s="57" t="s">
        <v>1411</v>
      </c>
      <c r="D450" s="58" t="s">
        <v>1342</v>
      </c>
      <c r="E450" s="58" t="s">
        <v>1228</v>
      </c>
      <c r="F450" s="58">
        <v>1.5</v>
      </c>
      <c r="G450" s="46">
        <v>1</v>
      </c>
      <c r="H450" s="47" t="s">
        <v>1229</v>
      </c>
      <c r="I450" s="59" t="s">
        <v>1230</v>
      </c>
      <c r="J450" s="56">
        <v>41682</v>
      </c>
      <c r="K450" s="61"/>
      <c r="L450" s="61"/>
      <c r="M450" s="73" t="s">
        <v>1228</v>
      </c>
      <c r="N450" s="80">
        <f t="shared" si="1094"/>
        <v>6500</v>
      </c>
      <c r="O450" s="77">
        <f>AVERAGE($N$2:N450)</f>
        <v>6176.3486760702799</v>
      </c>
      <c r="P450" s="77">
        <f t="shared" ref="P450" si="1127">O450-O449</f>
        <v>0.72243599091507349</v>
      </c>
      <c r="Q450" s="49">
        <f t="shared" ref="Q450" si="1128">AVERAGE(F443:F450)</f>
        <v>2.25</v>
      </c>
      <c r="R450" s="49">
        <f t="shared" ref="R450" si="1129">AVERAGE(G443:G450)</f>
        <v>1.5</v>
      </c>
      <c r="S450" s="50">
        <f t="shared" ref="S450" si="1130">COUNTIF(H444:H450, "AC")/SUM(G444:G450)</f>
        <v>0.63636363636363635</v>
      </c>
      <c r="T450" s="50">
        <f t="shared" ref="T450" si="1131">(Q450/5*0.5+(1-(R450-1)/10)*0.25+S450*0.25)*10000</f>
        <v>6215.909090909091</v>
      </c>
      <c r="U450" s="50">
        <f t="shared" ref="U450" si="1132">T450-T449</f>
        <v>-187.49999999999909</v>
      </c>
      <c r="V450" s="50">
        <f>IF(A450&lt;&gt;"",AVERAGE($F$2:F450),"")</f>
        <v>1.7962138084632517</v>
      </c>
      <c r="W450" s="50">
        <f>IF(A450&lt;&gt;"", AVERAGE($G$2:G450), "")</f>
        <v>1.5679287305122493</v>
      </c>
      <c r="X450" s="50">
        <f>IF(A450&lt;&gt;"", COUNTIF($H$2:H450, "AC")/SUM($G$2:G450), "")</f>
        <v>0.625</v>
      </c>
      <c r="Y450" s="50">
        <f t="shared" ref="Y450" si="1133">IF(A450&lt;&gt;"", V450/5*0.5+(1-(W450-1)/10)*0.25+X450*0.25, "")*10000</f>
        <v>5716.7316258351893</v>
      </c>
      <c r="Z450" s="50">
        <f t="shared" ref="Z450" si="1134">Y450-Y449</f>
        <v>0.98930339056369121</v>
      </c>
      <c r="AA450" s="50">
        <f t="shared" si="967"/>
        <v>4.7986111111111111E-2</v>
      </c>
      <c r="AB450" s="75">
        <f t="shared" si="966"/>
        <v>7.9976851851851858E-3</v>
      </c>
      <c r="AC450" s="51">
        <v>7.9976851851851858E-3</v>
      </c>
      <c r="AD450" s="47" t="s">
        <v>987</v>
      </c>
      <c r="AE450" s="47" t="s">
        <v>987</v>
      </c>
      <c r="AF450" s="47" t="s">
        <v>987</v>
      </c>
    </row>
    <row r="451" spans="1:32" x14ac:dyDescent="0.15">
      <c r="A451" s="43" t="s">
        <v>1225</v>
      </c>
      <c r="B451" s="57">
        <v>669</v>
      </c>
      <c r="C451" s="57" t="s">
        <v>1412</v>
      </c>
      <c r="D451" s="58" t="s">
        <v>1332</v>
      </c>
      <c r="E451" s="58">
        <v>1</v>
      </c>
      <c r="F451" s="58">
        <v>3</v>
      </c>
      <c r="G451" s="46">
        <v>1</v>
      </c>
      <c r="H451" s="47" t="s">
        <v>1229</v>
      </c>
      <c r="I451" s="59" t="s">
        <v>1230</v>
      </c>
      <c r="J451" s="56">
        <v>41682</v>
      </c>
      <c r="K451" s="61"/>
      <c r="L451" s="61"/>
      <c r="M451" s="73" t="s">
        <v>1228</v>
      </c>
      <c r="N451" s="80">
        <f t="shared" si="1094"/>
        <v>8000</v>
      </c>
      <c r="O451" s="77">
        <f>AVERAGE($N$2:N451)</f>
        <v>6180.4012345679012</v>
      </c>
      <c r="P451" s="77">
        <f t="shared" ref="P451" si="1135">O451-O450</f>
        <v>4.0525584976212485</v>
      </c>
      <c r="Q451" s="49">
        <f t="shared" ref="Q451" si="1136">AVERAGE(F444:F451)</f>
        <v>2.25</v>
      </c>
      <c r="R451" s="49">
        <f t="shared" ref="R451" si="1137">AVERAGE(G444:G451)</f>
        <v>1.5</v>
      </c>
      <c r="S451" s="50">
        <f t="shared" ref="S451" si="1138">COUNTIF(H445:H451, "AC")/SUM(G445:G451)</f>
        <v>0.77777777777777779</v>
      </c>
      <c r="T451" s="50">
        <f t="shared" ref="T451" si="1139">(Q451/5*0.5+(1-(R451-1)/10)*0.25+S451*0.25)*10000</f>
        <v>6569.4444444444443</v>
      </c>
      <c r="U451" s="50">
        <f t="shared" ref="U451" si="1140">T451-T450</f>
        <v>353.53535353535335</v>
      </c>
      <c r="V451" s="50">
        <f>IF(A451&lt;&gt;"",AVERAGE($F$2:F451),"")</f>
        <v>1.798888888888889</v>
      </c>
      <c r="W451" s="50">
        <f>IF(A451&lt;&gt;"", AVERAGE($G$2:G451), "")</f>
        <v>1.5666666666666667</v>
      </c>
      <c r="X451" s="50">
        <f>IF(A451&lt;&gt;"", COUNTIF($H$2:H451, "AC")/SUM($G$2:G451), "")</f>
        <v>0.62553191489361704</v>
      </c>
      <c r="Y451" s="50">
        <f t="shared" ref="Y451" si="1141">IF(A451&lt;&gt;"", V451/5*0.5+(1-(W451-1)/10)*0.25+X451*0.25, "")*10000</f>
        <v>5721.0520094562644</v>
      </c>
      <c r="Z451" s="50">
        <f t="shared" ref="Z451" si="1142">Y451-Y450</f>
        <v>4.3203836210750524</v>
      </c>
      <c r="AA451" s="50">
        <f t="shared" si="967"/>
        <v>0.10090277777777777</v>
      </c>
      <c r="AB451" s="75">
        <f t="shared" si="966"/>
        <v>1.681712962962963E-2</v>
      </c>
      <c r="AC451" s="51">
        <v>1.681712962962963E-2</v>
      </c>
      <c r="AD451" s="47" t="s">
        <v>987</v>
      </c>
      <c r="AE451" s="47" t="s">
        <v>987</v>
      </c>
      <c r="AF451" s="47" t="s">
        <v>987</v>
      </c>
    </row>
    <row r="452" spans="1:32" x14ac:dyDescent="0.15">
      <c r="A452" s="43" t="s">
        <v>1225</v>
      </c>
      <c r="B452" s="57">
        <v>693</v>
      </c>
      <c r="C452" s="33" t="s">
        <v>1413</v>
      </c>
      <c r="D452" s="58" t="s">
        <v>1342</v>
      </c>
      <c r="E452" s="58" t="s">
        <v>1228</v>
      </c>
      <c r="F452" s="58">
        <v>1</v>
      </c>
      <c r="G452" s="46">
        <v>1</v>
      </c>
      <c r="H452" s="47" t="s">
        <v>1229</v>
      </c>
      <c r="I452" s="59" t="s">
        <v>1230</v>
      </c>
      <c r="J452" s="56">
        <v>41691</v>
      </c>
      <c r="K452" s="61"/>
      <c r="L452" s="61"/>
      <c r="M452" s="73" t="s">
        <v>1228</v>
      </c>
      <c r="N452" s="80">
        <f t="shared" si="1094"/>
        <v>6000</v>
      </c>
      <c r="O452" s="77">
        <f>AVERAGE($N$2:N452)</f>
        <v>6180.0012318304998</v>
      </c>
      <c r="P452" s="77">
        <f t="shared" ref="P452" si="1143">O452-O451</f>
        <v>-0.40000273740133707</v>
      </c>
      <c r="Q452" s="49">
        <f t="shared" ref="Q452" si="1144">AVERAGE(F445:F452)</f>
        <v>1.9375</v>
      </c>
      <c r="R452" s="49">
        <f t="shared" ref="R452" si="1145">AVERAGE(G445:G452)</f>
        <v>1.25</v>
      </c>
      <c r="S452" s="50">
        <f t="shared" ref="S452" si="1146">COUNTIF(H446:H452, "AC")/SUM(G446:G452)</f>
        <v>0.77777777777777779</v>
      </c>
      <c r="T452" s="50">
        <f t="shared" ref="T452" si="1147">(Q452/5*0.5+(1-(R452-1)/10)*0.25+S452*0.25)*10000</f>
        <v>6319.4444444444443</v>
      </c>
      <c r="U452" s="50">
        <f t="shared" ref="U452" si="1148">T452-T451</f>
        <v>-250</v>
      </c>
      <c r="V452" s="50">
        <f>IF(A452&lt;&gt;"",AVERAGE($F$2:F452),"")</f>
        <v>1.7971175166297118</v>
      </c>
      <c r="W452" s="50">
        <f>IF(A452&lt;&gt;"", AVERAGE($G$2:G452), "")</f>
        <v>1.565410199556541</v>
      </c>
      <c r="X452" s="50">
        <f>IF(A452&lt;&gt;"", COUNTIF($H$2:H452, "AC")/SUM($G$2:G452), "")</f>
        <v>0.62606232294617559</v>
      </c>
      <c r="Y452" s="50">
        <f t="shared" ref="Y452" si="1149">IF(A452&lt;&gt;"", V452/5*0.5+(1-(W452-1)/10)*0.25+X452*0.25, "")*10000</f>
        <v>5720.9207741060154</v>
      </c>
      <c r="Z452" s="50">
        <f t="shared" ref="Z452" si="1150">Y452-Y451</f>
        <v>-0.13123535024897137</v>
      </c>
      <c r="AA452" s="50">
        <f t="shared" si="967"/>
        <v>1.1527777777777777E-2</v>
      </c>
      <c r="AB452" s="75">
        <f t="shared" si="966"/>
        <v>1.9212962962962962E-3</v>
      </c>
      <c r="AC452" s="51">
        <v>1.9212962962962962E-3</v>
      </c>
      <c r="AD452" s="47" t="s">
        <v>987</v>
      </c>
      <c r="AE452" s="47" t="s">
        <v>987</v>
      </c>
      <c r="AF452" s="47" t="s">
        <v>987</v>
      </c>
    </row>
    <row r="453" spans="1:32" x14ac:dyDescent="0.15">
      <c r="A453" s="43" t="s">
        <v>1225</v>
      </c>
      <c r="B453" s="57">
        <v>762</v>
      </c>
      <c r="C453" s="57" t="s">
        <v>1414</v>
      </c>
      <c r="D453" s="58" t="s">
        <v>1415</v>
      </c>
      <c r="E453" s="58" t="s">
        <v>1228</v>
      </c>
      <c r="F453" s="58">
        <v>1</v>
      </c>
      <c r="G453" s="46">
        <v>1</v>
      </c>
      <c r="H453" s="47" t="s">
        <v>1229</v>
      </c>
      <c r="I453" s="59" t="s">
        <v>1230</v>
      </c>
      <c r="J453" s="56">
        <v>41691</v>
      </c>
      <c r="K453" s="61"/>
      <c r="L453" s="61"/>
      <c r="M453" s="73" t="s">
        <v>1228</v>
      </c>
      <c r="N453" s="80">
        <f t="shared" ref="N453" si="1151">(0.5*F453/5+0.25*(1-(G453-1)/10)+0.25*(IF(H453="AC",1,0)/G453))*10000</f>
        <v>6000</v>
      </c>
      <c r="O453" s="77">
        <f>AVERAGE($N$2:N453)</f>
        <v>6179.6029990167153</v>
      </c>
      <c r="P453" s="77">
        <f t="shared" ref="P453" si="1152">O453-O452</f>
        <v>-0.39823281378448883</v>
      </c>
      <c r="Q453" s="49">
        <f t="shared" ref="Q453" si="1153">AVERAGE(F446:F453)</f>
        <v>1.625</v>
      </c>
      <c r="R453" s="49">
        <f t="shared" ref="R453" si="1154">AVERAGE(G446:G453)</f>
        <v>1.25</v>
      </c>
      <c r="S453" s="50">
        <f t="shared" ref="S453" si="1155">COUNTIF(H447:H453, "AC")/SUM(G447:G453)</f>
        <v>1</v>
      </c>
      <c r="T453" s="50">
        <f t="shared" ref="T453" si="1156">(Q453/5*0.5+(1-(R453-1)/10)*0.25+S453*0.25)*10000</f>
        <v>6562.5</v>
      </c>
      <c r="U453" s="50">
        <f t="shared" ref="U453" si="1157">T453-T452</f>
        <v>243.05555555555566</v>
      </c>
      <c r="V453" s="50">
        <f>IF(A453&lt;&gt;"",AVERAGE($F$2:F453),"")</f>
        <v>1.7953539823008851</v>
      </c>
      <c r="W453" s="50">
        <f>IF(A453&lt;&gt;"", AVERAGE($G$2:G453), "")</f>
        <v>1.5641592920353982</v>
      </c>
      <c r="X453" s="50">
        <f>IF(A453&lt;&gt;"", COUNTIF($H$2:H453, "AC")/SUM($G$2:G453), "")</f>
        <v>0.62659123055162658</v>
      </c>
      <c r="Y453" s="50">
        <f t="shared" ref="Y453" si="1158">IF(A453&lt;&gt;"", V453/5*0.5+(1-(W453-1)/10)*0.25+X453*0.25, "")*10000</f>
        <v>5720.7922356711015</v>
      </c>
      <c r="Z453" s="50">
        <f t="shared" ref="Z453" si="1159">Y453-Y452</f>
        <v>-0.12853843491393491</v>
      </c>
      <c r="AA453" s="50">
        <f t="shared" si="967"/>
        <v>6.0902777777777778E-2</v>
      </c>
      <c r="AB453" s="75">
        <f t="shared" ref="AB453:AB503" si="1160">IF(AC453="-","NA",SUM(AC453:AF453))</f>
        <v>1.0150462962962964E-2</v>
      </c>
      <c r="AC453" s="51">
        <v>1.0150462962962964E-2</v>
      </c>
      <c r="AD453" s="47" t="s">
        <v>987</v>
      </c>
      <c r="AE453" s="47" t="s">
        <v>987</v>
      </c>
      <c r="AF453" s="47" t="s">
        <v>987</v>
      </c>
    </row>
    <row r="454" spans="1:32" x14ac:dyDescent="0.15">
      <c r="A454" s="43" t="s">
        <v>1225</v>
      </c>
      <c r="B454" s="57">
        <v>690</v>
      </c>
      <c r="C454" s="57" t="s">
        <v>1416</v>
      </c>
      <c r="D454" s="58" t="s">
        <v>1417</v>
      </c>
      <c r="E454" s="58" t="s">
        <v>1228</v>
      </c>
      <c r="F454" s="58">
        <v>1.5</v>
      </c>
      <c r="G454" s="46">
        <v>1</v>
      </c>
      <c r="H454" s="47" t="s">
        <v>1229</v>
      </c>
      <c r="I454" s="59" t="s">
        <v>1230</v>
      </c>
      <c r="J454" s="56">
        <v>41691</v>
      </c>
      <c r="K454" s="61"/>
      <c r="L454" s="61"/>
      <c r="M454" s="73" t="s">
        <v>1228</v>
      </c>
      <c r="N454" s="80">
        <f t="shared" ref="N454:N468" si="1161">(0.5*F454/5+0.25*(1-(G454-1)/10)+0.25*(IF(H454="AC",1,0)/G454))*10000</f>
        <v>6500</v>
      </c>
      <c r="O454" s="77">
        <f>AVERAGE($N$2:N454)</f>
        <v>6180.3102771645817</v>
      </c>
      <c r="P454" s="77">
        <f t="shared" ref="P454" si="1162">O454-O453</f>
        <v>0.70727814786641829</v>
      </c>
      <c r="Q454" s="49">
        <f t="shared" ref="Q454" si="1163">AVERAGE(F447:F454)</f>
        <v>1.375</v>
      </c>
      <c r="R454" s="49">
        <f t="shared" ref="R454" si="1164">AVERAGE(G447:G454)</f>
        <v>1</v>
      </c>
      <c r="S454" s="50">
        <f t="shared" ref="S454" si="1165">COUNTIF(H448:H454, "AC")/SUM(G448:G454)</f>
        <v>1</v>
      </c>
      <c r="T454" s="50">
        <f t="shared" ref="T454" si="1166">(Q454/5*0.5+(1-(R454-1)/10)*0.25+S454*0.25)*10000</f>
        <v>6375</v>
      </c>
      <c r="U454" s="50">
        <f t="shared" ref="U454" si="1167">T454-T453</f>
        <v>-187.5</v>
      </c>
      <c r="V454" s="50">
        <f>IF(A454&lt;&gt;"",AVERAGE($F$2:F454),"")</f>
        <v>1.7947019867549669</v>
      </c>
      <c r="W454" s="50">
        <f>IF(A454&lt;&gt;"", AVERAGE($G$2:G454), "")</f>
        <v>1.5629139072847682</v>
      </c>
      <c r="X454" s="50">
        <f>IF(A454&lt;&gt;"", COUNTIF($H$2:H454, "AC")/SUM($G$2:G454), "")</f>
        <v>0.6271186440677966</v>
      </c>
      <c r="Y454" s="50">
        <f t="shared" ref="Y454" si="1168">IF(A454&lt;&gt;"", V454/5*0.5+(1-(W454-1)/10)*0.25+X454*0.25, "")*10000</f>
        <v>5721.7701201032669</v>
      </c>
      <c r="Z454" s="50">
        <f t="shared" ref="Z454" si="1169">Y454-Y453</f>
        <v>0.97788443216541054</v>
      </c>
      <c r="AA454" s="50">
        <f t="shared" ref="AA454" si="1170">IF(ISERROR(MIN(86400*AB454/(4*3600), 1)), "NA", MIN(86400*AB454/(4*3600), 1))</f>
        <v>3.8055555555555551E-2</v>
      </c>
      <c r="AB454" s="75">
        <f t="shared" si="1160"/>
        <v>6.3425925925925915E-3</v>
      </c>
      <c r="AC454" s="51">
        <v>6.3425925925925915E-3</v>
      </c>
      <c r="AD454" s="47" t="s">
        <v>987</v>
      </c>
      <c r="AE454" s="47" t="s">
        <v>987</v>
      </c>
      <c r="AF454" s="47" t="s">
        <v>987</v>
      </c>
    </row>
    <row r="455" spans="1:32" x14ac:dyDescent="0.15">
      <c r="A455" s="43" t="s">
        <v>1225</v>
      </c>
      <c r="B455" s="57">
        <v>695</v>
      </c>
      <c r="C455" s="57" t="s">
        <v>1418</v>
      </c>
      <c r="D455" s="58" t="s">
        <v>1417</v>
      </c>
      <c r="E455" s="58">
        <v>1</v>
      </c>
      <c r="F455" s="58">
        <v>2</v>
      </c>
      <c r="G455" s="46">
        <v>1</v>
      </c>
      <c r="H455" s="47" t="s">
        <v>1229</v>
      </c>
      <c r="I455" s="59" t="s">
        <v>1230</v>
      </c>
      <c r="J455" s="56">
        <v>41692</v>
      </c>
      <c r="K455" s="61"/>
      <c r="L455" s="61" t="s">
        <v>1420</v>
      </c>
      <c r="M455" s="73" t="s">
        <v>1228</v>
      </c>
      <c r="N455" s="80">
        <f t="shared" si="1161"/>
        <v>7000</v>
      </c>
      <c r="O455" s="77">
        <f>AVERAGE($N$2:N455)</f>
        <v>6182.1157611355848</v>
      </c>
      <c r="P455" s="77">
        <f t="shared" ref="P455" si="1171">O455-O454</f>
        <v>1.8054839710030137</v>
      </c>
      <c r="Q455" s="49">
        <f t="shared" ref="Q455" si="1172">AVERAGE(F448:F455)</f>
        <v>1.5</v>
      </c>
      <c r="R455" s="49">
        <f t="shared" ref="R455" si="1173">AVERAGE(G448:G455)</f>
        <v>1</v>
      </c>
      <c r="S455" s="50">
        <f t="shared" ref="S455" si="1174">COUNTIF(H449:H455, "AC")/SUM(G449:G455)</f>
        <v>1</v>
      </c>
      <c r="T455" s="50">
        <f t="shared" ref="T455" si="1175">(Q455/5*0.5+(1-(R455-1)/10)*0.25+S455*0.25)*10000</f>
        <v>6500</v>
      </c>
      <c r="U455" s="50">
        <f t="shared" ref="U455" si="1176">T455-T454</f>
        <v>125</v>
      </c>
      <c r="V455" s="50">
        <f>IF(A455&lt;&gt;"",AVERAGE($F$2:F455),"")</f>
        <v>1.7951541850220265</v>
      </c>
      <c r="W455" s="50">
        <f>IF(A455&lt;&gt;"", AVERAGE($G$2:G455), "")</f>
        <v>1.5616740088105727</v>
      </c>
      <c r="X455" s="50">
        <f>IF(A455&lt;&gt;"", COUNTIF($H$2:H455, "AC")/SUM($G$2:G455), "")</f>
        <v>0.62764456981664318</v>
      </c>
      <c r="Y455" s="50">
        <f t="shared" ref="Y455" si="1177">IF(A455&lt;&gt;"", V455/5*0.5+(1-(W455-1)/10)*0.25+X455*0.25, "")*10000</f>
        <v>5723.8471073609908</v>
      </c>
      <c r="Z455" s="50">
        <f t="shared" ref="Z455" si="1178">Y455-Y454</f>
        <v>2.0769872577238857</v>
      </c>
      <c r="AA455" s="50">
        <f t="shared" si="967"/>
        <v>6.9166666666666668E-2</v>
      </c>
      <c r="AB455" s="75">
        <f t="shared" si="1160"/>
        <v>1.1527777777777777E-2</v>
      </c>
      <c r="AC455" s="51">
        <v>1.1527777777777777E-2</v>
      </c>
      <c r="AD455" s="47" t="s">
        <v>987</v>
      </c>
      <c r="AE455" s="47" t="s">
        <v>987</v>
      </c>
      <c r="AF455" s="47" t="s">
        <v>987</v>
      </c>
    </row>
    <row r="456" spans="1:32" x14ac:dyDescent="0.15">
      <c r="A456" s="43" t="s">
        <v>1225</v>
      </c>
      <c r="B456" s="57">
        <v>782</v>
      </c>
      <c r="C456" s="57" t="s">
        <v>1419</v>
      </c>
      <c r="D456" s="58" t="s">
        <v>1417</v>
      </c>
      <c r="E456" s="58" t="s">
        <v>1228</v>
      </c>
      <c r="F456" s="58">
        <v>1.5</v>
      </c>
      <c r="G456" s="46">
        <v>1</v>
      </c>
      <c r="H456" s="47" t="s">
        <v>1229</v>
      </c>
      <c r="I456" s="59" t="s">
        <v>1230</v>
      </c>
      <c r="J456" s="56">
        <v>41692</v>
      </c>
      <c r="K456" s="61"/>
      <c r="L456" s="61"/>
      <c r="M456" s="73" t="s">
        <v>1228</v>
      </c>
      <c r="N456" s="80">
        <f t="shared" si="1161"/>
        <v>6500</v>
      </c>
      <c r="O456" s="77">
        <f>AVERAGE($N$2:N456)</f>
        <v>6182.8144078144078</v>
      </c>
      <c r="P456" s="77">
        <f t="shared" ref="P456" si="1179">O456-O455</f>
        <v>0.69864667882302456</v>
      </c>
      <c r="Q456" s="49">
        <f t="shared" ref="Q456" si="1180">AVERAGE(F449:F456)</f>
        <v>1.5625</v>
      </c>
      <c r="R456" s="49">
        <f t="shared" ref="R456" si="1181">AVERAGE(G449:G456)</f>
        <v>1</v>
      </c>
      <c r="S456" s="50">
        <f t="shared" ref="S456" si="1182">COUNTIF(H450:H456, "AC")/SUM(G450:G456)</f>
        <v>1</v>
      </c>
      <c r="T456" s="50">
        <f t="shared" ref="T456" si="1183">(Q456/5*0.5+(1-(R456-1)/10)*0.25+S456*0.25)*10000</f>
        <v>6562.5</v>
      </c>
      <c r="U456" s="50">
        <f t="shared" ref="U456" si="1184">T456-T455</f>
        <v>62.5</v>
      </c>
      <c r="V456" s="50">
        <f>IF(A456&lt;&gt;"",AVERAGE($F$2:F456),"")</f>
        <v>1.7945054945054946</v>
      </c>
      <c r="W456" s="50">
        <f>IF(A456&lt;&gt;"", AVERAGE($G$2:G456), "")</f>
        <v>1.5604395604395604</v>
      </c>
      <c r="X456" s="50">
        <f>IF(A456&lt;&gt;"", COUNTIF($H$2:H456, "AC")/SUM($G$2:G456), "")</f>
        <v>0.62816901408450709</v>
      </c>
      <c r="Y456" s="50">
        <f t="shared" ref="Y456" si="1185">IF(A456&lt;&gt;"", V456/5*0.5+(1-(W456-1)/10)*0.25+X456*0.25, "")*10000</f>
        <v>5724.8181396068721</v>
      </c>
      <c r="Z456" s="50">
        <f t="shared" ref="Z456" si="1186">Y456-Y455</f>
        <v>0.97103224588136072</v>
      </c>
      <c r="AA456" s="50">
        <f t="shared" si="967"/>
        <v>2.7222222222222217E-2</v>
      </c>
      <c r="AB456" s="75">
        <f t="shared" si="1160"/>
        <v>4.5370370370370365E-3</v>
      </c>
      <c r="AC456" s="51">
        <v>4.5370370370370365E-3</v>
      </c>
      <c r="AD456" s="47" t="s">
        <v>987</v>
      </c>
      <c r="AE456" s="47" t="s">
        <v>987</v>
      </c>
      <c r="AF456" s="47" t="s">
        <v>987</v>
      </c>
    </row>
    <row r="457" spans="1:32" x14ac:dyDescent="0.15">
      <c r="A457" s="43" t="s">
        <v>1225</v>
      </c>
      <c r="B457" s="57">
        <v>788</v>
      </c>
      <c r="C457" s="57" t="s">
        <v>1421</v>
      </c>
      <c r="D457" s="58" t="s">
        <v>20</v>
      </c>
      <c r="E457" s="58" t="s">
        <v>1228</v>
      </c>
      <c r="F457" s="58">
        <v>1</v>
      </c>
      <c r="G457" s="46">
        <v>1</v>
      </c>
      <c r="H457" s="47" t="s">
        <v>1229</v>
      </c>
      <c r="I457" s="59" t="s">
        <v>1230</v>
      </c>
      <c r="J457" s="56">
        <v>41696</v>
      </c>
      <c r="K457" s="61"/>
      <c r="L457" s="61"/>
      <c r="M457" s="73" t="s">
        <v>1228</v>
      </c>
      <c r="N457" s="80">
        <f t="shared" si="1161"/>
        <v>6000</v>
      </c>
      <c r="O457" s="77">
        <f>AVERAGE($N$2:N457)</f>
        <v>6182.4134990253406</v>
      </c>
      <c r="P457" s="77">
        <f t="shared" ref="P457" si="1187">O457-O456</f>
        <v>-0.40090878906721628</v>
      </c>
      <c r="Q457" s="49">
        <f t="shared" ref="Q457" si="1188">AVERAGE(F450:F457)</f>
        <v>1.5625</v>
      </c>
      <c r="R457" s="49">
        <f t="shared" ref="R457" si="1189">AVERAGE(G450:G457)</f>
        <v>1</v>
      </c>
      <c r="S457" s="50">
        <f t="shared" ref="S457" si="1190">COUNTIF(H451:H457, "AC")/SUM(G451:G457)</f>
        <v>1</v>
      </c>
      <c r="T457" s="50">
        <f t="shared" ref="T457" si="1191">(Q457/5*0.5+(1-(R457-1)/10)*0.25+S457*0.25)*10000</f>
        <v>6562.5</v>
      </c>
      <c r="U457" s="50">
        <f t="shared" ref="U457" si="1192">T457-T456</f>
        <v>0</v>
      </c>
      <c r="V457" s="50">
        <f>IF(A457&lt;&gt;"",AVERAGE($F$2:F457),"")</f>
        <v>1.7927631578947369</v>
      </c>
      <c r="W457" s="50">
        <f>IF(A457&lt;&gt;"", AVERAGE($G$2:G457), "")</f>
        <v>1.5592105263157894</v>
      </c>
      <c r="X457" s="50">
        <f>IF(A457&lt;&gt;"", COUNTIF($H$2:H457, "AC")/SUM($G$2:G457), "")</f>
        <v>0.62869198312236285</v>
      </c>
      <c r="Y457" s="50">
        <f t="shared" ref="Y457" si="1193">IF(A457&lt;&gt;"", V457/5*0.5+(1-(W457-1)/10)*0.25+X457*0.25, "")*10000</f>
        <v>5724.6904841216974</v>
      </c>
      <c r="Z457" s="50">
        <f t="shared" ref="Z457" si="1194">Y457-Y456</f>
        <v>-0.1276554851747278</v>
      </c>
      <c r="AA457" s="50">
        <f t="shared" si="967"/>
        <v>4.1319444444444443E-2</v>
      </c>
      <c r="AB457" s="75">
        <f t="shared" si="1160"/>
        <v>6.8865740740740736E-3</v>
      </c>
      <c r="AC457" s="51">
        <v>6.8865740740740736E-3</v>
      </c>
      <c r="AD457" s="47" t="s">
        <v>987</v>
      </c>
      <c r="AE457" s="47" t="s">
        <v>987</v>
      </c>
      <c r="AF457" s="47" t="s">
        <v>987</v>
      </c>
    </row>
    <row r="458" spans="1:32" x14ac:dyDescent="0.15">
      <c r="A458" s="43" t="s">
        <v>1225</v>
      </c>
      <c r="B458" s="57">
        <v>696</v>
      </c>
      <c r="C458" s="57" t="s">
        <v>1422</v>
      </c>
      <c r="D458" s="58" t="s">
        <v>1423</v>
      </c>
      <c r="E458" s="58" t="s">
        <v>1228</v>
      </c>
      <c r="F458" s="58">
        <v>2</v>
      </c>
      <c r="G458" s="46">
        <v>1</v>
      </c>
      <c r="H458" s="47" t="s">
        <v>1229</v>
      </c>
      <c r="I458" s="59" t="s">
        <v>1230</v>
      </c>
      <c r="J458" s="56">
        <v>41696</v>
      </c>
      <c r="K458" s="61"/>
      <c r="L458" s="61"/>
      <c r="M458" s="73" t="s">
        <v>1228</v>
      </c>
      <c r="N458" s="80">
        <f t="shared" si="1161"/>
        <v>7000</v>
      </c>
      <c r="O458" s="77">
        <f>AVERAGE($N$2:N458)</f>
        <v>6184.2025285679556</v>
      </c>
      <c r="P458" s="77">
        <f t="shared" ref="P458" si="1195">O458-O457</f>
        <v>1.789029542615026</v>
      </c>
      <c r="Q458" s="49">
        <f t="shared" ref="Q458" si="1196">AVERAGE(F451:F458)</f>
        <v>1.625</v>
      </c>
      <c r="R458" s="49">
        <f t="shared" ref="R458" si="1197">AVERAGE(G451:G458)</f>
        <v>1</v>
      </c>
      <c r="S458" s="50">
        <f t="shared" ref="S458" si="1198">COUNTIF(H452:H458, "AC")/SUM(G452:G458)</f>
        <v>1</v>
      </c>
      <c r="T458" s="50">
        <f t="shared" ref="T458" si="1199">(Q458/5*0.5+(1-(R458-1)/10)*0.25+S458*0.25)*10000</f>
        <v>6625</v>
      </c>
      <c r="U458" s="50">
        <f t="shared" ref="U458" si="1200">T458-T457</f>
        <v>62.5</v>
      </c>
      <c r="V458" s="50">
        <f>IF(A458&lt;&gt;"",AVERAGE($F$2:F458),"")</f>
        <v>1.7932166301969366</v>
      </c>
      <c r="W458" s="50">
        <f>IF(A458&lt;&gt;"", AVERAGE($G$2:G458), "")</f>
        <v>1.5579868708971554</v>
      </c>
      <c r="X458" s="50">
        <f>IF(A458&lt;&gt;"", COUNTIF($H$2:H458, "AC")/SUM($G$2:G458), "")</f>
        <v>0.6292134831460674</v>
      </c>
      <c r="Y458" s="50">
        <f t="shared" ref="Y458" si="1201">IF(A458&lt;&gt;"", V458/5*0.5+(1-(W458-1)/10)*0.25+X458*0.25, "")*10000</f>
        <v>5726.7536203378168</v>
      </c>
      <c r="Z458" s="50">
        <f t="shared" ref="Z458" si="1202">Y458-Y457</f>
        <v>2.0631362161193465</v>
      </c>
      <c r="AA458" s="50">
        <f t="shared" si="967"/>
        <v>6.2291666666666662E-2</v>
      </c>
      <c r="AB458" s="75">
        <f t="shared" si="1160"/>
        <v>1.0381944444444444E-2</v>
      </c>
      <c r="AC458" s="51">
        <v>1.0381944444444444E-2</v>
      </c>
      <c r="AD458" s="47" t="s">
        <v>987</v>
      </c>
      <c r="AE458" s="47" t="s">
        <v>987</v>
      </c>
      <c r="AF458" s="47" t="s">
        <v>987</v>
      </c>
    </row>
    <row r="459" spans="1:32" x14ac:dyDescent="0.15">
      <c r="A459" s="43" t="s">
        <v>1225</v>
      </c>
      <c r="B459" s="57">
        <v>717</v>
      </c>
      <c r="C459" s="57" t="s">
        <v>1424</v>
      </c>
      <c r="D459" s="58" t="s">
        <v>20</v>
      </c>
      <c r="E459" s="58" t="s">
        <v>1228</v>
      </c>
      <c r="F459" s="58">
        <v>2</v>
      </c>
      <c r="G459" s="46">
        <v>1</v>
      </c>
      <c r="H459" s="47" t="s">
        <v>1229</v>
      </c>
      <c r="I459" s="59" t="s">
        <v>1230</v>
      </c>
      <c r="J459" s="56">
        <v>41698</v>
      </c>
      <c r="K459" s="61"/>
      <c r="L459" s="61"/>
      <c r="M459" s="73" t="s">
        <v>1228</v>
      </c>
      <c r="N459" s="80">
        <f t="shared" si="1161"/>
        <v>7000</v>
      </c>
      <c r="O459" s="77">
        <f>AVERAGE($N$2:N459)</f>
        <v>6185.9837457544882</v>
      </c>
      <c r="P459" s="77">
        <f t="shared" ref="P459" si="1203">O459-O458</f>
        <v>1.7812171865325581</v>
      </c>
      <c r="Q459" s="49">
        <f t="shared" ref="Q459" si="1204">AVERAGE(F452:F459)</f>
        <v>1.5</v>
      </c>
      <c r="R459" s="49">
        <f t="shared" ref="R459" si="1205">AVERAGE(G452:G459)</f>
        <v>1</v>
      </c>
      <c r="S459" s="50">
        <f t="shared" ref="S459" si="1206">COUNTIF(H453:H459, "AC")/SUM(G453:G459)</f>
        <v>1</v>
      </c>
      <c r="T459" s="50">
        <f t="shared" ref="T459" si="1207">(Q459/5*0.5+(1-(R459-1)/10)*0.25+S459*0.25)*10000</f>
        <v>6500</v>
      </c>
      <c r="U459" s="50">
        <f t="shared" ref="U459" si="1208">T459-T458</f>
        <v>-125</v>
      </c>
      <c r="V459" s="50">
        <f>IF(A459&lt;&gt;"",AVERAGE($F$2:F459),"")</f>
        <v>1.7936681222707425</v>
      </c>
      <c r="W459" s="50">
        <f>IF(A459&lt;&gt;"", AVERAGE($G$2:G459), "")</f>
        <v>1.5567685589519651</v>
      </c>
      <c r="X459" s="50">
        <f>IF(A459&lt;&gt;"", COUNTIF($H$2:H459, "AC")/SUM($G$2:G459), "")</f>
        <v>0.6297335203366059</v>
      </c>
      <c r="Y459" s="50">
        <f t="shared" ref="Y459" si="1209">IF(A459&lt;&gt;"", V459/5*0.5+(1-(W459-1)/10)*0.25+X459*0.25, "")*10000</f>
        <v>5728.8097833742659</v>
      </c>
      <c r="Z459" s="50">
        <f t="shared" ref="Z459" si="1210">Y459-Y458</f>
        <v>2.0561630364491066</v>
      </c>
      <c r="AA459" s="50">
        <f t="shared" si="967"/>
        <v>7.7222222222222234E-2</v>
      </c>
      <c r="AB459" s="75">
        <f t="shared" si="1160"/>
        <v>1.2870370370370372E-2</v>
      </c>
      <c r="AC459" s="51">
        <v>1.2870370370370372E-2</v>
      </c>
      <c r="AD459" s="47" t="s">
        <v>987</v>
      </c>
      <c r="AE459" s="47" t="s">
        <v>987</v>
      </c>
      <c r="AF459" s="47" t="s">
        <v>987</v>
      </c>
    </row>
    <row r="460" spans="1:32" x14ac:dyDescent="0.15">
      <c r="A460" s="43" t="s">
        <v>1225</v>
      </c>
      <c r="B460" s="57">
        <v>733</v>
      </c>
      <c r="C460" s="57" t="s">
        <v>1425</v>
      </c>
      <c r="D460" s="58" t="s">
        <v>1426</v>
      </c>
      <c r="E460" s="58">
        <v>1</v>
      </c>
      <c r="F460" s="58">
        <v>2</v>
      </c>
      <c r="G460" s="46">
        <v>2</v>
      </c>
      <c r="H460" s="47" t="s">
        <v>1229</v>
      </c>
      <c r="I460" s="59" t="s">
        <v>1230</v>
      </c>
      <c r="J460" s="56">
        <v>41703</v>
      </c>
      <c r="K460" s="61"/>
      <c r="L460" s="61" t="s">
        <v>1427</v>
      </c>
      <c r="M460" s="73" t="s">
        <v>1228</v>
      </c>
      <c r="N460" s="80">
        <f t="shared" si="1161"/>
        <v>5500</v>
      </c>
      <c r="O460" s="77">
        <f>AVERAGE($N$2:N460)</f>
        <v>6184.4892277898816</v>
      </c>
      <c r="P460" s="77">
        <f t="shared" ref="P460" si="1211">O460-O459</f>
        <v>-1.4945179646065299</v>
      </c>
      <c r="Q460" s="49">
        <f t="shared" ref="Q460" si="1212">AVERAGE(F453:F460)</f>
        <v>1.625</v>
      </c>
      <c r="R460" s="49">
        <f t="shared" ref="R460" si="1213">AVERAGE(G453:G460)</f>
        <v>1.125</v>
      </c>
      <c r="S460" s="50">
        <f t="shared" ref="S460" si="1214">COUNTIF(H454:H460, "AC")/SUM(G454:G460)</f>
        <v>0.875</v>
      </c>
      <c r="T460" s="50">
        <f t="shared" ref="T460" si="1215">(Q460/5*0.5+(1-(R460-1)/10)*0.25+S460*0.25)*10000</f>
        <v>6281.25</v>
      </c>
      <c r="U460" s="50">
        <f t="shared" ref="U460" si="1216">T460-T459</f>
        <v>-218.75</v>
      </c>
      <c r="V460" s="50">
        <f>IF(A460&lt;&gt;"",AVERAGE($F$2:F460),"")</f>
        <v>1.7941176470588236</v>
      </c>
      <c r="W460" s="50">
        <f>IF(A460&lt;&gt;"", AVERAGE($G$2:G460), "")</f>
        <v>1.5577342047930283</v>
      </c>
      <c r="X460" s="50">
        <f>IF(A460&lt;&gt;"", COUNTIF($H$2:H460, "AC")/SUM($G$2:G460), "")</f>
        <v>0.62937062937062938</v>
      </c>
      <c r="Y460" s="50">
        <f t="shared" ref="Y460" si="1217">IF(A460&lt;&gt;"", V460/5*0.5+(1-(W460-1)/10)*0.25+X460*0.25, "")*10000</f>
        <v>5728.1106692871408</v>
      </c>
      <c r="Z460" s="50">
        <f t="shared" ref="Z460" si="1218">Y460-Y459</f>
        <v>-0.69911408712505363</v>
      </c>
      <c r="AA460" s="50">
        <f t="shared" si="967"/>
        <v>4.5486111111111109E-2</v>
      </c>
      <c r="AB460" s="75">
        <f t="shared" si="1160"/>
        <v>7.5810185185185182E-3</v>
      </c>
      <c r="AC460" s="51">
        <v>7.5810185185185182E-3</v>
      </c>
      <c r="AD460" s="47" t="s">
        <v>987</v>
      </c>
      <c r="AE460" s="47" t="s">
        <v>987</v>
      </c>
      <c r="AF460" s="47" t="s">
        <v>987</v>
      </c>
    </row>
    <row r="461" spans="1:32" x14ac:dyDescent="0.15">
      <c r="A461" s="43" t="s">
        <v>1225</v>
      </c>
      <c r="B461" s="57">
        <v>783</v>
      </c>
      <c r="C461" s="57" t="s">
        <v>1428</v>
      </c>
      <c r="D461" s="58" t="s">
        <v>1430</v>
      </c>
      <c r="E461" s="58">
        <v>1</v>
      </c>
      <c r="F461" s="58">
        <v>2</v>
      </c>
      <c r="G461" s="46">
        <v>1</v>
      </c>
      <c r="H461" s="47" t="s">
        <v>1229</v>
      </c>
      <c r="I461" s="59" t="s">
        <v>1230</v>
      </c>
      <c r="J461" s="56">
        <v>41703</v>
      </c>
      <c r="K461" s="61"/>
      <c r="L461" s="61" t="s">
        <v>1429</v>
      </c>
      <c r="M461" s="73" t="s">
        <v>1228</v>
      </c>
      <c r="N461" s="80">
        <f t="shared" si="1161"/>
        <v>7000</v>
      </c>
      <c r="O461" s="77">
        <f>AVERAGE($N$2:N461)</f>
        <v>6186.2620772946857</v>
      </c>
      <c r="P461" s="77">
        <f t="shared" ref="P461" si="1219">O461-O460</f>
        <v>1.7728495048040713</v>
      </c>
      <c r="Q461" s="49">
        <f t="shared" ref="Q461" si="1220">AVERAGE(F454:F461)</f>
        <v>1.75</v>
      </c>
      <c r="R461" s="49">
        <f t="shared" ref="R461" si="1221">AVERAGE(G454:G461)</f>
        <v>1.125</v>
      </c>
      <c r="S461" s="50">
        <f t="shared" ref="S461" si="1222">COUNTIF(H455:H461, "AC")/SUM(G455:G461)</f>
        <v>0.875</v>
      </c>
      <c r="T461" s="50">
        <f t="shared" ref="T461" si="1223">(Q461/5*0.5+(1-(R461-1)/10)*0.25+S461*0.25)*10000</f>
        <v>6406.25</v>
      </c>
      <c r="U461" s="50">
        <f t="shared" ref="U461" si="1224">T461-T460</f>
        <v>125</v>
      </c>
      <c r="V461" s="50">
        <f>IF(A461&lt;&gt;"",AVERAGE($F$2:F461),"")</f>
        <v>1.7945652173913043</v>
      </c>
      <c r="W461" s="50">
        <f>IF(A461&lt;&gt;"", AVERAGE($G$2:G461), "")</f>
        <v>1.5565217391304347</v>
      </c>
      <c r="X461" s="50">
        <f>IF(A461&lt;&gt;"", COUNTIF($H$2:H461, "AC")/SUM($G$2:G461), "")</f>
        <v>0.62988826815642462</v>
      </c>
      <c r="Y461" s="50">
        <f t="shared" ref="Y461" si="1225">IF(A461&lt;&gt;"", V461/5*0.5+(1-(W461-1)/10)*0.25+X461*0.25, "")*10000</f>
        <v>5730.1554529997566</v>
      </c>
      <c r="Z461" s="50">
        <f t="shared" ref="Z461" si="1226">Y461-Y460</f>
        <v>2.0447837126157538</v>
      </c>
      <c r="AA461" s="50">
        <f t="shared" si="967"/>
        <v>8.1666666666666679E-2</v>
      </c>
      <c r="AB461" s="75">
        <f t="shared" si="1160"/>
        <v>1.3611111111111114E-2</v>
      </c>
      <c r="AC461" s="51">
        <v>1.3611111111111114E-2</v>
      </c>
      <c r="AD461" s="47" t="s">
        <v>987</v>
      </c>
      <c r="AE461" s="47" t="s">
        <v>987</v>
      </c>
      <c r="AF461" s="47" t="s">
        <v>987</v>
      </c>
    </row>
    <row r="462" spans="1:32" x14ac:dyDescent="0.15">
      <c r="A462" s="43" t="s">
        <v>1225</v>
      </c>
      <c r="B462" s="57">
        <v>697</v>
      </c>
      <c r="C462" s="57" t="s">
        <v>1431</v>
      </c>
      <c r="D462" s="58" t="s">
        <v>1342</v>
      </c>
      <c r="E462" s="58" t="s">
        <v>1228</v>
      </c>
      <c r="F462" s="58">
        <v>1</v>
      </c>
      <c r="G462" s="46">
        <v>1</v>
      </c>
      <c r="H462" s="47" t="s">
        <v>1229</v>
      </c>
      <c r="I462" s="59" t="s">
        <v>1230</v>
      </c>
      <c r="J462" s="56">
        <v>41703</v>
      </c>
      <c r="K462" s="61"/>
      <c r="L462" s="61"/>
      <c r="M462" s="73" t="s">
        <v>1228</v>
      </c>
      <c r="N462" s="80">
        <f t="shared" si="1161"/>
        <v>6000</v>
      </c>
      <c r="O462" s="77">
        <f>AVERAGE($N$2:N462)</f>
        <v>6185.8580380814656</v>
      </c>
      <c r="P462" s="77">
        <f t="shared" ref="P462" si="1227">O462-O461</f>
        <v>-0.40403921322013048</v>
      </c>
      <c r="Q462" s="49">
        <f t="shared" ref="Q462" si="1228">AVERAGE(F455:F462)</f>
        <v>1.6875</v>
      </c>
      <c r="R462" s="49">
        <f t="shared" ref="R462" si="1229">AVERAGE(G455:G462)</f>
        <v>1.125</v>
      </c>
      <c r="S462" s="50">
        <f t="shared" ref="S462" si="1230">COUNTIF(H456:H462, "AC")/SUM(G456:G462)</f>
        <v>0.875</v>
      </c>
      <c r="T462" s="50">
        <f t="shared" ref="T462" si="1231">(Q462/5*0.5+(1-(R462-1)/10)*0.25+S462*0.25)*10000</f>
        <v>6343.75</v>
      </c>
      <c r="U462" s="50">
        <f t="shared" ref="U462" si="1232">T462-T461</f>
        <v>-62.5</v>
      </c>
      <c r="V462" s="50">
        <f>IF(A462&lt;&gt;"",AVERAGE($F$2:F462),"")</f>
        <v>1.7928416485900216</v>
      </c>
      <c r="W462" s="50">
        <f>IF(A462&lt;&gt;"", AVERAGE($G$2:G462), "")</f>
        <v>1.5553145336225596</v>
      </c>
      <c r="X462" s="50">
        <f>IF(A462&lt;&gt;"", COUNTIF($H$2:H462, "AC")/SUM($G$2:G462), "")</f>
        <v>0.63040446304044628</v>
      </c>
      <c r="Y462" s="50">
        <f t="shared" ref="Y462" si="1233">IF(A462&lt;&gt;"", V462/5*0.5+(1-(W462-1)/10)*0.25+X462*0.25, "")*10000</f>
        <v>5730.0241727854973</v>
      </c>
      <c r="Z462" s="50">
        <f t="shared" ref="Z462" si="1234">Y462-Y461</f>
        <v>-0.13128021425927727</v>
      </c>
      <c r="AA462" s="50">
        <f t="shared" si="967"/>
        <v>3.8263888888888889E-2</v>
      </c>
      <c r="AB462" s="75">
        <f t="shared" si="1160"/>
        <v>6.3773148148148148E-3</v>
      </c>
      <c r="AC462" s="51">
        <v>6.3773148148148148E-3</v>
      </c>
      <c r="AD462" s="47" t="s">
        <v>987</v>
      </c>
      <c r="AE462" s="47" t="s">
        <v>987</v>
      </c>
      <c r="AF462" s="47" t="s">
        <v>987</v>
      </c>
    </row>
    <row r="463" spans="1:32" x14ac:dyDescent="0.15">
      <c r="A463" s="43" t="s">
        <v>1225</v>
      </c>
      <c r="B463" s="57">
        <v>744</v>
      </c>
      <c r="C463" s="57" t="s">
        <v>1432</v>
      </c>
      <c r="D463" s="58" t="s">
        <v>758</v>
      </c>
      <c r="E463" s="58" t="s">
        <v>1228</v>
      </c>
      <c r="F463" s="58">
        <v>1</v>
      </c>
      <c r="G463" s="46">
        <v>1</v>
      </c>
      <c r="H463" s="47" t="s">
        <v>1229</v>
      </c>
      <c r="I463" s="59" t="s">
        <v>1230</v>
      </c>
      <c r="J463" s="56">
        <v>41704</v>
      </c>
      <c r="K463" s="61"/>
      <c r="L463" s="61"/>
      <c r="M463" s="73" t="s">
        <v>1228</v>
      </c>
      <c r="N463" s="80">
        <f t="shared" si="1161"/>
        <v>6000</v>
      </c>
      <c r="O463" s="77">
        <f>AVERAGE($N$2:N463)</f>
        <v>6185.4557479557479</v>
      </c>
      <c r="P463" s="77">
        <f t="shared" ref="P463" si="1235">O463-O462</f>
        <v>-0.40229012571762723</v>
      </c>
      <c r="Q463" s="49">
        <f t="shared" ref="Q463" si="1236">AVERAGE(F456:F463)</f>
        <v>1.5625</v>
      </c>
      <c r="R463" s="49">
        <f t="shared" ref="R463" si="1237">AVERAGE(G456:G463)</f>
        <v>1.125</v>
      </c>
      <c r="S463" s="50">
        <f t="shared" ref="S463" si="1238">COUNTIF(H457:H463, "AC")/SUM(G457:G463)</f>
        <v>0.875</v>
      </c>
      <c r="T463" s="50">
        <f t="shared" ref="T463" si="1239">(Q463/5*0.5+(1-(R463-1)/10)*0.25+S463*0.25)*10000</f>
        <v>6218.75</v>
      </c>
      <c r="U463" s="50">
        <f t="shared" ref="U463" si="1240">T463-T462</f>
        <v>-125</v>
      </c>
      <c r="V463" s="50">
        <f>IF(A463&lt;&gt;"",AVERAGE($F$2:F463),"")</f>
        <v>1.7911255411255411</v>
      </c>
      <c r="W463" s="50">
        <f>IF(A463&lt;&gt;"", AVERAGE($G$2:G463), "")</f>
        <v>1.5541125541125542</v>
      </c>
      <c r="X463" s="50">
        <f>IF(A463&lt;&gt;"", COUNTIF($H$2:H463, "AC")/SUM($G$2:G463), "")</f>
        <v>0.63091922005571033</v>
      </c>
      <c r="Y463" s="50">
        <f t="shared" ref="Y463" si="1241">IF(A463&lt;&gt;"", V463/5*0.5+(1-(W463-1)/10)*0.25+X463*0.25, "")*10000</f>
        <v>5729.8954527366777</v>
      </c>
      <c r="Z463" s="50">
        <f t="shared" ref="Z463" si="1242">Y463-Y462</f>
        <v>-0.12872004881955945</v>
      </c>
      <c r="AA463" s="50">
        <f t="shared" si="967"/>
        <v>5.4444444444444434E-2</v>
      </c>
      <c r="AB463" s="75">
        <f t="shared" si="1160"/>
        <v>9.0740740740740729E-3</v>
      </c>
      <c r="AC463" s="51">
        <v>9.0740740740740729E-3</v>
      </c>
      <c r="AD463" s="47" t="s">
        <v>987</v>
      </c>
      <c r="AE463" s="47" t="s">
        <v>987</v>
      </c>
      <c r="AF463" s="47" t="s">
        <v>987</v>
      </c>
    </row>
    <row r="464" spans="1:32" x14ac:dyDescent="0.15">
      <c r="A464" s="43" t="s">
        <v>1225</v>
      </c>
      <c r="B464" s="57">
        <v>543</v>
      </c>
      <c r="C464" s="57" t="s">
        <v>1433</v>
      </c>
      <c r="D464" s="58" t="s">
        <v>1434</v>
      </c>
      <c r="E464" s="58">
        <v>1</v>
      </c>
      <c r="F464" s="58">
        <v>3.5</v>
      </c>
      <c r="G464" s="46">
        <v>1</v>
      </c>
      <c r="H464" s="47" t="s">
        <v>1229</v>
      </c>
      <c r="I464" s="59" t="s">
        <v>1230</v>
      </c>
      <c r="J464" s="56">
        <v>41704</v>
      </c>
      <c r="K464" s="61"/>
      <c r="L464" s="61" t="s">
        <v>1435</v>
      </c>
      <c r="M464" s="73" t="s">
        <v>1228</v>
      </c>
      <c r="N464" s="80">
        <f t="shared" si="1161"/>
        <v>8500</v>
      </c>
      <c r="O464" s="77">
        <f>AVERAGE($N$2:N464)</f>
        <v>6190.45476361891</v>
      </c>
      <c r="P464" s="77">
        <f t="shared" ref="P464" si="1243">O464-O463</f>
        <v>4.9990156631620266</v>
      </c>
      <c r="Q464" s="49">
        <f t="shared" ref="Q464" si="1244">AVERAGE(F457:F464)</f>
        <v>1.8125</v>
      </c>
      <c r="R464" s="49">
        <f t="shared" ref="R464" si="1245">AVERAGE(G457:G464)</f>
        <v>1.125</v>
      </c>
      <c r="S464" s="50">
        <f t="shared" ref="S464" si="1246">COUNTIF(H458:H464, "AC")/SUM(G458:G464)</f>
        <v>0.875</v>
      </c>
      <c r="T464" s="50">
        <f t="shared" ref="T464" si="1247">(Q464/5*0.5+(1-(R464-1)/10)*0.25+S464*0.25)*10000</f>
        <v>6468.75</v>
      </c>
      <c r="U464" s="50">
        <f t="shared" ref="U464" si="1248">T464-T463</f>
        <v>250</v>
      </c>
      <c r="V464" s="50">
        <f>IF(A464&lt;&gt;"",AVERAGE($F$2:F464),"")</f>
        <v>1.7948164146868251</v>
      </c>
      <c r="W464" s="50">
        <f>IF(A464&lt;&gt;"", AVERAGE($G$2:G464), "")</f>
        <v>1.5529157667386608</v>
      </c>
      <c r="X464" s="50">
        <f>IF(A464&lt;&gt;"", COUNTIF($H$2:H464, "AC")/SUM($G$2:G464), "")</f>
        <v>0.63143254520166903</v>
      </c>
      <c r="Y464" s="50">
        <f t="shared" ref="Y464" si="1249">IF(A464&lt;&gt;"", V464/5*0.5+(1-(W464-1)/10)*0.25+X464*0.25, "")*10000</f>
        <v>5735.1688360063326</v>
      </c>
      <c r="Z464" s="50">
        <f t="shared" ref="Z464" si="1250">Y464-Y463</f>
        <v>5.2733832696549143</v>
      </c>
      <c r="AA464" s="50">
        <f t="shared" si="967"/>
        <v>0.13118055555555555</v>
      </c>
      <c r="AB464" s="75">
        <f t="shared" si="1160"/>
        <v>2.1863425925925925E-2</v>
      </c>
      <c r="AC464" s="51">
        <v>2.1863425925925925E-2</v>
      </c>
      <c r="AD464" s="47" t="s">
        <v>987</v>
      </c>
      <c r="AE464" s="47" t="s">
        <v>987</v>
      </c>
      <c r="AF464" s="47" t="s">
        <v>987</v>
      </c>
    </row>
    <row r="465" spans="1:32" x14ac:dyDescent="0.15">
      <c r="A465" s="43" t="s">
        <v>1225</v>
      </c>
      <c r="B465" s="57">
        <v>665</v>
      </c>
      <c r="C465" s="57" t="s">
        <v>1436</v>
      </c>
      <c r="D465" s="58" t="s">
        <v>1437</v>
      </c>
      <c r="E465" s="58" t="s">
        <v>1228</v>
      </c>
      <c r="F465" s="58">
        <v>2</v>
      </c>
      <c r="G465" s="46">
        <v>2</v>
      </c>
      <c r="H465" s="47" t="s">
        <v>1229</v>
      </c>
      <c r="I465" s="59" t="s">
        <v>1230</v>
      </c>
      <c r="J465" s="56">
        <v>41705</v>
      </c>
      <c r="K465" s="61"/>
      <c r="L465" s="61" t="s">
        <v>1438</v>
      </c>
      <c r="M465" s="73" t="s">
        <v>1228</v>
      </c>
      <c r="N465" s="80">
        <f t="shared" si="1161"/>
        <v>5500</v>
      </c>
      <c r="O465" s="77">
        <f>AVERAGE($N$2:N465)</f>
        <v>6188.9667145593867</v>
      </c>
      <c r="P465" s="77">
        <f t="shared" ref="P465" si="1251">O465-O464</f>
        <v>-1.4880490595232914</v>
      </c>
      <c r="Q465" s="49">
        <f t="shared" ref="Q465" si="1252">AVERAGE(F458:F465)</f>
        <v>1.9375</v>
      </c>
      <c r="R465" s="49">
        <f t="shared" ref="R465" si="1253">AVERAGE(G458:G465)</f>
        <v>1.25</v>
      </c>
      <c r="S465" s="50">
        <f t="shared" ref="S465" si="1254">COUNTIF(H459:H465, "AC")/SUM(G459:G465)</f>
        <v>0.77777777777777779</v>
      </c>
      <c r="T465" s="50">
        <f t="shared" ref="T465" si="1255">(Q465/5*0.5+(1-(R465-1)/10)*0.25+S465*0.25)*10000</f>
        <v>6319.4444444444443</v>
      </c>
      <c r="U465" s="50">
        <f t="shared" ref="U465" si="1256">T465-T464</f>
        <v>-149.30555555555566</v>
      </c>
      <c r="V465" s="50">
        <f>IF(A465&lt;&gt;"",AVERAGE($F$2:F465),"")</f>
        <v>1.7952586206896552</v>
      </c>
      <c r="W465" s="50">
        <f>IF(A465&lt;&gt;"", AVERAGE($G$2:G465), "")</f>
        <v>1.5538793103448276</v>
      </c>
      <c r="X465" s="50">
        <f>IF(A465&lt;&gt;"", COUNTIF($H$2:H465, "AC")/SUM($G$2:G465), "")</f>
        <v>0.6310679611650486</v>
      </c>
      <c r="Y465" s="50">
        <f t="shared" ref="Y465" si="1257">IF(A465&lt;&gt;"", V465/5*0.5+(1-(W465-1)/10)*0.25+X465*0.25, "")*10000</f>
        <v>5734.4586960160705</v>
      </c>
      <c r="Z465" s="50">
        <f t="shared" ref="Z465" si="1258">Y465-Y464</f>
        <v>-0.71013999026217789</v>
      </c>
      <c r="AA465" s="50">
        <f t="shared" si="967"/>
        <v>0.11013888888888888</v>
      </c>
      <c r="AB465" s="75">
        <f t="shared" si="1160"/>
        <v>1.8356481481481481E-2</v>
      </c>
      <c r="AC465" s="51">
        <v>1.8356481481481481E-2</v>
      </c>
      <c r="AD465" s="47" t="s">
        <v>987</v>
      </c>
      <c r="AE465" s="47" t="s">
        <v>987</v>
      </c>
      <c r="AF465" s="47" t="s">
        <v>987</v>
      </c>
    </row>
    <row r="466" spans="1:32" x14ac:dyDescent="0.15">
      <c r="A466" s="43" t="s">
        <v>1225</v>
      </c>
      <c r="B466" s="57">
        <v>7</v>
      </c>
      <c r="C466" s="57" t="s">
        <v>1439</v>
      </c>
      <c r="D466" s="58" t="s">
        <v>1342</v>
      </c>
      <c r="E466" s="58" t="s">
        <v>1228</v>
      </c>
      <c r="F466" s="58">
        <v>1</v>
      </c>
      <c r="G466" s="46">
        <v>1</v>
      </c>
      <c r="H466" s="47" t="s">
        <v>1229</v>
      </c>
      <c r="I466" s="59" t="s">
        <v>1230</v>
      </c>
      <c r="J466" s="56">
        <v>41705</v>
      </c>
      <c r="K466" s="61"/>
      <c r="L466" s="61"/>
      <c r="M466" s="73" t="s">
        <v>1228</v>
      </c>
      <c r="N466" s="80">
        <f t="shared" si="1161"/>
        <v>6000</v>
      </c>
      <c r="O466" s="77">
        <f>AVERAGE($N$2:N466)</f>
        <v>6188.5603345280761</v>
      </c>
      <c r="P466" s="77">
        <f t="shared" ref="P466" si="1259">O466-O465</f>
        <v>-0.40638003131061851</v>
      </c>
      <c r="Q466" s="49">
        <f t="shared" ref="Q466" si="1260">AVERAGE(F459:F466)</f>
        <v>1.8125</v>
      </c>
      <c r="R466" s="49">
        <f t="shared" ref="R466" si="1261">AVERAGE(G459:G466)</f>
        <v>1.25</v>
      </c>
      <c r="S466" s="50">
        <f t="shared" ref="S466" si="1262">COUNTIF(H460:H466, "AC")/SUM(G460:G466)</f>
        <v>0.77777777777777779</v>
      </c>
      <c r="T466" s="50">
        <f t="shared" ref="T466" si="1263">(Q466/5*0.5+(1-(R466-1)/10)*0.25+S466*0.25)*10000</f>
        <v>6194.4444444444443</v>
      </c>
      <c r="U466" s="50">
        <f t="shared" ref="U466" si="1264">T466-T465</f>
        <v>-125</v>
      </c>
      <c r="V466" s="50">
        <f>IF(A466&lt;&gt;"",AVERAGE($F$2:F466),"")</f>
        <v>1.7935483870967741</v>
      </c>
      <c r="W466" s="50">
        <f>IF(A466&lt;&gt;"", AVERAGE($G$2:G466), "")</f>
        <v>1.5526881720430108</v>
      </c>
      <c r="X466" s="50">
        <f>IF(A466&lt;&gt;"", COUNTIF($H$2:H466, "AC")/SUM($G$2:G466), "")</f>
        <v>0.63157894736842102</v>
      </c>
      <c r="Y466" s="50">
        <f t="shared" ref="Y466" si="1265">IF(A466&lt;&gt;"", V466/5*0.5+(1-(W466-1)/10)*0.25+X466*0.25, "")*10000</f>
        <v>5734.3237125070746</v>
      </c>
      <c r="Z466" s="50">
        <f t="shared" ref="Z466" si="1266">Y466-Y465</f>
        <v>-0.1349835089959015</v>
      </c>
      <c r="AA466" s="50">
        <f t="shared" si="967"/>
        <v>5.4791666666666669E-2</v>
      </c>
      <c r="AB466" s="75">
        <f t="shared" si="1160"/>
        <v>9.1319444444444443E-3</v>
      </c>
      <c r="AC466" s="51">
        <v>9.1319444444444443E-3</v>
      </c>
      <c r="AD466" s="47" t="s">
        <v>987</v>
      </c>
      <c r="AE466" s="47" t="s">
        <v>987</v>
      </c>
      <c r="AF466" s="47" t="s">
        <v>987</v>
      </c>
    </row>
    <row r="467" spans="1:32" x14ac:dyDescent="0.15">
      <c r="A467" s="43" t="s">
        <v>1225</v>
      </c>
      <c r="B467" s="57">
        <v>746</v>
      </c>
      <c r="C467" s="57" t="s">
        <v>1440</v>
      </c>
      <c r="D467" s="58" t="s">
        <v>435</v>
      </c>
      <c r="E467" s="58" t="s">
        <v>1228</v>
      </c>
      <c r="F467" s="58">
        <v>1.5</v>
      </c>
      <c r="G467" s="46">
        <v>1</v>
      </c>
      <c r="H467" s="47" t="s">
        <v>1229</v>
      </c>
      <c r="I467" s="59" t="s">
        <v>1230</v>
      </c>
      <c r="J467" s="56">
        <v>41705</v>
      </c>
      <c r="K467" s="61"/>
      <c r="L467" s="61"/>
      <c r="M467" s="73" t="s">
        <v>1228</v>
      </c>
      <c r="N467" s="80">
        <f t="shared" si="1161"/>
        <v>6500</v>
      </c>
      <c r="O467" s="77">
        <f>AVERAGE($N$2:N467)</f>
        <v>6189.2286599904628</v>
      </c>
      <c r="P467" s="77">
        <f t="shared" ref="P467" si="1267">O467-O466</f>
        <v>0.66832546238674695</v>
      </c>
      <c r="Q467" s="49">
        <f t="shared" ref="Q467" si="1268">AVERAGE(F460:F467)</f>
        <v>1.75</v>
      </c>
      <c r="R467" s="49">
        <f t="shared" ref="R467" si="1269">AVERAGE(G460:G467)</f>
        <v>1.25</v>
      </c>
      <c r="S467" s="50">
        <f t="shared" ref="S467" si="1270">COUNTIF(H461:H467, "AC")/SUM(G461:G467)</f>
        <v>0.875</v>
      </c>
      <c r="T467" s="50">
        <f t="shared" ref="T467" si="1271">(Q467/5*0.5+(1-(R467-1)/10)*0.25+S467*0.25)*10000</f>
        <v>6375</v>
      </c>
      <c r="U467" s="50">
        <f t="shared" ref="U467" si="1272">T467-T466</f>
        <v>180.55555555555566</v>
      </c>
      <c r="V467" s="50">
        <f>IF(A467&lt;&gt;"",AVERAGE($F$2:F467),"")</f>
        <v>1.7929184549356223</v>
      </c>
      <c r="W467" s="50">
        <f>IF(A467&lt;&gt;"", AVERAGE($G$2:G467), "")</f>
        <v>1.5515021459227467</v>
      </c>
      <c r="X467" s="50">
        <f>IF(A467&lt;&gt;"", COUNTIF($H$2:H467, "AC")/SUM($G$2:G467), "")</f>
        <v>0.63208852005532501</v>
      </c>
      <c r="Y467" s="50">
        <f t="shared" ref="Y467" si="1273">IF(A467&lt;&gt;"", V467/5*0.5+(1-(W467-1)/10)*0.25+X467*0.25, "")*10000</f>
        <v>5735.2642185932482</v>
      </c>
      <c r="Z467" s="50">
        <f t="shared" ref="Z467" si="1274">Y467-Y466</f>
        <v>0.94050608617362741</v>
      </c>
      <c r="AA467" s="50">
        <f t="shared" si="967"/>
        <v>1.6666666666666666E-2</v>
      </c>
      <c r="AB467" s="75">
        <f t="shared" si="1160"/>
        <v>2.7777777777777779E-3</v>
      </c>
      <c r="AC467" s="51">
        <v>2.7777777777777779E-3</v>
      </c>
      <c r="AD467" s="47" t="s">
        <v>987</v>
      </c>
      <c r="AE467" s="47" t="s">
        <v>987</v>
      </c>
      <c r="AF467" s="47" t="s">
        <v>987</v>
      </c>
    </row>
    <row r="468" spans="1:32" x14ac:dyDescent="0.15">
      <c r="A468" s="43" t="s">
        <v>1225</v>
      </c>
      <c r="B468" s="57">
        <v>674</v>
      </c>
      <c r="C468" s="57" t="s">
        <v>1441</v>
      </c>
      <c r="D468" s="58" t="s">
        <v>141</v>
      </c>
      <c r="E468" s="58" t="s">
        <v>1228</v>
      </c>
      <c r="F468" s="58">
        <v>1</v>
      </c>
      <c r="G468" s="46">
        <v>2</v>
      </c>
      <c r="H468" s="47" t="s">
        <v>1229</v>
      </c>
      <c r="I468" s="59" t="s">
        <v>1230</v>
      </c>
      <c r="J468" s="56">
        <v>41705</v>
      </c>
      <c r="K468" s="61"/>
      <c r="L468" s="61"/>
      <c r="M468" s="73" t="s">
        <v>1228</v>
      </c>
      <c r="N468" s="80">
        <f t="shared" si="1161"/>
        <v>4500</v>
      </c>
      <c r="O468" s="77">
        <f>AVERAGE($N$2:N468)</f>
        <v>6185.6114679990478</v>
      </c>
      <c r="P468" s="77">
        <f t="shared" ref="P468" si="1275">O468-O467</f>
        <v>-3.6171919914149839</v>
      </c>
      <c r="Q468" s="49">
        <f t="shared" ref="Q468" si="1276">AVERAGE(F461:F468)</f>
        <v>1.625</v>
      </c>
      <c r="R468" s="49">
        <f t="shared" ref="R468" si="1277">AVERAGE(G461:G468)</f>
        <v>1.25</v>
      </c>
      <c r="S468" s="50">
        <f t="shared" ref="S468" si="1278">COUNTIF(H462:H468, "AC")/SUM(G462:G468)</f>
        <v>0.77777777777777779</v>
      </c>
      <c r="T468" s="50">
        <f t="shared" ref="T468" si="1279">(Q468/5*0.5+(1-(R468-1)/10)*0.25+S468*0.25)*10000</f>
        <v>6006.9444444444443</v>
      </c>
      <c r="U468" s="50">
        <f t="shared" ref="U468" si="1280">T468-T467</f>
        <v>-368.05555555555566</v>
      </c>
      <c r="V468" s="50">
        <f>IF(A468&lt;&gt;"",AVERAGE($F$2:F468),"")</f>
        <v>1.791220556745182</v>
      </c>
      <c r="W468" s="50">
        <f>IF(A468&lt;&gt;"", AVERAGE($G$2:G468), "")</f>
        <v>1.5524625267665952</v>
      </c>
      <c r="X468" s="50">
        <f>IF(A468&lt;&gt;"", COUNTIF($H$2:H468, "AC")/SUM($G$2:G468), "")</f>
        <v>0.63172413793103444</v>
      </c>
      <c r="Y468" s="50">
        <f t="shared" ref="Y468" si="1281">IF(A468&lt;&gt;"", V468/5*0.5+(1-(W468-1)/10)*0.25+X468*0.25, "")*10000</f>
        <v>5732.4152698811195</v>
      </c>
      <c r="Z468" s="50">
        <f t="shared" ref="Z468" si="1282">Y468-Y467</f>
        <v>-2.8489487121287311</v>
      </c>
      <c r="AA468" s="50">
        <f t="shared" si="967"/>
        <v>2.4861111111111112E-2</v>
      </c>
      <c r="AB468" s="75">
        <f t="shared" si="1160"/>
        <v>4.1435185185185186E-3</v>
      </c>
      <c r="AC468" s="51">
        <v>4.1435185185185186E-3</v>
      </c>
      <c r="AD468" s="47" t="s">
        <v>987</v>
      </c>
      <c r="AE468" s="47" t="s">
        <v>987</v>
      </c>
      <c r="AF468" s="47" t="s">
        <v>987</v>
      </c>
    </row>
    <row r="469" spans="1:32" x14ac:dyDescent="0.15">
      <c r="A469" s="43" t="s">
        <v>1225</v>
      </c>
      <c r="B469" s="57">
        <v>747</v>
      </c>
      <c r="C469" s="33" t="s">
        <v>1442</v>
      </c>
      <c r="D469" s="58" t="s">
        <v>1342</v>
      </c>
      <c r="E469" s="58" t="s">
        <v>1228</v>
      </c>
      <c r="F469" s="58">
        <v>1</v>
      </c>
      <c r="G469" s="46">
        <v>1</v>
      </c>
      <c r="H469" s="47" t="s">
        <v>1229</v>
      </c>
      <c r="I469" s="59" t="s">
        <v>1230</v>
      </c>
      <c r="J469" s="56">
        <v>41705</v>
      </c>
      <c r="K469" s="61"/>
      <c r="L469" s="61"/>
      <c r="M469" s="73" t="s">
        <v>1228</v>
      </c>
      <c r="N469" s="80">
        <f t="shared" ref="N469:N490" si="1283">(0.5*F469/5+0.25*(1-(G469-1)/10)+0.25*(IF(H469="AC",1,0)/G469))*10000</f>
        <v>6000</v>
      </c>
      <c r="O469" s="77">
        <f>AVERAGE($N$2:N469)</f>
        <v>6185.2148622981958</v>
      </c>
      <c r="P469" s="77">
        <f t="shared" ref="P469" si="1284">O469-O468</f>
        <v>-0.39660570085197833</v>
      </c>
      <c r="Q469" s="49">
        <f t="shared" ref="Q469" si="1285">AVERAGE(F462:F469)</f>
        <v>1.5</v>
      </c>
      <c r="R469" s="49">
        <f t="shared" ref="R469" si="1286">AVERAGE(G462:G469)</f>
        <v>1.25</v>
      </c>
      <c r="S469" s="50">
        <f t="shared" ref="S469" si="1287">COUNTIF(H463:H469, "AC")/SUM(G463:G469)</f>
        <v>0.77777777777777779</v>
      </c>
      <c r="T469" s="50">
        <f t="shared" ref="T469" si="1288">(Q469/5*0.5+(1-(R469-1)/10)*0.25+S469*0.25)*10000</f>
        <v>5881.9444444444443</v>
      </c>
      <c r="U469" s="50">
        <f t="shared" ref="U469" si="1289">T469-T468</f>
        <v>-125</v>
      </c>
      <c r="V469" s="50">
        <f>IF(A469&lt;&gt;"",AVERAGE($F$2:F469),"")</f>
        <v>1.7895299145299146</v>
      </c>
      <c r="W469" s="50">
        <f>IF(A469&lt;&gt;"", AVERAGE($G$2:G469), "")</f>
        <v>1.5512820512820513</v>
      </c>
      <c r="X469" s="50">
        <f>IF(A469&lt;&gt;"", COUNTIF($H$2:H469, "AC")/SUM($G$2:G469), "")</f>
        <v>0.63223140495867769</v>
      </c>
      <c r="Y469" s="50">
        <f t="shared" ref="Y469" si="1290">IF(A469&lt;&gt;"", V469/5*0.5+(1-(W469-1)/10)*0.25+X469*0.25, "")*10000</f>
        <v>5732.2879141060957</v>
      </c>
      <c r="Z469" s="50">
        <f t="shared" ref="Z469" si="1291">Y469-Y468</f>
        <v>-0.12735577502371598</v>
      </c>
      <c r="AA469" s="50">
        <f t="shared" si="967"/>
        <v>3.3333333333333333E-2</v>
      </c>
      <c r="AB469" s="75">
        <f t="shared" si="1160"/>
        <v>5.5555555555555558E-3</v>
      </c>
      <c r="AC469" s="51">
        <v>5.5555555555555558E-3</v>
      </c>
      <c r="AD469" s="47" t="s">
        <v>987</v>
      </c>
      <c r="AE469" s="47" t="s">
        <v>987</v>
      </c>
      <c r="AF469" s="47" t="s">
        <v>987</v>
      </c>
    </row>
    <row r="470" spans="1:32" x14ac:dyDescent="0.15">
      <c r="A470" s="43" t="s">
        <v>1225</v>
      </c>
      <c r="B470" s="57">
        <v>479</v>
      </c>
      <c r="C470" s="57" t="s">
        <v>1443</v>
      </c>
      <c r="D470" s="58" t="s">
        <v>1446</v>
      </c>
      <c r="E470" s="58">
        <v>1</v>
      </c>
      <c r="F470" s="58">
        <v>3</v>
      </c>
      <c r="G470" s="46">
        <v>1</v>
      </c>
      <c r="H470" s="47" t="s">
        <v>1229</v>
      </c>
      <c r="I470" s="59" t="s">
        <v>1230</v>
      </c>
      <c r="J470" s="56">
        <v>41709</v>
      </c>
      <c r="K470" s="61"/>
      <c r="L470" s="61" t="s">
        <v>1444</v>
      </c>
      <c r="N470" s="80">
        <f t="shared" si="1283"/>
        <v>8000</v>
      </c>
      <c r="O470" s="77">
        <f>AVERAGE($N$2:N470)</f>
        <v>6189.0843402037435</v>
      </c>
      <c r="P470" s="77">
        <f t="shared" ref="P470" si="1292">O470-O469</f>
        <v>3.8694779055476829</v>
      </c>
      <c r="Q470" s="49">
        <f t="shared" ref="Q470" si="1293">AVERAGE(F463:F470)</f>
        <v>1.75</v>
      </c>
      <c r="R470" s="49">
        <f t="shared" ref="R470" si="1294">AVERAGE(G463:G470)</f>
        <v>1.25</v>
      </c>
      <c r="S470" s="50">
        <f t="shared" ref="S470" si="1295">COUNTIF(H464:H470, "AC")/SUM(G464:G470)</f>
        <v>0.77777777777777779</v>
      </c>
      <c r="T470" s="50">
        <f t="shared" ref="T470" si="1296">(Q470/5*0.5+(1-(R470-1)/10)*0.25+S470*0.25)*10000</f>
        <v>6131.9444444444434</v>
      </c>
      <c r="U470" s="50">
        <f t="shared" ref="U470" si="1297">T470-T469</f>
        <v>249.99999999999909</v>
      </c>
      <c r="V470" s="50">
        <f>IF(A470&lt;&gt;"",AVERAGE($F$2:F470),"")</f>
        <v>1.7921108742004264</v>
      </c>
      <c r="W470" s="50">
        <f>IF(A470&lt;&gt;"", AVERAGE($G$2:G470), "")</f>
        <v>1.5501066098081024</v>
      </c>
      <c r="X470" s="50">
        <f>IF(A470&lt;&gt;"", COUNTIF($H$2:H470, "AC")/SUM($G$2:G470), "")</f>
        <v>0.6327372764786795</v>
      </c>
      <c r="Y470" s="50">
        <f t="shared" ref="Y470" si="1298">IF(A470&lt;&gt;"", V470/5*0.5+(1-(W470-1)/10)*0.25+X470*0.25, "")*10000</f>
        <v>5736.4274129450996</v>
      </c>
      <c r="Z470" s="50">
        <f t="shared" ref="Z470" si="1299">Y470-Y469</f>
        <v>4.1394988390038634</v>
      </c>
      <c r="AA470" s="50" t="str">
        <f t="shared" ref="AA470:AA503" si="1300">IF(ISERROR(MIN(86400*AB470/(4*3600), 1)), "NA", MIN(86400*AB470/(4*3600), 1))</f>
        <v>NA</v>
      </c>
      <c r="AB470" s="75" t="str">
        <f t="shared" si="1160"/>
        <v>NA</v>
      </c>
      <c r="AC470" s="47" t="s">
        <v>987</v>
      </c>
      <c r="AD470" s="47" t="s">
        <v>987</v>
      </c>
      <c r="AE470" s="47" t="s">
        <v>987</v>
      </c>
      <c r="AF470" s="47" t="s">
        <v>987</v>
      </c>
    </row>
    <row r="471" spans="1:32" x14ac:dyDescent="0.15">
      <c r="A471" s="43" t="s">
        <v>1225</v>
      </c>
      <c r="B471" s="57">
        <v>204</v>
      </c>
      <c r="C471" s="57" t="s">
        <v>1447</v>
      </c>
      <c r="D471" s="58" t="s">
        <v>291</v>
      </c>
      <c r="E471" s="58">
        <v>1</v>
      </c>
      <c r="F471" s="58">
        <v>2</v>
      </c>
      <c r="G471" s="46">
        <v>2</v>
      </c>
      <c r="H471" s="47" t="s">
        <v>1229</v>
      </c>
      <c r="I471" s="59" t="s">
        <v>1230</v>
      </c>
      <c r="J471" s="56">
        <v>41719</v>
      </c>
      <c r="K471" s="61" t="s">
        <v>1448</v>
      </c>
      <c r="L471" s="61"/>
      <c r="M471" s="73" t="s">
        <v>1228</v>
      </c>
      <c r="N471" s="80">
        <f t="shared" si="1283"/>
        <v>5500</v>
      </c>
      <c r="O471" s="77">
        <f>AVERAGE($N$2:N471)</f>
        <v>6187.6182033096929</v>
      </c>
      <c r="P471" s="77">
        <f t="shared" ref="P471" si="1301">O471-O470</f>
        <v>-1.4661368940505781</v>
      </c>
      <c r="Q471" s="49">
        <f t="shared" ref="Q471" si="1302">AVERAGE(F464:F471)</f>
        <v>1.875</v>
      </c>
      <c r="R471" s="49">
        <f t="shared" ref="R471" si="1303">AVERAGE(G464:G471)</f>
        <v>1.375</v>
      </c>
      <c r="S471" s="50">
        <f t="shared" ref="S471" si="1304">COUNTIF(H465:H471, "AC")/SUM(G465:G471)</f>
        <v>0.7</v>
      </c>
      <c r="T471" s="50">
        <f t="shared" ref="T471" si="1305">(Q471/5*0.5+(1-(R471-1)/10)*0.25+S471*0.25)*10000</f>
        <v>6031.2499999999991</v>
      </c>
      <c r="U471" s="50">
        <f t="shared" ref="U471" si="1306">T471-T470</f>
        <v>-100.69444444444434</v>
      </c>
      <c r="V471" s="50">
        <f>IF(A471&lt;&gt;"",AVERAGE($F$2:F471),"")</f>
        <v>1.7925531914893618</v>
      </c>
      <c r="W471" s="50">
        <f>IF(A471&lt;&gt;"", AVERAGE($G$2:G471), "")</f>
        <v>1.5510638297872341</v>
      </c>
      <c r="X471" s="50">
        <f>IF(A471&lt;&gt;"", COUNTIF($H$2:H471, "AC")/SUM($G$2:G471), "")</f>
        <v>0.63237311385459538</v>
      </c>
      <c r="Y471" s="50">
        <f t="shared" ref="Y471" si="1307">IF(A471&lt;&gt;"", V471/5*0.5+(1-(W471-1)/10)*0.25+X471*0.25, "")*10000</f>
        <v>5735.7200186790415</v>
      </c>
      <c r="Z471" s="50">
        <f t="shared" ref="Z471" si="1308">Y471-Y470</f>
        <v>-0.70739426605814515</v>
      </c>
      <c r="AA471" s="50">
        <f t="shared" si="1300"/>
        <v>3.6874999999999998E-2</v>
      </c>
      <c r="AB471" s="75">
        <f t="shared" si="1160"/>
        <v>6.145833333333333E-3</v>
      </c>
      <c r="AC471" s="51">
        <v>6.145833333333333E-3</v>
      </c>
      <c r="AD471" s="47" t="s">
        <v>987</v>
      </c>
      <c r="AE471" s="47" t="s">
        <v>987</v>
      </c>
      <c r="AF471" s="47" t="s">
        <v>987</v>
      </c>
    </row>
    <row r="472" spans="1:32" x14ac:dyDescent="0.15">
      <c r="A472" s="43" t="s">
        <v>1225</v>
      </c>
      <c r="B472" s="57">
        <v>125</v>
      </c>
      <c r="C472" s="57" t="s">
        <v>1449</v>
      </c>
      <c r="D472" s="58" t="s">
        <v>24</v>
      </c>
      <c r="E472" s="58" t="s">
        <v>1228</v>
      </c>
      <c r="F472" s="58">
        <v>1</v>
      </c>
      <c r="G472" s="46">
        <v>2</v>
      </c>
      <c r="H472" s="47" t="s">
        <v>1229</v>
      </c>
      <c r="I472" s="59" t="s">
        <v>1230</v>
      </c>
      <c r="J472" s="56">
        <v>41725</v>
      </c>
      <c r="K472" s="61"/>
      <c r="L472" s="61"/>
      <c r="M472" s="73" t="s">
        <v>1228</v>
      </c>
      <c r="N472" s="80">
        <f t="shared" si="1283"/>
        <v>4500</v>
      </c>
      <c r="O472" s="77">
        <f>AVERAGE($N$2:N472)</f>
        <v>6184.0351497994807</v>
      </c>
      <c r="P472" s="77">
        <f t="shared" ref="P472" si="1309">O472-O471</f>
        <v>-3.5830535102122667</v>
      </c>
      <c r="Q472" s="49">
        <f t="shared" ref="Q472" si="1310">AVERAGE(F465:F472)</f>
        <v>1.5625</v>
      </c>
      <c r="R472" s="49">
        <f t="shared" ref="R472" si="1311">AVERAGE(G465:G472)</f>
        <v>1.5</v>
      </c>
      <c r="S472" s="50">
        <f t="shared" ref="S472" si="1312">COUNTIF(H466:H472, "AC")/SUM(G466:G472)</f>
        <v>0.7</v>
      </c>
      <c r="T472" s="50">
        <f t="shared" ref="T472" si="1313">(Q472/5*0.5+(1-(R472-1)/10)*0.25+S472*0.25)*10000</f>
        <v>5687.5</v>
      </c>
      <c r="U472" s="50">
        <f t="shared" ref="U472" si="1314">T472-T471</f>
        <v>-343.74999999999909</v>
      </c>
      <c r="V472" s="50">
        <f>IF(A472&lt;&gt;"",AVERAGE($F$2:F472),"")</f>
        <v>1.7908704883227176</v>
      </c>
      <c r="W472" s="50">
        <f>IF(A472&lt;&gt;"", AVERAGE($G$2:G472), "")</f>
        <v>1.5520169851380043</v>
      </c>
      <c r="X472" s="50">
        <f>IF(A472&lt;&gt;"", COUNTIF($H$2:H472, "AC")/SUM($G$2:G472), "")</f>
        <v>0.63201094391244872</v>
      </c>
      <c r="Y472" s="50">
        <f t="shared" ref="Y472" si="1315">IF(A472&lt;&gt;"", V472/5*0.5+(1-(W472-1)/10)*0.25+X472*0.25, "")*10000</f>
        <v>5732.893601819339</v>
      </c>
      <c r="Z472" s="50">
        <f t="shared" ref="Z472" si="1316">Y472-Y471</f>
        <v>-2.8264168597024764</v>
      </c>
      <c r="AA472" s="50">
        <f t="shared" si="1300"/>
        <v>3.7499999999999999E-2</v>
      </c>
      <c r="AB472" s="75">
        <f t="shared" si="1160"/>
        <v>6.2499999999999995E-3</v>
      </c>
      <c r="AC472" s="51">
        <v>6.2499999999999995E-3</v>
      </c>
      <c r="AD472" s="47" t="s">
        <v>987</v>
      </c>
      <c r="AE472" s="47" t="s">
        <v>987</v>
      </c>
      <c r="AF472" s="47" t="s">
        <v>987</v>
      </c>
    </row>
    <row r="473" spans="1:32" x14ac:dyDescent="0.15">
      <c r="A473" s="43" t="s">
        <v>1225</v>
      </c>
      <c r="B473" s="57">
        <v>168</v>
      </c>
      <c r="C473" s="57" t="s">
        <v>1450</v>
      </c>
      <c r="D473" s="58" t="s">
        <v>1451</v>
      </c>
      <c r="E473" s="58">
        <v>1</v>
      </c>
      <c r="F473" s="58">
        <v>2.5</v>
      </c>
      <c r="G473" s="46">
        <v>1</v>
      </c>
      <c r="H473" s="47" t="s">
        <v>1229</v>
      </c>
      <c r="I473" s="59" t="s">
        <v>1230</v>
      </c>
      <c r="J473" s="56">
        <v>41725</v>
      </c>
      <c r="K473" s="61"/>
      <c r="L473" s="61" t="s">
        <v>1453</v>
      </c>
      <c r="M473" s="73" t="s">
        <v>1228</v>
      </c>
      <c r="N473" s="80">
        <f t="shared" si="1283"/>
        <v>7500</v>
      </c>
      <c r="O473" s="77">
        <f>AVERAGE($N$2:N473)</f>
        <v>6186.8232109227874</v>
      </c>
      <c r="P473" s="77">
        <f t="shared" ref="P473" si="1317">O473-O472</f>
        <v>2.7880611233067611</v>
      </c>
      <c r="Q473" s="49">
        <f t="shared" ref="Q473" si="1318">AVERAGE(F466:F473)</f>
        <v>1.625</v>
      </c>
      <c r="R473" s="49">
        <f t="shared" ref="R473" si="1319">AVERAGE(G466:G473)</f>
        <v>1.375</v>
      </c>
      <c r="S473" s="50">
        <f t="shared" ref="S473" si="1320">COUNTIF(H467:H473, "AC")/SUM(G467:G473)</f>
        <v>0.7</v>
      </c>
      <c r="T473" s="50">
        <f t="shared" ref="T473" si="1321">(Q473/5*0.5+(1-(R473-1)/10)*0.25+S473*0.25)*10000</f>
        <v>5781.25</v>
      </c>
      <c r="U473" s="50">
        <f t="shared" ref="U473" si="1322">T473-T472</f>
        <v>93.75</v>
      </c>
      <c r="V473" s="50">
        <f>IF(A473&lt;&gt;"",AVERAGE($F$2:F473),"")</f>
        <v>1.7923728813559323</v>
      </c>
      <c r="W473" s="50">
        <f>IF(A473&lt;&gt;"", AVERAGE($G$2:G473), "")</f>
        <v>1.5508474576271187</v>
      </c>
      <c r="X473" s="50">
        <f>IF(A473&lt;&gt;"", COUNTIF($H$2:H473, "AC")/SUM($G$2:G473), "")</f>
        <v>0.63251366120218577</v>
      </c>
      <c r="Y473" s="50">
        <f t="shared" ref="Y473" si="1323">IF(A473&lt;&gt;"", V473/5*0.5+(1-(W473-1)/10)*0.25+X473*0.25, "")*10000</f>
        <v>5735.9451699546171</v>
      </c>
      <c r="Z473" s="50">
        <f t="shared" ref="Z473" si="1324">Y473-Y472</f>
        <v>3.051568135278103</v>
      </c>
      <c r="AA473" s="50">
        <f t="shared" si="1300"/>
        <v>0.16125</v>
      </c>
      <c r="AB473" s="75">
        <f t="shared" si="1160"/>
        <v>2.6875E-2</v>
      </c>
      <c r="AC473" s="51">
        <v>2.6875E-2</v>
      </c>
      <c r="AD473" s="47" t="s">
        <v>987</v>
      </c>
      <c r="AE473" s="47" t="s">
        <v>987</v>
      </c>
      <c r="AF473" s="47" t="s">
        <v>987</v>
      </c>
    </row>
    <row r="474" spans="1:32" x14ac:dyDescent="0.15">
      <c r="A474" s="43" t="s">
        <v>1225</v>
      </c>
      <c r="B474" s="57">
        <v>28</v>
      </c>
      <c r="C474" s="57" t="s">
        <v>1452</v>
      </c>
      <c r="D474" s="58" t="s">
        <v>24</v>
      </c>
      <c r="E474" s="58" t="s">
        <v>1228</v>
      </c>
      <c r="F474" s="58">
        <v>1</v>
      </c>
      <c r="G474" s="46">
        <v>1</v>
      </c>
      <c r="H474" s="47" t="s">
        <v>1229</v>
      </c>
      <c r="I474" s="59" t="s">
        <v>1230</v>
      </c>
      <c r="J474" s="56">
        <v>41726</v>
      </c>
      <c r="K474" s="61"/>
      <c r="L474" s="61"/>
      <c r="M474" s="73" t="s">
        <v>1228</v>
      </c>
      <c r="N474" s="80">
        <f t="shared" si="1283"/>
        <v>6000</v>
      </c>
      <c r="O474" s="77">
        <f>AVERAGE($N$2:N474)</f>
        <v>6186.4282358468408</v>
      </c>
      <c r="P474" s="77">
        <f t="shared" ref="P474" si="1325">O474-O473</f>
        <v>-0.39497507594660419</v>
      </c>
      <c r="Q474" s="49">
        <f t="shared" ref="Q474" si="1326">AVERAGE(F467:F474)</f>
        <v>1.625</v>
      </c>
      <c r="R474" s="49">
        <f t="shared" ref="R474" si="1327">AVERAGE(G467:G474)</f>
        <v>1.375</v>
      </c>
      <c r="S474" s="50">
        <f t="shared" ref="S474" si="1328">COUNTIF(H468:H474, "AC")/SUM(G468:G474)</f>
        <v>0.7</v>
      </c>
      <c r="T474" s="50">
        <f t="shared" ref="T474" si="1329">(Q474/5*0.5+(1-(R474-1)/10)*0.25+S474*0.25)*10000</f>
        <v>5781.25</v>
      </c>
      <c r="U474" s="50">
        <f t="shared" ref="U474" si="1330">T474-T473</f>
        <v>0</v>
      </c>
      <c r="V474" s="50">
        <f>IF(A474&lt;&gt;"",AVERAGE($F$2:F474),"")</f>
        <v>1.7906976744186047</v>
      </c>
      <c r="W474" s="50">
        <f>IF(A474&lt;&gt;"", AVERAGE($G$2:G474), "")</f>
        <v>1.5496828752642706</v>
      </c>
      <c r="X474" s="50">
        <f>IF(A474&lt;&gt;"", COUNTIF($H$2:H474, "AC")/SUM($G$2:G474), "")</f>
        <v>0.63301500682128242</v>
      </c>
      <c r="Y474" s="50">
        <f t="shared" ref="Y474" si="1331">IF(A474&lt;&gt;"", V474/5*0.5+(1-(W474-1)/10)*0.25+X474*0.25, "")*10000</f>
        <v>5735.8144726557439</v>
      </c>
      <c r="Z474" s="50">
        <f t="shared" ref="Z474" si="1332">Y474-Y473</f>
        <v>-0.13069729887320136</v>
      </c>
      <c r="AA474" s="50">
        <f t="shared" si="1300"/>
        <v>1.4930555555555556E-2</v>
      </c>
      <c r="AB474" s="75">
        <f t="shared" si="1160"/>
        <v>2.488425925925926E-3</v>
      </c>
      <c r="AC474" s="51">
        <v>2.488425925925926E-3</v>
      </c>
      <c r="AD474" s="47" t="s">
        <v>987</v>
      </c>
      <c r="AE474" s="47" t="s">
        <v>987</v>
      </c>
      <c r="AF474" s="47" t="s">
        <v>987</v>
      </c>
    </row>
    <row r="475" spans="1:32" x14ac:dyDescent="0.15">
      <c r="A475" s="43" t="s">
        <v>1225</v>
      </c>
      <c r="B475" s="57">
        <v>190</v>
      </c>
      <c r="C475" s="57" t="s">
        <v>1454</v>
      </c>
      <c r="D475" s="58" t="s">
        <v>1451</v>
      </c>
      <c r="E475" s="58" t="s">
        <v>1228</v>
      </c>
      <c r="F475" s="58">
        <v>1</v>
      </c>
      <c r="G475" s="46">
        <v>2</v>
      </c>
      <c r="H475" s="47" t="s">
        <v>1229</v>
      </c>
      <c r="I475" s="59" t="s">
        <v>1230</v>
      </c>
      <c r="J475" s="56">
        <v>41726</v>
      </c>
      <c r="K475" s="61"/>
      <c r="L475" s="61"/>
      <c r="M475" s="73" t="s">
        <v>1228</v>
      </c>
      <c r="N475" s="80">
        <f t="shared" si="1283"/>
        <v>4500</v>
      </c>
      <c r="O475" s="77">
        <f>AVERAGE($N$2:N475)</f>
        <v>6182.8703703703704</v>
      </c>
      <c r="P475" s="77">
        <f t="shared" ref="P475" si="1333">O475-O474</f>
        <v>-3.557865476470397</v>
      </c>
      <c r="Q475" s="49">
        <f t="shared" ref="Q475" si="1334">AVERAGE(F468:F475)</f>
        <v>1.5625</v>
      </c>
      <c r="R475" s="49">
        <f t="shared" ref="R475" si="1335">AVERAGE(G468:G475)</f>
        <v>1.5</v>
      </c>
      <c r="S475" s="50">
        <f t="shared" ref="S475" si="1336">COUNTIF(H469:H475, "AC")/SUM(G469:G475)</f>
        <v>0.7</v>
      </c>
      <c r="T475" s="50">
        <f t="shared" ref="T475" si="1337">(Q475/5*0.5+(1-(R475-1)/10)*0.25+S475*0.25)*10000</f>
        <v>5687.5</v>
      </c>
      <c r="U475" s="50">
        <f t="shared" ref="U475" si="1338">T475-T474</f>
        <v>-93.75</v>
      </c>
      <c r="V475" s="50">
        <f>IF(A475&lt;&gt;"",AVERAGE($F$2:F475),"")</f>
        <v>1.7890295358649788</v>
      </c>
      <c r="W475" s="50">
        <f>IF(A475&lt;&gt;"", AVERAGE($G$2:G475), "")</f>
        <v>1.5506329113924051</v>
      </c>
      <c r="X475" s="50">
        <f>IF(A475&lt;&gt;"", COUNTIF($H$2:H475, "AC")/SUM($G$2:G475), "")</f>
        <v>0.63265306122448983</v>
      </c>
      <c r="Y475" s="50">
        <f t="shared" ref="Y475" si="1339">IF(A475&lt;&gt;"", V475/5*0.5+(1-(W475-1)/10)*0.25+X475*0.25, "")*10000</f>
        <v>5733.0039610781023</v>
      </c>
      <c r="Z475" s="50">
        <f t="shared" ref="Z475" si="1340">Y475-Y474</f>
        <v>-2.8105115776415914</v>
      </c>
      <c r="AA475" s="50">
        <f t="shared" si="1300"/>
        <v>2.8055555555555559E-2</v>
      </c>
      <c r="AB475" s="75">
        <f t="shared" si="1160"/>
        <v>4.6759259259259263E-3</v>
      </c>
      <c r="AC475" s="51">
        <v>4.6759259259259263E-3</v>
      </c>
      <c r="AD475" s="47" t="s">
        <v>987</v>
      </c>
      <c r="AE475" s="47" t="s">
        <v>987</v>
      </c>
      <c r="AF475" s="47" t="s">
        <v>987</v>
      </c>
    </row>
    <row r="476" spans="1:32" x14ac:dyDescent="0.15">
      <c r="A476" s="43" t="s">
        <v>1225</v>
      </c>
      <c r="B476" s="57">
        <v>400</v>
      </c>
      <c r="C476" s="57" t="s">
        <v>1455</v>
      </c>
      <c r="D476" s="58" t="s">
        <v>1456</v>
      </c>
      <c r="E476" s="58">
        <v>1</v>
      </c>
      <c r="F476" s="58">
        <v>2.5</v>
      </c>
      <c r="G476" s="46">
        <v>1</v>
      </c>
      <c r="H476" s="47" t="s">
        <v>1229</v>
      </c>
      <c r="I476" s="59" t="s">
        <v>1230</v>
      </c>
      <c r="J476" s="56">
        <v>41726</v>
      </c>
      <c r="K476" s="61"/>
      <c r="L476" s="61" t="s">
        <v>1457</v>
      </c>
      <c r="M476" s="73" t="s">
        <v>1228</v>
      </c>
      <c r="N476" s="80">
        <f t="shared" si="1283"/>
        <v>7500</v>
      </c>
      <c r="O476" s="77">
        <f>AVERAGE($N$2:N476)</f>
        <v>6185.6432748538009</v>
      </c>
      <c r="P476" s="77">
        <f t="shared" ref="P476" si="1341">O476-O475</f>
        <v>2.7729044834304659</v>
      </c>
      <c r="Q476" s="49">
        <f t="shared" ref="Q476" si="1342">AVERAGE(F469:F476)</f>
        <v>1.75</v>
      </c>
      <c r="R476" s="49">
        <f t="shared" ref="R476" si="1343">AVERAGE(G469:G476)</f>
        <v>1.375</v>
      </c>
      <c r="S476" s="50">
        <f t="shared" ref="S476" si="1344">COUNTIF(H470:H476, "AC")/SUM(G470:G476)</f>
        <v>0.7</v>
      </c>
      <c r="T476" s="50">
        <f t="shared" ref="T476" si="1345">(Q476/5*0.5+(1-(R476-1)/10)*0.25+S476*0.25)*10000</f>
        <v>5906.25</v>
      </c>
      <c r="U476" s="50">
        <f t="shared" ref="U476" si="1346">T476-T475</f>
        <v>218.75</v>
      </c>
      <c r="V476" s="50">
        <f>IF(A476&lt;&gt;"",AVERAGE($F$2:F476),"")</f>
        <v>1.7905263157894737</v>
      </c>
      <c r="W476" s="50">
        <f>IF(A476&lt;&gt;"", AVERAGE($G$2:G476), "")</f>
        <v>1.5494736842105263</v>
      </c>
      <c r="X476" s="50">
        <f>IF(A476&lt;&gt;"", COUNTIF($H$2:H476, "AC")/SUM($G$2:G476), "")</f>
        <v>0.63315217391304346</v>
      </c>
      <c r="Y476" s="50">
        <f t="shared" ref="Y476" si="1347">IF(A476&lt;&gt;"", V476/5*0.5+(1-(W476-1)/10)*0.25+X476*0.25, "")*10000</f>
        <v>5736.0383295194506</v>
      </c>
      <c r="Z476" s="50">
        <f t="shared" ref="Z476" si="1348">Y476-Y475</f>
        <v>3.0343684413483061</v>
      </c>
      <c r="AA476" s="50">
        <f t="shared" si="1300"/>
        <v>5.2361111111111108E-2</v>
      </c>
      <c r="AB476" s="75">
        <f t="shared" si="1160"/>
        <v>8.726851851851852E-3</v>
      </c>
      <c r="AC476" s="51">
        <v>8.726851851851852E-3</v>
      </c>
      <c r="AD476" s="47" t="s">
        <v>987</v>
      </c>
      <c r="AE476" s="47" t="s">
        <v>987</v>
      </c>
      <c r="AF476" s="47" t="s">
        <v>987</v>
      </c>
    </row>
    <row r="477" spans="1:32" x14ac:dyDescent="0.15">
      <c r="A477" s="43" t="s">
        <v>1225</v>
      </c>
      <c r="B477" s="57">
        <v>160</v>
      </c>
      <c r="C477" s="57" t="s">
        <v>1458</v>
      </c>
      <c r="D477" s="58" t="s">
        <v>1459</v>
      </c>
      <c r="E477" s="58">
        <v>1</v>
      </c>
      <c r="F477" s="58">
        <v>3</v>
      </c>
      <c r="G477" s="46">
        <v>3</v>
      </c>
      <c r="H477" s="47" t="s">
        <v>1229</v>
      </c>
      <c r="I477" s="59" t="s">
        <v>1230</v>
      </c>
      <c r="J477" s="56">
        <v>41727</v>
      </c>
      <c r="K477" s="61"/>
      <c r="L477" s="61" t="s">
        <v>1460</v>
      </c>
      <c r="M477" s="73" t="s">
        <v>1228</v>
      </c>
      <c r="N477" s="80">
        <f t="shared" si="1283"/>
        <v>5833.3333333333339</v>
      </c>
      <c r="O477" s="77">
        <f>AVERAGE($N$2:N477)</f>
        <v>6184.9031279178344</v>
      </c>
      <c r="P477" s="77">
        <f t="shared" ref="P477" si="1349">O477-O476</f>
        <v>-0.74014693596654979</v>
      </c>
      <c r="Q477" s="49">
        <f t="shared" ref="Q477" si="1350">AVERAGE(F470:F477)</f>
        <v>2</v>
      </c>
      <c r="R477" s="49">
        <f t="shared" ref="R477" si="1351">AVERAGE(G470:G477)</f>
        <v>1.625</v>
      </c>
      <c r="S477" s="50">
        <f t="shared" ref="S477" si="1352">COUNTIF(H471:H477, "AC")/SUM(G471:G477)</f>
        <v>0.58333333333333337</v>
      </c>
      <c r="T477" s="50">
        <f t="shared" ref="T477" si="1353">(Q477/5*0.5+(1-(R477-1)/10)*0.25+S477*0.25)*10000</f>
        <v>5802.083333333333</v>
      </c>
      <c r="U477" s="50">
        <f t="shared" ref="U477" si="1354">T477-T476</f>
        <v>-104.16666666666697</v>
      </c>
      <c r="V477" s="50">
        <f>IF(A477&lt;&gt;"",AVERAGE($F$2:F477),"")</f>
        <v>1.7930672268907564</v>
      </c>
      <c r="W477" s="50">
        <f>IF(A477&lt;&gt;"", AVERAGE($G$2:G477), "")</f>
        <v>1.5525210084033614</v>
      </c>
      <c r="X477" s="50">
        <f>IF(A477&lt;&gt;"", COUNTIF($H$2:H477, "AC")/SUM($G$2:G477), "")</f>
        <v>0.63193504736129902</v>
      </c>
      <c r="Y477" s="50">
        <f t="shared" ref="Y477" si="1355">IF(A477&lt;&gt;"", V477/5*0.5+(1-(W477-1)/10)*0.25+X477*0.25, "")*10000</f>
        <v>5734.774593193164</v>
      </c>
      <c r="Z477" s="50">
        <f t="shared" ref="Z477" si="1356">Y477-Y476</f>
        <v>-1.263736326286562</v>
      </c>
      <c r="AA477" s="50">
        <f t="shared" si="1300"/>
        <v>7.4375000000000011E-2</v>
      </c>
      <c r="AB477" s="75">
        <f t="shared" si="1160"/>
        <v>1.2395833333333335E-2</v>
      </c>
      <c r="AC477" s="51">
        <v>1.2395833333333335E-2</v>
      </c>
      <c r="AD477" s="47" t="s">
        <v>987</v>
      </c>
      <c r="AE477" s="47" t="s">
        <v>987</v>
      </c>
      <c r="AF477" s="47" t="s">
        <v>987</v>
      </c>
    </row>
    <row r="478" spans="1:32" x14ac:dyDescent="0.15">
      <c r="A478" s="43" t="s">
        <v>1225</v>
      </c>
      <c r="B478" s="57">
        <v>155</v>
      </c>
      <c r="C478" s="57" t="s">
        <v>1461</v>
      </c>
      <c r="D478" s="58" t="s">
        <v>1272</v>
      </c>
      <c r="E478" s="58" t="s">
        <v>1228</v>
      </c>
      <c r="F478" s="58">
        <v>1</v>
      </c>
      <c r="G478" s="46">
        <v>1</v>
      </c>
      <c r="H478" s="47" t="s">
        <v>1229</v>
      </c>
      <c r="I478" s="59" t="s">
        <v>1230</v>
      </c>
      <c r="J478" s="56">
        <v>41728</v>
      </c>
      <c r="K478" s="61"/>
      <c r="L478" s="61"/>
      <c r="M478" s="73" t="s">
        <v>1228</v>
      </c>
      <c r="N478" s="80">
        <f t="shared" si="1283"/>
        <v>6000</v>
      </c>
      <c r="O478" s="77">
        <f>AVERAGE($N$2:N478)</f>
        <v>6184.5154903331004</v>
      </c>
      <c r="P478" s="77">
        <f t="shared" ref="P478" si="1357">O478-O477</f>
        <v>-0.38763758473396592</v>
      </c>
      <c r="Q478" s="49">
        <f t="shared" ref="Q478" si="1358">AVERAGE(F471:F478)</f>
        <v>1.75</v>
      </c>
      <c r="R478" s="49">
        <f t="shared" ref="R478" si="1359">AVERAGE(G471:G478)</f>
        <v>1.625</v>
      </c>
      <c r="S478" s="50">
        <f t="shared" ref="S478" si="1360">COUNTIF(H472:H478, "AC")/SUM(G472:G478)</f>
        <v>0.63636363636363635</v>
      </c>
      <c r="T478" s="50">
        <f t="shared" ref="T478" si="1361">(Q478/5*0.5+(1-(R478-1)/10)*0.25+S478*0.25)*10000</f>
        <v>5684.659090909091</v>
      </c>
      <c r="U478" s="50">
        <f t="shared" ref="U478" si="1362">T478-T477</f>
        <v>-117.42424242424204</v>
      </c>
      <c r="V478" s="50">
        <f>IF(A478&lt;&gt;"",AVERAGE($F$2:F478),"")</f>
        <v>1.7914046121593292</v>
      </c>
      <c r="W478" s="50">
        <f>IF(A478&lt;&gt;"", AVERAGE($G$2:G478), "")</f>
        <v>1.5513626834381551</v>
      </c>
      <c r="X478" s="50">
        <f>IF(A478&lt;&gt;"", COUNTIF($H$2:H478, "AC")/SUM($G$2:G478), "")</f>
        <v>0.63243243243243241</v>
      </c>
      <c r="Y478" s="50">
        <f t="shared" ref="Y478" si="1363">IF(A478&lt;&gt;"", V478/5*0.5+(1-(W478-1)/10)*0.25+X478*0.25, "")*10000</f>
        <v>5734.6450223808706</v>
      </c>
      <c r="Z478" s="50">
        <f t="shared" ref="Z478" si="1364">Y478-Y477</f>
        <v>-0.12957081229342293</v>
      </c>
      <c r="AA478" s="50">
        <f t="shared" si="1300"/>
        <v>1.3263888888888888E-2</v>
      </c>
      <c r="AB478" s="75">
        <f t="shared" si="1160"/>
        <v>2.2106481481481478E-3</v>
      </c>
      <c r="AC478" s="51">
        <v>2.2106481481481478E-3</v>
      </c>
      <c r="AD478" s="47" t="s">
        <v>987</v>
      </c>
      <c r="AE478" s="47" t="s">
        <v>987</v>
      </c>
      <c r="AF478" s="47" t="s">
        <v>987</v>
      </c>
    </row>
    <row r="479" spans="1:32" x14ac:dyDescent="0.15">
      <c r="A479" s="43" t="s">
        <v>1225</v>
      </c>
      <c r="B479" s="57">
        <v>14</v>
      </c>
      <c r="C479" s="57" t="s">
        <v>1462</v>
      </c>
      <c r="D479" s="58" t="s">
        <v>132</v>
      </c>
      <c r="E479" s="58">
        <v>1</v>
      </c>
      <c r="F479" s="58">
        <v>1</v>
      </c>
      <c r="G479" s="46">
        <v>2</v>
      </c>
      <c r="H479" s="47" t="s">
        <v>1229</v>
      </c>
      <c r="I479" s="59" t="s">
        <v>1230</v>
      </c>
      <c r="J479" s="56">
        <v>41728</v>
      </c>
      <c r="K479" s="61"/>
      <c r="L479" s="61" t="s">
        <v>1463</v>
      </c>
      <c r="M479" s="73" t="s">
        <v>1228</v>
      </c>
      <c r="N479" s="80">
        <f t="shared" si="1283"/>
        <v>4500</v>
      </c>
      <c r="O479" s="77">
        <f>AVERAGE($N$2:N479)</f>
        <v>6180.99139934914</v>
      </c>
      <c r="P479" s="77">
        <f t="shared" ref="P479" si="1365">O479-O478</f>
        <v>-3.5240909839603773</v>
      </c>
      <c r="Q479" s="49">
        <f t="shared" ref="Q479" si="1366">AVERAGE(F472:F479)</f>
        <v>1.625</v>
      </c>
      <c r="R479" s="49">
        <f t="shared" ref="R479" si="1367">AVERAGE(G472:G479)</f>
        <v>1.625</v>
      </c>
      <c r="S479" s="50">
        <f t="shared" ref="S479" si="1368">COUNTIF(H473:H479, "AC")/SUM(G473:G479)</f>
        <v>0.63636363636363635</v>
      </c>
      <c r="T479" s="50">
        <f t="shared" ref="T479" si="1369">(Q479/5*0.5+(1-(R479-1)/10)*0.25+S479*0.25)*10000</f>
        <v>5559.6590909090901</v>
      </c>
      <c r="U479" s="50">
        <f t="shared" ref="U479" si="1370">T479-T478</f>
        <v>-125.00000000000091</v>
      </c>
      <c r="V479" s="50">
        <f>IF(A479&lt;&gt;"",AVERAGE($F$2:F479),"")</f>
        <v>1.7897489539748954</v>
      </c>
      <c r="W479" s="50">
        <f>IF(A479&lt;&gt;"", AVERAGE($G$2:G479), "")</f>
        <v>1.5523012552301256</v>
      </c>
      <c r="X479" s="50">
        <f>IF(A479&lt;&gt;"", COUNTIF($H$2:H479, "AC")/SUM($G$2:G479), "")</f>
        <v>0.63207547169811318</v>
      </c>
      <c r="Y479" s="50">
        <f t="shared" ref="Y479" si="1371">IF(A479&lt;&gt;"", V479/5*0.5+(1-(W479-1)/10)*0.25+X479*0.25, "")*10000</f>
        <v>5731.8623194126458</v>
      </c>
      <c r="Z479" s="50">
        <f t="shared" ref="Z479" si="1372">Y479-Y478</f>
        <v>-2.7827029682248394</v>
      </c>
      <c r="AA479" s="50">
        <f t="shared" si="1300"/>
        <v>4.2569444444444444E-2</v>
      </c>
      <c r="AB479" s="75">
        <f t="shared" si="1160"/>
        <v>7.0949074074074074E-3</v>
      </c>
      <c r="AC479" s="51">
        <v>7.0949074074074074E-3</v>
      </c>
      <c r="AD479" s="47" t="s">
        <v>987</v>
      </c>
      <c r="AE479" s="47" t="s">
        <v>987</v>
      </c>
      <c r="AF479" s="47" t="s">
        <v>987</v>
      </c>
    </row>
    <row r="480" spans="1:32" x14ac:dyDescent="0.15">
      <c r="A480" s="43" t="s">
        <v>1225</v>
      </c>
      <c r="B480" s="57">
        <v>58</v>
      </c>
      <c r="C480" s="57" t="s">
        <v>1464</v>
      </c>
      <c r="D480" s="58" t="s">
        <v>24</v>
      </c>
      <c r="E480" s="58" t="s">
        <v>1228</v>
      </c>
      <c r="F480" s="58">
        <v>1</v>
      </c>
      <c r="G480" s="46">
        <v>1</v>
      </c>
      <c r="H480" s="47" t="s">
        <v>1229</v>
      </c>
      <c r="I480" s="59" t="s">
        <v>1230</v>
      </c>
      <c r="J480" s="56">
        <v>41728</v>
      </c>
      <c r="K480" s="61"/>
      <c r="L480" s="61"/>
      <c r="M480" s="73" t="s">
        <v>1228</v>
      </c>
      <c r="N480" s="80">
        <f t="shared" si="1283"/>
        <v>6000</v>
      </c>
      <c r="O480" s="77">
        <f>AVERAGE($N$2:N480)</f>
        <v>6180.6135467408958</v>
      </c>
      <c r="P480" s="77">
        <f t="shared" ref="P480" si="1373">O480-O479</f>
        <v>-0.3778526082442113</v>
      </c>
      <c r="Q480" s="49">
        <f t="shared" ref="Q480" si="1374">AVERAGE(F473:F480)</f>
        <v>1.625</v>
      </c>
      <c r="R480" s="49">
        <f t="shared" ref="R480" si="1375">AVERAGE(G473:G480)</f>
        <v>1.5</v>
      </c>
      <c r="S480" s="50">
        <f t="shared" ref="S480" si="1376">COUNTIF(H474:H480, "AC")/SUM(G474:G480)</f>
        <v>0.63636363636363635</v>
      </c>
      <c r="T480" s="50">
        <f t="shared" ref="T480" si="1377">(Q480/5*0.5+(1-(R480-1)/10)*0.25+S480*0.25)*10000</f>
        <v>5590.909090909091</v>
      </c>
      <c r="U480" s="50">
        <f t="shared" ref="U480" si="1378">T480-T479</f>
        <v>31.250000000000909</v>
      </c>
      <c r="V480" s="50">
        <f>IF(A480&lt;&gt;"",AVERAGE($F$2:F480),"")</f>
        <v>1.7881002087682671</v>
      </c>
      <c r="W480" s="50">
        <f>IF(A480&lt;&gt;"", AVERAGE($G$2:G480), "")</f>
        <v>1.5511482254697286</v>
      </c>
      <c r="X480" s="50">
        <f>IF(A480&lt;&gt;"", COUNTIF($H$2:H480, "AC")/SUM($G$2:G480), "")</f>
        <v>0.63257065948855984</v>
      </c>
      <c r="Y480" s="50">
        <f t="shared" ref="Y480" si="1379">IF(A480&lt;&gt;"", V480/5*0.5+(1-(W480-1)/10)*0.25+X480*0.25, "")*10000</f>
        <v>5731.7398011222358</v>
      </c>
      <c r="Z480" s="50">
        <f t="shared" ref="Z480" si="1380">Y480-Y479</f>
        <v>-0.12251829040997109</v>
      </c>
      <c r="AA480" s="50">
        <f t="shared" si="1300"/>
        <v>2.3611111111111114E-2</v>
      </c>
      <c r="AB480" s="75">
        <f t="shared" si="1160"/>
        <v>3.9351851851851857E-3</v>
      </c>
      <c r="AC480" s="51">
        <v>3.9351851851851857E-3</v>
      </c>
      <c r="AD480" s="47" t="s">
        <v>987</v>
      </c>
      <c r="AE480" s="47" t="s">
        <v>987</v>
      </c>
      <c r="AF480" s="47" t="s">
        <v>987</v>
      </c>
    </row>
    <row r="481" spans="1:32" x14ac:dyDescent="0.15">
      <c r="A481" s="43" t="s">
        <v>1225</v>
      </c>
      <c r="B481" s="57">
        <v>633</v>
      </c>
      <c r="C481" s="57" t="s">
        <v>1465</v>
      </c>
      <c r="D481" s="58" t="s">
        <v>141</v>
      </c>
      <c r="E481" s="58" t="s">
        <v>1228</v>
      </c>
      <c r="F481" s="58">
        <v>1</v>
      </c>
      <c r="G481" s="46">
        <v>1</v>
      </c>
      <c r="H481" s="47" t="s">
        <v>1229</v>
      </c>
      <c r="I481" s="59" t="s">
        <v>1230</v>
      </c>
      <c r="J481" s="56">
        <v>41729</v>
      </c>
      <c r="K481" s="61"/>
      <c r="L481" s="61"/>
      <c r="M481" s="73" t="s">
        <v>1228</v>
      </c>
      <c r="N481" s="80">
        <f t="shared" si="1283"/>
        <v>6000</v>
      </c>
      <c r="O481" s="77">
        <f>AVERAGE($N$2:N481)</f>
        <v>6180.2372685185192</v>
      </c>
      <c r="P481" s="77">
        <f t="shared" ref="P481" si="1381">O481-O480</f>
        <v>-0.37627822237664077</v>
      </c>
      <c r="Q481" s="49">
        <f t="shared" ref="Q481" si="1382">AVERAGE(F474:F481)</f>
        <v>1.4375</v>
      </c>
      <c r="R481" s="49">
        <f t="shared" ref="R481" si="1383">AVERAGE(G474:G481)</f>
        <v>1.5</v>
      </c>
      <c r="S481" s="50">
        <f t="shared" ref="S481" si="1384">COUNTIF(H475:H481, "AC")/SUM(G475:G481)</f>
        <v>0.63636363636363635</v>
      </c>
      <c r="T481" s="50">
        <f t="shared" ref="T481" si="1385">(Q481/5*0.5+(1-(R481-1)/10)*0.25+S481*0.25)*10000</f>
        <v>5403.4090909090901</v>
      </c>
      <c r="U481" s="50">
        <f t="shared" ref="U481" si="1386">T481-T480</f>
        <v>-187.50000000000091</v>
      </c>
      <c r="V481" s="50">
        <f>IF(A481&lt;&gt;"",AVERAGE($F$2:F481),"")</f>
        <v>1.7864583333333333</v>
      </c>
      <c r="W481" s="50">
        <f>IF(A481&lt;&gt;"", AVERAGE($G$2:G481), "")</f>
        <v>1.55</v>
      </c>
      <c r="X481" s="50">
        <f>IF(A481&lt;&gt;"", COUNTIF($H$2:H481, "AC")/SUM($G$2:G481), "")</f>
        <v>0.63306451612903225</v>
      </c>
      <c r="Y481" s="50">
        <f t="shared" ref="Y481" si="1387">IF(A481&lt;&gt;"", V481/5*0.5+(1-(W481-1)/10)*0.25+X481*0.25, "")*10000</f>
        <v>5731.6196236559144</v>
      </c>
      <c r="Z481" s="50">
        <f t="shared" ref="Z481" si="1388">Y481-Y480</f>
        <v>-0.1201774663213655</v>
      </c>
      <c r="AA481" s="50">
        <f t="shared" si="1300"/>
        <v>1.2569444444444444E-2</v>
      </c>
      <c r="AB481" s="75">
        <f t="shared" si="1160"/>
        <v>2.0949074074074073E-3</v>
      </c>
      <c r="AC481" s="51">
        <v>2.0949074074074073E-3</v>
      </c>
      <c r="AD481" s="47" t="s">
        <v>987</v>
      </c>
      <c r="AE481" s="47" t="s">
        <v>987</v>
      </c>
      <c r="AF481" s="47" t="s">
        <v>987</v>
      </c>
    </row>
    <row r="482" spans="1:32" x14ac:dyDescent="0.15">
      <c r="A482" s="43" t="s">
        <v>1225</v>
      </c>
      <c r="B482" s="57">
        <v>680</v>
      </c>
      <c r="C482" s="57" t="s">
        <v>1466</v>
      </c>
      <c r="D482" s="58" t="s">
        <v>24</v>
      </c>
      <c r="E482" s="58" t="s">
        <v>1228</v>
      </c>
      <c r="F482" s="58">
        <v>1.5</v>
      </c>
      <c r="G482" s="46">
        <v>1</v>
      </c>
      <c r="H482" s="47" t="s">
        <v>1229</v>
      </c>
      <c r="I482" s="59" t="s">
        <v>1230</v>
      </c>
      <c r="J482" s="56">
        <v>41729</v>
      </c>
      <c r="K482" s="61"/>
      <c r="L482" s="61"/>
      <c r="M482" s="73" t="s">
        <v>1228</v>
      </c>
      <c r="N482" s="80">
        <f t="shared" si="1283"/>
        <v>6500</v>
      </c>
      <c r="O482" s="77">
        <f>AVERAGE($N$2:N482)</f>
        <v>6180.9020559020564</v>
      </c>
      <c r="P482" s="77">
        <f t="shared" ref="P482" si="1389">O482-O481</f>
        <v>0.6647873835372593</v>
      </c>
      <c r="Q482" s="49">
        <f t="shared" ref="Q482" si="1390">AVERAGE(F475:F482)</f>
        <v>1.5</v>
      </c>
      <c r="R482" s="49">
        <f t="shared" ref="R482" si="1391">AVERAGE(G475:G482)</f>
        <v>1.5</v>
      </c>
      <c r="S482" s="50">
        <f t="shared" ref="S482" si="1392">COUNTIF(H476:H482, "AC")/SUM(G476:G482)</f>
        <v>0.7</v>
      </c>
      <c r="T482" s="50">
        <f t="shared" ref="T482" si="1393">(Q482/5*0.5+(1-(R482-1)/10)*0.25+S482*0.25)*10000</f>
        <v>5625</v>
      </c>
      <c r="U482" s="50">
        <f t="shared" ref="U482" si="1394">T482-T481</f>
        <v>221.59090909090992</v>
      </c>
      <c r="V482" s="50">
        <f>IF(A482&lt;&gt;"",AVERAGE($F$2:F482),"")</f>
        <v>1.7858627858627858</v>
      </c>
      <c r="W482" s="50">
        <f>IF(A482&lt;&gt;"", AVERAGE($G$2:G482), "")</f>
        <v>1.5488565488565489</v>
      </c>
      <c r="X482" s="50">
        <f>IF(A482&lt;&gt;"", COUNTIF($H$2:H482, "AC")/SUM($G$2:G482), "")</f>
        <v>0.63355704697986581</v>
      </c>
      <c r="Y482" s="50">
        <f t="shared" ref="Y482" si="1395">IF(A482&lt;&gt;"", V482/5*0.5+(1-(W482-1)/10)*0.25+X482*0.25, "")*10000</f>
        <v>5732.5412660983129</v>
      </c>
      <c r="Z482" s="50">
        <f t="shared" ref="Z482" si="1396">Y482-Y481</f>
        <v>0.92164244239847903</v>
      </c>
      <c r="AA482" s="50">
        <f t="shared" si="1300"/>
        <v>4.2569444444444444E-2</v>
      </c>
      <c r="AB482" s="75">
        <f t="shared" si="1160"/>
        <v>7.0949074074074074E-3</v>
      </c>
      <c r="AC482" s="51">
        <v>7.0949074074074074E-3</v>
      </c>
      <c r="AD482" s="47" t="s">
        <v>987</v>
      </c>
      <c r="AE482" s="47" t="s">
        <v>987</v>
      </c>
      <c r="AF482" s="47" t="s">
        <v>987</v>
      </c>
    </row>
    <row r="483" spans="1:32" x14ac:dyDescent="0.15">
      <c r="A483" s="43" t="s">
        <v>1225</v>
      </c>
      <c r="B483" s="57">
        <v>507</v>
      </c>
      <c r="C483" s="57" t="s">
        <v>1467</v>
      </c>
      <c r="D483" s="58" t="s">
        <v>141</v>
      </c>
      <c r="E483" s="58" t="s">
        <v>1228</v>
      </c>
      <c r="F483" s="58">
        <v>1</v>
      </c>
      <c r="G483" s="46">
        <v>1</v>
      </c>
      <c r="H483" s="47" t="s">
        <v>1229</v>
      </c>
      <c r="I483" s="59" t="s">
        <v>1230</v>
      </c>
      <c r="J483" s="56">
        <v>41734</v>
      </c>
      <c r="K483" s="61"/>
      <c r="L483" s="61"/>
      <c r="M483" s="73" t="s">
        <v>1228</v>
      </c>
      <c r="N483" s="80">
        <f t="shared" si="1283"/>
        <v>6000</v>
      </c>
      <c r="O483" s="77">
        <f>AVERAGE($N$2:N483)</f>
        <v>6180.5267404333799</v>
      </c>
      <c r="P483" s="77">
        <f t="shared" ref="P483" si="1397">O483-O482</f>
        <v>-0.37531546867649013</v>
      </c>
      <c r="Q483" s="49">
        <f t="shared" ref="Q483" si="1398">AVERAGE(F476:F483)</f>
        <v>1.5</v>
      </c>
      <c r="R483" s="49">
        <f t="shared" ref="R483" si="1399">AVERAGE(G476:G483)</f>
        <v>1.375</v>
      </c>
      <c r="S483" s="50">
        <f t="shared" ref="S483" si="1400">COUNTIF(H477:H483, "AC")/SUM(G477:G483)</f>
        <v>0.7</v>
      </c>
      <c r="T483" s="50">
        <f t="shared" ref="T483" si="1401">(Q483/5*0.5+(1-(R483-1)/10)*0.25+S483*0.25)*10000</f>
        <v>5656.25</v>
      </c>
      <c r="U483" s="50">
        <f t="shared" ref="U483" si="1402">T483-T482</f>
        <v>31.25</v>
      </c>
      <c r="V483" s="50">
        <f>IF(A483&lt;&gt;"",AVERAGE($F$2:F483),"")</f>
        <v>1.7842323651452283</v>
      </c>
      <c r="W483" s="50">
        <f>IF(A483&lt;&gt;"", AVERAGE($G$2:G483), "")</f>
        <v>1.5477178423236515</v>
      </c>
      <c r="X483" s="50">
        <f>IF(A483&lt;&gt;"", COUNTIF($H$2:H483, "AC")/SUM($G$2:G483), "")</f>
        <v>0.63404825737265413</v>
      </c>
      <c r="Y483" s="50">
        <f t="shared" ref="Y483" si="1403">IF(A483&lt;&gt;"", V483/5*0.5+(1-(W483-1)/10)*0.25+X483*0.25, "")*10000</f>
        <v>5732.4235479959507</v>
      </c>
      <c r="Z483" s="50">
        <f t="shared" ref="Z483:Z484" si="1404">Y483-Y482</f>
        <v>-0.11771810236223246</v>
      </c>
      <c r="AA483" s="50">
        <f t="shared" si="1300"/>
        <v>2.9166666666666667E-2</v>
      </c>
      <c r="AB483" s="75">
        <f t="shared" si="1160"/>
        <v>4.8611111111111112E-3</v>
      </c>
      <c r="AC483" s="51">
        <v>4.8611111111111112E-3</v>
      </c>
      <c r="AD483" s="47" t="s">
        <v>987</v>
      </c>
      <c r="AE483" s="47" t="s">
        <v>987</v>
      </c>
      <c r="AF483" s="47" t="s">
        <v>987</v>
      </c>
    </row>
    <row r="484" spans="1:32" x14ac:dyDescent="0.15">
      <c r="A484" s="43" t="s">
        <v>1225</v>
      </c>
      <c r="B484" s="57">
        <v>686</v>
      </c>
      <c r="C484" s="57" t="s">
        <v>1468</v>
      </c>
      <c r="D484" s="58" t="s">
        <v>1469</v>
      </c>
      <c r="E484" s="58">
        <v>1</v>
      </c>
      <c r="F484" s="58">
        <v>2.5</v>
      </c>
      <c r="G484" s="46">
        <v>3</v>
      </c>
      <c r="H484" s="47" t="s">
        <v>1229</v>
      </c>
      <c r="I484" s="59" t="s">
        <v>1230</v>
      </c>
      <c r="J484" s="56">
        <v>41734</v>
      </c>
      <c r="K484" s="61"/>
      <c r="L484" s="61"/>
      <c r="M484" s="73" t="s">
        <v>1228</v>
      </c>
      <c r="N484" s="80">
        <f t="shared" si="1283"/>
        <v>5333.333333333333</v>
      </c>
      <c r="O484" s="77">
        <f>AVERAGE($N$2:N484)</f>
        <v>6178.7727168161955</v>
      </c>
      <c r="P484" s="77">
        <f t="shared" ref="P484" si="1405">O484-O483</f>
        <v>-1.7540236171844299</v>
      </c>
      <c r="Q484" s="49">
        <f t="shared" ref="Q484" si="1406">AVERAGE(F477:F484)</f>
        <v>1.5</v>
      </c>
      <c r="R484" s="49">
        <f t="shared" ref="R484" si="1407">AVERAGE(G477:G484)</f>
        <v>1.625</v>
      </c>
      <c r="S484" s="50">
        <f t="shared" ref="S484" si="1408">COUNTIF(H478:H484, "AC")/SUM(G478:G484)</f>
        <v>0.7</v>
      </c>
      <c r="T484" s="50">
        <f t="shared" ref="T484" si="1409">(Q484/5*0.5+(1-(R484-1)/10)*0.25+S484*0.25)*10000</f>
        <v>5593.75</v>
      </c>
      <c r="U484" s="50">
        <f t="shared" ref="U484" si="1410">T484-T483</f>
        <v>-62.5</v>
      </c>
      <c r="V484" s="50">
        <f>IF(A484&lt;&gt;"",AVERAGE($F$2:F484),"")</f>
        <v>1.7857142857142858</v>
      </c>
      <c r="W484" s="50">
        <f>IF(A484&lt;&gt;"", AVERAGE($G$2:G484), "")</f>
        <v>1.5507246376811594</v>
      </c>
      <c r="X484" s="50">
        <f>IF(A484&lt;&gt;"", COUNTIF($H$2:H484, "AC")/SUM($G$2:G484), "")</f>
        <v>0.63284379172229643</v>
      </c>
      <c r="Y484" s="50">
        <f t="shared" ref="Y484" si="1411">IF(A484&lt;&gt;"", V484/5*0.5+(1-(W484-1)/10)*0.25+X484*0.25, "")*10000</f>
        <v>5730.1426055997372</v>
      </c>
      <c r="Z484" s="50">
        <f t="shared" si="1404"/>
        <v>-2.2809423962135043</v>
      </c>
      <c r="AA484" s="50">
        <f t="shared" si="1300"/>
        <v>0.1875</v>
      </c>
      <c r="AB484" s="75">
        <f t="shared" si="1160"/>
        <v>3.125E-2</v>
      </c>
      <c r="AC484" s="51">
        <v>3.125E-2</v>
      </c>
      <c r="AD484" s="47" t="s">
        <v>987</v>
      </c>
      <c r="AE484" s="47" t="s">
        <v>987</v>
      </c>
      <c r="AF484" s="47" t="s">
        <v>987</v>
      </c>
    </row>
    <row r="485" spans="1:32" x14ac:dyDescent="0.15">
      <c r="A485" s="43" t="s">
        <v>1225</v>
      </c>
      <c r="B485" s="57">
        <v>804</v>
      </c>
      <c r="C485" s="57" t="s">
        <v>1470</v>
      </c>
      <c r="D485" s="58" t="s">
        <v>1342</v>
      </c>
      <c r="E485" s="58" t="s">
        <v>1228</v>
      </c>
      <c r="F485" s="58">
        <v>1</v>
      </c>
      <c r="G485" s="46">
        <v>1</v>
      </c>
      <c r="H485" s="47" t="s">
        <v>1229</v>
      </c>
      <c r="I485" s="59" t="s">
        <v>1230</v>
      </c>
      <c r="J485" s="56">
        <v>41737</v>
      </c>
      <c r="K485" s="61"/>
      <c r="L485" s="61"/>
      <c r="M485" s="73" t="s">
        <v>1228</v>
      </c>
      <c r="N485" s="80">
        <f t="shared" si="1283"/>
        <v>6000</v>
      </c>
      <c r="O485" s="77">
        <f>AVERAGE($N$2:N485)</f>
        <v>6178.4033516988065</v>
      </c>
      <c r="P485" s="77">
        <f t="shared" ref="P485" si="1412">O485-O484</f>
        <v>-0.36936511738895206</v>
      </c>
      <c r="Q485" s="49">
        <f t="shared" ref="Q485" si="1413">AVERAGE(F478:F485)</f>
        <v>1.25</v>
      </c>
      <c r="R485" s="49">
        <f t="shared" ref="R485" si="1414">AVERAGE(G478:G485)</f>
        <v>1.375</v>
      </c>
      <c r="S485" s="50">
        <f t="shared" ref="S485" si="1415">COUNTIF(H479:H485, "AC")/SUM(G479:G485)</f>
        <v>0.7</v>
      </c>
      <c r="T485" s="50">
        <f t="shared" ref="T485" si="1416">(Q485/5*0.5+(1-(R485-1)/10)*0.25+S485*0.25)*10000</f>
        <v>5406.2499999999991</v>
      </c>
      <c r="U485" s="50">
        <f t="shared" ref="U485" si="1417">T485-T484</f>
        <v>-187.50000000000091</v>
      </c>
      <c r="V485" s="50">
        <f>IF(A485&lt;&gt;"",AVERAGE($F$2:F485),"")</f>
        <v>1.7840909090909092</v>
      </c>
      <c r="W485" s="50">
        <f>IF(A485&lt;&gt;"", AVERAGE($G$2:G485), "")</f>
        <v>1.5495867768595042</v>
      </c>
      <c r="X485" s="50">
        <f>IF(A485&lt;&gt;"", COUNTIF($H$2:H485, "AC")/SUM($G$2:G485), "")</f>
        <v>0.6333333333333333</v>
      </c>
      <c r="Y485" s="50">
        <f t="shared" ref="Y485" si="1418">IF(A485&lt;&gt;"", V485/5*0.5+(1-(W485-1)/10)*0.25+X485*0.25, "")*10000</f>
        <v>5730.0275482093666</v>
      </c>
      <c r="Z485" s="50">
        <f t="shared" ref="Z485" si="1419">Y485-Y484</f>
        <v>-0.11505739037056628</v>
      </c>
      <c r="AA485" s="50">
        <f t="shared" si="1300"/>
        <v>1.4930555555555556E-2</v>
      </c>
      <c r="AB485" s="75">
        <f t="shared" si="1160"/>
        <v>2.488425925925926E-3</v>
      </c>
      <c r="AC485" s="51">
        <v>2.488425925925926E-3</v>
      </c>
      <c r="AD485" s="47" t="s">
        <v>987</v>
      </c>
      <c r="AE485" s="47" t="s">
        <v>987</v>
      </c>
      <c r="AF485" s="47" t="s">
        <v>987</v>
      </c>
    </row>
    <row r="486" spans="1:32" x14ac:dyDescent="0.15">
      <c r="A486" s="43" t="s">
        <v>1225</v>
      </c>
      <c r="B486" s="57">
        <v>806</v>
      </c>
      <c r="C486" s="57" t="s">
        <v>1471</v>
      </c>
      <c r="D486" s="58" t="s">
        <v>1342</v>
      </c>
      <c r="E486" s="58" t="s">
        <v>1228</v>
      </c>
      <c r="F486" s="58">
        <v>1</v>
      </c>
      <c r="G486" s="46">
        <v>1</v>
      </c>
      <c r="H486" s="47" t="s">
        <v>1229</v>
      </c>
      <c r="I486" s="59" t="s">
        <v>1230</v>
      </c>
      <c r="J486" s="56">
        <v>41737</v>
      </c>
      <c r="K486" s="61"/>
      <c r="L486" s="61"/>
      <c r="M486" s="73" t="s">
        <v>1228</v>
      </c>
      <c r="N486" s="80">
        <f t="shared" si="1283"/>
        <v>6000</v>
      </c>
      <c r="O486" s="77">
        <f>AVERAGE($N$2:N486)</f>
        <v>6178.0355097365409</v>
      </c>
      <c r="P486" s="77">
        <f t="shared" ref="P486" si="1420">O486-O485</f>
        <v>-0.36784196226562926</v>
      </c>
      <c r="Q486" s="49">
        <f t="shared" ref="Q486" si="1421">AVERAGE(F479:F486)</f>
        <v>1.25</v>
      </c>
      <c r="R486" s="49">
        <f t="shared" ref="R486" si="1422">AVERAGE(G479:G486)</f>
        <v>1.375</v>
      </c>
      <c r="S486" s="50">
        <f t="shared" ref="S486" si="1423">COUNTIF(H480:H486, "AC")/SUM(G480:G486)</f>
        <v>0.77777777777777779</v>
      </c>
      <c r="T486" s="50">
        <f t="shared" ref="T486" si="1424">(Q486/5*0.5+(1-(R486-1)/10)*0.25+S486*0.25)*10000</f>
        <v>5600.6944444444443</v>
      </c>
      <c r="U486" s="50">
        <f t="shared" ref="U486" si="1425">T486-T485</f>
        <v>194.44444444444525</v>
      </c>
      <c r="V486" s="50">
        <f>IF(A486&lt;&gt;"",AVERAGE($F$2:F486),"")</f>
        <v>1.7824742268041238</v>
      </c>
      <c r="W486" s="50">
        <f>IF(A486&lt;&gt;"", AVERAGE($G$2:G486), "")</f>
        <v>1.5484536082474227</v>
      </c>
      <c r="X486" s="50">
        <f>IF(A486&lt;&gt;"", COUNTIF($H$2:H486, "AC")/SUM($G$2:G486), "")</f>
        <v>0.63382157123834881</v>
      </c>
      <c r="Y486" s="50">
        <f t="shared" ref="Y486" si="1426">IF(A486&lt;&gt;"", V486/5*0.5+(1-(W486-1)/10)*0.25+X486*0.25, "")*10000</f>
        <v>5729.91475283814</v>
      </c>
      <c r="Z486" s="50">
        <f t="shared" ref="Z486" si="1427">Y486-Y485</f>
        <v>-0.11279537122663896</v>
      </c>
      <c r="AA486" s="50">
        <f t="shared" si="1300"/>
        <v>2.4097222222222218E-2</v>
      </c>
      <c r="AB486" s="75">
        <f t="shared" si="1160"/>
        <v>4.0162037037037033E-3</v>
      </c>
      <c r="AC486" s="51">
        <v>4.0162037037037033E-3</v>
      </c>
      <c r="AD486" s="47" t="s">
        <v>987</v>
      </c>
      <c r="AE486" s="47" t="s">
        <v>987</v>
      </c>
      <c r="AF486" s="47" t="s">
        <v>987</v>
      </c>
    </row>
    <row r="487" spans="1:32" x14ac:dyDescent="0.15">
      <c r="A487" s="43" t="s">
        <v>1225</v>
      </c>
      <c r="B487" s="57">
        <v>811</v>
      </c>
      <c r="C487" s="57" t="s">
        <v>1472</v>
      </c>
      <c r="D487" s="58" t="s">
        <v>1342</v>
      </c>
      <c r="E487" s="58" t="s">
        <v>1228</v>
      </c>
      <c r="F487" s="58">
        <v>1</v>
      </c>
      <c r="G487" s="46">
        <v>1</v>
      </c>
      <c r="H487" s="47" t="s">
        <v>1229</v>
      </c>
      <c r="I487" s="59" t="s">
        <v>1230</v>
      </c>
      <c r="J487" s="56">
        <v>41737</v>
      </c>
      <c r="K487" s="61"/>
      <c r="L487" s="61"/>
      <c r="M487" s="73" t="s">
        <v>1228</v>
      </c>
      <c r="N487" s="80">
        <f t="shared" si="1283"/>
        <v>6000</v>
      </c>
      <c r="O487" s="77">
        <f>AVERAGE($N$2:N487)</f>
        <v>6177.669181527207</v>
      </c>
      <c r="P487" s="77">
        <f t="shared" ref="P487" si="1428">O487-O486</f>
        <v>-0.36632820933391486</v>
      </c>
      <c r="Q487" s="49">
        <f t="shared" ref="Q487" si="1429">AVERAGE(F480:F487)</f>
        <v>1.25</v>
      </c>
      <c r="R487" s="49">
        <f t="shared" ref="R487" si="1430">AVERAGE(G480:G487)</f>
        <v>1.25</v>
      </c>
      <c r="S487" s="50">
        <f t="shared" ref="S487" si="1431">COUNTIF(H481:H487, "AC")/SUM(G481:G487)</f>
        <v>0.77777777777777779</v>
      </c>
      <c r="T487" s="50">
        <f t="shared" ref="T487" si="1432">(Q487/5*0.5+(1-(R487-1)/10)*0.25+S487*0.25)*10000</f>
        <v>5631.9444444444443</v>
      </c>
      <c r="U487" s="50">
        <f t="shared" ref="U487" si="1433">T487-T486</f>
        <v>31.25</v>
      </c>
      <c r="V487" s="50">
        <f>IF(A487&lt;&gt;"",AVERAGE($F$2:F487),"")</f>
        <v>1.7808641975308641</v>
      </c>
      <c r="W487" s="50">
        <f>IF(A487&lt;&gt;"", AVERAGE($G$2:G487), "")</f>
        <v>1.5473251028806585</v>
      </c>
      <c r="X487" s="50">
        <f>IF(A487&lt;&gt;"", COUNTIF($H$2:H487, "AC")/SUM($G$2:G487), "")</f>
        <v>0.63430851063829785</v>
      </c>
      <c r="Y487" s="50">
        <f t="shared" ref="Y487" si="1434">IF(A487&lt;&gt;"", V487/5*0.5+(1-(W487-1)/10)*0.25+X487*0.25, "")*10000</f>
        <v>5729.8041984064439</v>
      </c>
      <c r="Z487" s="50">
        <f t="shared" ref="Z487" si="1435">Y487-Y486</f>
        <v>-0.11055443169607315</v>
      </c>
      <c r="AA487" s="50">
        <f t="shared" si="1300"/>
        <v>3.0624999999999999E-2</v>
      </c>
      <c r="AB487" s="75">
        <f t="shared" si="1160"/>
        <v>5.1041666666666666E-3</v>
      </c>
      <c r="AC487" s="51">
        <v>5.1041666666666666E-3</v>
      </c>
      <c r="AD487" s="47" t="s">
        <v>987</v>
      </c>
      <c r="AE487" s="47" t="s">
        <v>987</v>
      </c>
      <c r="AF487" s="47" t="s">
        <v>987</v>
      </c>
    </row>
    <row r="488" spans="1:32" x14ac:dyDescent="0.15">
      <c r="A488" s="43" t="s">
        <v>1225</v>
      </c>
      <c r="B488" s="57">
        <v>796</v>
      </c>
      <c r="C488" s="57" t="s">
        <v>1473</v>
      </c>
      <c r="D488" s="58" t="s">
        <v>1342</v>
      </c>
      <c r="E488" s="58" t="s">
        <v>1228</v>
      </c>
      <c r="F488" s="58">
        <v>1</v>
      </c>
      <c r="G488" s="46">
        <v>1</v>
      </c>
      <c r="H488" s="47" t="s">
        <v>1229</v>
      </c>
      <c r="I488" s="59" t="s">
        <v>1230</v>
      </c>
      <c r="J488" s="56">
        <v>41738</v>
      </c>
      <c r="K488" s="61"/>
      <c r="L488" s="61"/>
      <c r="M488" s="73" t="s">
        <v>1228</v>
      </c>
      <c r="N488" s="80">
        <f t="shared" si="1283"/>
        <v>6000</v>
      </c>
      <c r="O488" s="77">
        <f>AVERAGE($N$2:N488)</f>
        <v>6177.3043577458366</v>
      </c>
      <c r="P488" s="77">
        <f t="shared" ref="P488" si="1436">O488-O487</f>
        <v>-0.3648237813704327</v>
      </c>
      <c r="Q488" s="49">
        <f t="shared" ref="Q488" si="1437">AVERAGE(F481:F488)</f>
        <v>1.25</v>
      </c>
      <c r="R488" s="49">
        <f t="shared" ref="R488" si="1438">AVERAGE(G481:G488)</f>
        <v>1.25</v>
      </c>
      <c r="S488" s="50">
        <f t="shared" ref="S488" si="1439">COUNTIF(H482:H488, "AC")/SUM(G482:G488)</f>
        <v>0.77777777777777779</v>
      </c>
      <c r="T488" s="50">
        <f t="shared" ref="T488" si="1440">(Q488/5*0.5+(1-(R488-1)/10)*0.25+S488*0.25)*10000</f>
        <v>5631.9444444444443</v>
      </c>
      <c r="U488" s="50">
        <f t="shared" ref="U488" si="1441">T488-T487</f>
        <v>0</v>
      </c>
      <c r="V488" s="50">
        <f>IF(A488&lt;&gt;"",AVERAGE($F$2:F488),"")</f>
        <v>1.7792607802874743</v>
      </c>
      <c r="W488" s="50">
        <f>IF(A488&lt;&gt;"", AVERAGE($G$2:G488), "")</f>
        <v>1.5462012320328542</v>
      </c>
      <c r="X488" s="50">
        <f>IF(A488&lt;&gt;"", COUNTIF($H$2:H488, "AC")/SUM($G$2:G488), "")</f>
        <v>0.6347941567065073</v>
      </c>
      <c r="Y488" s="50">
        <f t="shared" ref="Y488" si="1442">IF(A488&lt;&gt;"", V488/5*0.5+(1-(W488-1)/10)*0.25+X488*0.25, "")*10000</f>
        <v>5729.6958640455287</v>
      </c>
      <c r="Z488" s="50">
        <f t="shared" ref="Z488" si="1443">Y488-Y487</f>
        <v>-0.10833436091525073</v>
      </c>
      <c r="AA488" s="50">
        <f t="shared" si="1300"/>
        <v>1.8680555555555554E-2</v>
      </c>
      <c r="AB488" s="75">
        <f t="shared" si="1160"/>
        <v>3.1134259259259257E-3</v>
      </c>
      <c r="AC488" s="51">
        <v>3.1134259259259257E-3</v>
      </c>
      <c r="AD488" s="47" t="s">
        <v>987</v>
      </c>
      <c r="AE488" s="47" t="s">
        <v>987</v>
      </c>
      <c r="AF488" s="47" t="s">
        <v>987</v>
      </c>
    </row>
    <row r="489" spans="1:32" x14ac:dyDescent="0.15">
      <c r="A489" s="43" t="s">
        <v>1225</v>
      </c>
      <c r="B489" s="57">
        <v>812</v>
      </c>
      <c r="C489" s="57" t="s">
        <v>1474</v>
      </c>
      <c r="D489" s="58" t="s">
        <v>1475</v>
      </c>
      <c r="E489" s="58" t="s">
        <v>1228</v>
      </c>
      <c r="F489" s="58">
        <v>1.5</v>
      </c>
      <c r="G489" s="46">
        <v>2</v>
      </c>
      <c r="H489" s="47" t="s">
        <v>1229</v>
      </c>
      <c r="I489" s="59" t="s">
        <v>1230</v>
      </c>
      <c r="J489" s="56">
        <v>41738</v>
      </c>
      <c r="K489" s="61"/>
      <c r="L489" s="61"/>
      <c r="M489" s="73" t="s">
        <v>1228</v>
      </c>
      <c r="N489" s="80">
        <f t="shared" si="1283"/>
        <v>5000</v>
      </c>
      <c r="O489" s="77">
        <f>AVERAGE($N$2:N489)</f>
        <v>6174.8918488160298</v>
      </c>
      <c r="P489" s="77">
        <f t="shared" ref="P489" si="1444">O489-O488</f>
        <v>-2.4125089298067905</v>
      </c>
      <c r="Q489" s="49">
        <f t="shared" ref="Q489" si="1445">AVERAGE(F482:F489)</f>
        <v>1.3125</v>
      </c>
      <c r="R489" s="49">
        <f t="shared" ref="R489" si="1446">AVERAGE(G482:G489)</f>
        <v>1.375</v>
      </c>
      <c r="S489" s="50">
        <f t="shared" ref="S489" si="1447">COUNTIF(H483:H489, "AC")/SUM(G483:G489)</f>
        <v>0.7</v>
      </c>
      <c r="T489" s="50">
        <f t="shared" ref="T489" si="1448">(Q489/5*0.5+(1-(R489-1)/10)*0.25+S489*0.25)*10000</f>
        <v>5468.75</v>
      </c>
      <c r="U489" s="50">
        <f t="shared" ref="U489" si="1449">T489-T488</f>
        <v>-163.19444444444434</v>
      </c>
      <c r="V489" s="50">
        <f>IF(A489&lt;&gt;"",AVERAGE($F$2:F489),"")</f>
        <v>1.778688524590164</v>
      </c>
      <c r="W489" s="50">
        <f>IF(A489&lt;&gt;"", AVERAGE($G$2:G489), "")</f>
        <v>1.5471311475409837</v>
      </c>
      <c r="X489" s="50">
        <f>IF(A489&lt;&gt;"", COUNTIF($H$2:H489, "AC")/SUM($G$2:G489), "")</f>
        <v>0.63443708609271521</v>
      </c>
      <c r="Y489" s="50">
        <f t="shared" ref="Y489" si="1450">IF(A489&lt;&gt;"", V489/5*0.5+(1-(W489-1)/10)*0.25+X489*0.25, "")*10000</f>
        <v>5727.9984529367066</v>
      </c>
      <c r="Z489" s="50">
        <f t="shared" ref="Z489" si="1451">Y489-Y488</f>
        <v>-1.6974111088220525</v>
      </c>
      <c r="AA489" s="50">
        <f t="shared" si="1300"/>
        <v>0.12048611111111111</v>
      </c>
      <c r="AB489" s="75">
        <f t="shared" si="1160"/>
        <v>2.0081018518518519E-2</v>
      </c>
      <c r="AC489" s="51">
        <v>2.0081018518518519E-2</v>
      </c>
      <c r="AD489" s="47" t="s">
        <v>987</v>
      </c>
      <c r="AE489" s="47" t="s">
        <v>987</v>
      </c>
      <c r="AF489" s="47" t="s">
        <v>987</v>
      </c>
    </row>
    <row r="490" spans="1:32" x14ac:dyDescent="0.15">
      <c r="A490" s="43" t="s">
        <v>1225</v>
      </c>
      <c r="B490" s="57">
        <v>671</v>
      </c>
      <c r="C490" s="57" t="s">
        <v>1476</v>
      </c>
      <c r="D490" s="58" t="s">
        <v>1477</v>
      </c>
      <c r="E490" s="58" t="s">
        <v>1228</v>
      </c>
      <c r="F490" s="58">
        <v>1.5</v>
      </c>
      <c r="G490" s="46">
        <v>2</v>
      </c>
      <c r="H490" s="47" t="s">
        <v>1229</v>
      </c>
      <c r="I490" s="59" t="s">
        <v>1230</v>
      </c>
      <c r="J490" s="56">
        <v>41740</v>
      </c>
      <c r="K490" s="61"/>
      <c r="L490" s="61" t="s">
        <v>1478</v>
      </c>
      <c r="M490" s="73" t="s">
        <v>1228</v>
      </c>
      <c r="N490" s="80">
        <f t="shared" si="1283"/>
        <v>5000</v>
      </c>
      <c r="O490" s="77">
        <f>AVERAGE($N$2:N490)</f>
        <v>6172.4892069984098</v>
      </c>
      <c r="P490" s="77">
        <f t="shared" ref="P490" si="1452">O490-O489</f>
        <v>-2.4026418176199513</v>
      </c>
      <c r="Q490" s="49">
        <f t="shared" ref="Q490" si="1453">AVERAGE(F483:F490)</f>
        <v>1.3125</v>
      </c>
      <c r="R490" s="49">
        <f t="shared" ref="R490" si="1454">AVERAGE(G483:G490)</f>
        <v>1.5</v>
      </c>
      <c r="S490" s="50">
        <f t="shared" ref="S490" si="1455">COUNTIF(H484:H490, "AC")/SUM(G484:G490)</f>
        <v>0.63636363636363635</v>
      </c>
      <c r="T490" s="50">
        <f t="shared" ref="T490" si="1456">(Q490/5*0.5+(1-(R490-1)/10)*0.25+S490*0.25)*10000</f>
        <v>5278.409090909091</v>
      </c>
      <c r="U490" s="50">
        <f t="shared" ref="U490" si="1457">T490-T489</f>
        <v>-190.34090909090901</v>
      </c>
      <c r="V490" s="50">
        <f>IF(A490&lt;&gt;"",AVERAGE($F$2:F490),"")</f>
        <v>1.778118609406953</v>
      </c>
      <c r="W490" s="50">
        <f>IF(A490&lt;&gt;"", AVERAGE($G$2:G490), "")</f>
        <v>1.5480572597137015</v>
      </c>
      <c r="X490" s="50">
        <f>IF(A490&lt;&gt;"", COUNTIF($H$2:H490, "AC")/SUM($G$2:G490), "")</f>
        <v>0.63408190224570671</v>
      </c>
      <c r="Y490" s="50">
        <f t="shared" ref="Y490" si="1458">IF(A490&lt;&gt;"", V490/5*0.5+(1-(W490-1)/10)*0.25+X490*0.25, "")*10000</f>
        <v>5726.3090500927947</v>
      </c>
      <c r="Z490" s="50">
        <f t="shared" ref="Z490" si="1459">Y490-Y489</f>
        <v>-1.6894028439119211</v>
      </c>
      <c r="AA490" s="50">
        <f t="shared" si="1300"/>
        <v>6.236111111111111E-2</v>
      </c>
      <c r="AB490" s="75">
        <f t="shared" si="1160"/>
        <v>1.0393518518518519E-2</v>
      </c>
      <c r="AC490" s="51">
        <v>1.0393518518518519E-2</v>
      </c>
      <c r="AD490" s="47" t="s">
        <v>987</v>
      </c>
      <c r="AE490" s="47" t="s">
        <v>987</v>
      </c>
      <c r="AF490" s="47" t="s">
        <v>987</v>
      </c>
    </row>
    <row r="491" spans="1:32" x14ac:dyDescent="0.15">
      <c r="A491" s="43" t="s">
        <v>1225</v>
      </c>
      <c r="B491" s="57">
        <v>202</v>
      </c>
      <c r="C491" s="57" t="s">
        <v>1479</v>
      </c>
      <c r="D491" s="58" t="s">
        <v>141</v>
      </c>
      <c r="E491" s="58" t="s">
        <v>1228</v>
      </c>
      <c r="F491" s="58">
        <v>1</v>
      </c>
      <c r="G491" s="46">
        <v>2</v>
      </c>
      <c r="H491" s="47" t="s">
        <v>1229</v>
      </c>
      <c r="I491" s="59" t="s">
        <v>1230</v>
      </c>
      <c r="J491" s="56">
        <v>41740</v>
      </c>
      <c r="K491" s="61"/>
      <c r="L491" s="61"/>
      <c r="M491" s="73" t="s">
        <v>1228</v>
      </c>
      <c r="N491" s="80">
        <f t="shared" ref="N491:N495" si="1460">(0.5*F491/5+0.25*(1-(G491-1)/10)+0.25*(IF(H491="AC",1,0)/G491))*10000</f>
        <v>4500</v>
      </c>
      <c r="O491" s="77">
        <f>AVERAGE($N$2:N491)</f>
        <v>6169.0759637188212</v>
      </c>
      <c r="P491" s="77">
        <f t="shared" ref="P491" si="1461">O491-O490</f>
        <v>-3.4132432795886416</v>
      </c>
      <c r="Q491" s="49">
        <f t="shared" ref="Q491" si="1462">AVERAGE(F484:F491)</f>
        <v>1.3125</v>
      </c>
      <c r="R491" s="49">
        <f t="shared" ref="R491" si="1463">AVERAGE(G484:G491)</f>
        <v>1.625</v>
      </c>
      <c r="S491" s="50">
        <f t="shared" ref="S491" si="1464">COUNTIF(H485:H491, "AC")/SUM(G485:G491)</f>
        <v>0.7</v>
      </c>
      <c r="T491" s="50">
        <f t="shared" ref="T491" si="1465">(Q491/5*0.5+(1-(R491-1)/10)*0.25+S491*0.25)*10000</f>
        <v>5406.2499999999991</v>
      </c>
      <c r="U491" s="50">
        <f t="shared" ref="U491" si="1466">T491-T490</f>
        <v>127.8409090909081</v>
      </c>
      <c r="V491" s="50">
        <f>IF(A491&lt;&gt;"",AVERAGE($F$2:F491),"")</f>
        <v>1.7765306122448981</v>
      </c>
      <c r="W491" s="50">
        <f>IF(A491&lt;&gt;"", AVERAGE($G$2:G491), "")</f>
        <v>1.5489795918367346</v>
      </c>
      <c r="X491" s="50">
        <f>IF(A491&lt;&gt;"", COUNTIF($H$2:H491, "AC")/SUM($G$2:G491), "")</f>
        <v>0.63372859025032935</v>
      </c>
      <c r="Y491" s="50">
        <f t="shared" ref="Y491" si="1467">IF(A491&lt;&gt;"", V491/5*0.5+(1-(W491-1)/10)*0.25+X491*0.25, "")*10000</f>
        <v>5723.6071899115368</v>
      </c>
      <c r="Z491" s="50">
        <f t="shared" ref="Z491" si="1468">Y491-Y490</f>
        <v>-2.7018601812578709</v>
      </c>
      <c r="AA491" s="50">
        <f t="shared" si="1300"/>
        <v>3.138888888888889E-2</v>
      </c>
      <c r="AB491" s="75">
        <f t="shared" si="1160"/>
        <v>5.2314814814814819E-3</v>
      </c>
      <c r="AC491" s="51">
        <v>5.2314814814814819E-3</v>
      </c>
      <c r="AD491" s="47" t="s">
        <v>987</v>
      </c>
      <c r="AE491" s="47" t="s">
        <v>987</v>
      </c>
      <c r="AF491" s="47" t="s">
        <v>987</v>
      </c>
    </row>
    <row r="492" spans="1:32" x14ac:dyDescent="0.15">
      <c r="A492" s="43" t="s">
        <v>1225</v>
      </c>
      <c r="B492" s="57">
        <v>720</v>
      </c>
      <c r="C492" s="57" t="s">
        <v>1480</v>
      </c>
      <c r="D492" s="58" t="s">
        <v>141</v>
      </c>
      <c r="E492" s="58" t="s">
        <v>1228</v>
      </c>
      <c r="F492" s="58">
        <v>1</v>
      </c>
      <c r="G492" s="46">
        <v>1</v>
      </c>
      <c r="H492" s="47" t="s">
        <v>1229</v>
      </c>
      <c r="I492" s="59" t="s">
        <v>1230</v>
      </c>
      <c r="J492" s="56">
        <v>41740</v>
      </c>
      <c r="K492" s="61"/>
      <c r="L492" s="61"/>
      <c r="M492" s="73" t="s">
        <v>1228</v>
      </c>
      <c r="N492" s="80">
        <f t="shared" si="1460"/>
        <v>6000</v>
      </c>
      <c r="O492" s="77">
        <f>AVERAGE($N$2:N492)</f>
        <v>6168.7316134872144</v>
      </c>
      <c r="P492" s="77">
        <f t="shared" ref="P492" si="1469">O492-O491</f>
        <v>-0.34435023160676792</v>
      </c>
      <c r="Q492" s="49">
        <f t="shared" ref="Q492" si="1470">AVERAGE(F485:F492)</f>
        <v>1.125</v>
      </c>
      <c r="R492" s="49">
        <f t="shared" ref="R492" si="1471">AVERAGE(G485:G492)</f>
        <v>1.375</v>
      </c>
      <c r="S492" s="50">
        <f t="shared" ref="S492" si="1472">COUNTIF(H486:H492, "AC")/SUM(G486:G492)</f>
        <v>0.7</v>
      </c>
      <c r="T492" s="50">
        <f t="shared" ref="T492" si="1473">(Q492/5*0.5+(1-(R492-1)/10)*0.25+S492*0.25)*10000</f>
        <v>5281.25</v>
      </c>
      <c r="U492" s="50">
        <f t="shared" ref="U492" si="1474">T492-T491</f>
        <v>-124.99999999999909</v>
      </c>
      <c r="V492" s="50">
        <f>IF(A492&lt;&gt;"",AVERAGE($F$2:F492),"")</f>
        <v>1.774949083503055</v>
      </c>
      <c r="W492" s="50">
        <f>IF(A492&lt;&gt;"", AVERAGE($G$2:G492), "")</f>
        <v>1.5478615071283095</v>
      </c>
      <c r="X492" s="50">
        <f>IF(A492&lt;&gt;"", COUNTIF($H$2:H492, "AC")/SUM($G$2:G492), "")</f>
        <v>0.63421052631578945</v>
      </c>
      <c r="Y492" s="50">
        <f t="shared" ref="Y492" si="1475">IF(A492&lt;&gt;"", V492/5*0.5+(1-(W492-1)/10)*0.25+X492*0.25, "")*10000</f>
        <v>5723.5100225104516</v>
      </c>
      <c r="Z492" s="50">
        <f t="shared" ref="Z492" si="1476">Y492-Y491</f>
        <v>-9.716740108524391E-2</v>
      </c>
      <c r="AA492" s="50">
        <f t="shared" si="1300"/>
        <v>4.9930555555555554E-2</v>
      </c>
      <c r="AB492" s="75">
        <f t="shared" si="1160"/>
        <v>8.3217592592592596E-3</v>
      </c>
      <c r="AC492" s="51">
        <v>8.3217592592592596E-3</v>
      </c>
      <c r="AD492" s="47" t="s">
        <v>987</v>
      </c>
      <c r="AE492" s="47" t="s">
        <v>987</v>
      </c>
      <c r="AF492" s="47" t="s">
        <v>987</v>
      </c>
    </row>
    <row r="493" spans="1:32" x14ac:dyDescent="0.15">
      <c r="A493" s="43" t="s">
        <v>1225</v>
      </c>
      <c r="B493" s="57">
        <v>21</v>
      </c>
      <c r="C493" s="57" t="s">
        <v>1481</v>
      </c>
      <c r="D493" s="58" t="s">
        <v>1482</v>
      </c>
      <c r="E493" s="58" t="s">
        <v>1228</v>
      </c>
      <c r="F493" s="58">
        <v>1.5</v>
      </c>
      <c r="G493" s="46">
        <v>1</v>
      </c>
      <c r="H493" s="47" t="s">
        <v>1229</v>
      </c>
      <c r="I493" s="59" t="s">
        <v>1230</v>
      </c>
      <c r="J493" s="56">
        <v>41741</v>
      </c>
      <c r="K493" s="61"/>
      <c r="L493" s="61"/>
      <c r="M493" s="73" t="s">
        <v>1228</v>
      </c>
      <c r="N493" s="80">
        <f t="shared" si="1460"/>
        <v>6500</v>
      </c>
      <c r="O493" s="77">
        <f>AVERAGE($N$2:N493)</f>
        <v>6169.4049232158995</v>
      </c>
      <c r="P493" s="77">
        <f t="shared" ref="P493" si="1477">O493-O492</f>
        <v>0.67330972868512617</v>
      </c>
      <c r="Q493" s="49">
        <f t="shared" ref="Q493" si="1478">AVERAGE(F486:F493)</f>
        <v>1.1875</v>
      </c>
      <c r="R493" s="49">
        <f t="shared" ref="R493" si="1479">AVERAGE(G486:G493)</f>
        <v>1.375</v>
      </c>
      <c r="S493" s="50">
        <f t="shared" ref="S493" si="1480">COUNTIF(H487:H493, "AC")/SUM(G487:G493)</f>
        <v>0.7</v>
      </c>
      <c r="T493" s="50">
        <f t="shared" ref="T493" si="1481">(Q493/5*0.5+(1-(R493-1)/10)*0.25+S493*0.25)*10000</f>
        <v>5343.75</v>
      </c>
      <c r="U493" s="50">
        <f t="shared" ref="U493" si="1482">T493-T492</f>
        <v>62.5</v>
      </c>
      <c r="V493" s="50">
        <f>IF(A493&lt;&gt;"",AVERAGE($F$2:F493),"")</f>
        <v>1.774390243902439</v>
      </c>
      <c r="W493" s="50">
        <f>IF(A493&lt;&gt;"", AVERAGE($G$2:G493), "")</f>
        <v>1.5467479674796747</v>
      </c>
      <c r="X493" s="50">
        <f>IF(A493&lt;&gt;"", COUNTIF($H$2:H493, "AC")/SUM($G$2:G493), "")</f>
        <v>0.63469119579500655</v>
      </c>
      <c r="Y493" s="50">
        <f t="shared" ref="Y493" si="1483">IF(A493&lt;&gt;"", V493/5*0.5+(1-(W493-1)/10)*0.25+X493*0.25, "")*10000</f>
        <v>5724.4312415200357</v>
      </c>
      <c r="Z493" s="50">
        <f t="shared" ref="Z493" si="1484">Y493-Y492</f>
        <v>0.92121900958409242</v>
      </c>
      <c r="AA493" s="50">
        <f t="shared" si="1300"/>
        <v>3.4722222222222224E-2</v>
      </c>
      <c r="AB493" s="75">
        <f t="shared" si="1160"/>
        <v>5.7870370370370376E-3</v>
      </c>
      <c r="AC493" s="51">
        <v>5.7870370370370376E-3</v>
      </c>
      <c r="AD493" s="47" t="s">
        <v>987</v>
      </c>
      <c r="AE493" s="47" t="s">
        <v>987</v>
      </c>
      <c r="AF493" s="47" t="s">
        <v>987</v>
      </c>
    </row>
    <row r="494" spans="1:32" x14ac:dyDescent="0.15">
      <c r="A494" s="43" t="s">
        <v>1225</v>
      </c>
      <c r="B494" s="57">
        <v>326</v>
      </c>
      <c r="C494" s="57" t="s">
        <v>1483</v>
      </c>
      <c r="D494" s="58" t="s">
        <v>141</v>
      </c>
      <c r="E494" s="58" t="s">
        <v>1228</v>
      </c>
      <c r="F494" s="58">
        <v>1</v>
      </c>
      <c r="G494" s="46">
        <v>2</v>
      </c>
      <c r="H494" s="47" t="s">
        <v>1229</v>
      </c>
      <c r="I494" s="59" t="s">
        <v>1230</v>
      </c>
      <c r="J494" s="56">
        <v>41741</v>
      </c>
      <c r="K494" s="61"/>
      <c r="L494" s="61"/>
      <c r="M494" s="73" t="s">
        <v>1228</v>
      </c>
      <c r="N494" s="80">
        <f t="shared" si="1460"/>
        <v>4500</v>
      </c>
      <c r="O494" s="77">
        <f>AVERAGE($N$2:N494)</f>
        <v>6166.0187063331086</v>
      </c>
      <c r="P494" s="77">
        <f t="shared" ref="P494" si="1485">O494-O493</f>
        <v>-3.3862168827909045</v>
      </c>
      <c r="Q494" s="49">
        <f t="shared" ref="Q494" si="1486">AVERAGE(F487:F494)</f>
        <v>1.1875</v>
      </c>
      <c r="R494" s="49">
        <f t="shared" ref="R494" si="1487">AVERAGE(G487:G494)</f>
        <v>1.5</v>
      </c>
      <c r="S494" s="50">
        <f t="shared" ref="S494" si="1488">COUNTIF(H488:H494, "AC")/SUM(G488:G494)</f>
        <v>0.63636363636363635</v>
      </c>
      <c r="T494" s="50">
        <f t="shared" ref="T494" si="1489">(Q494/5*0.5+(1-(R494-1)/10)*0.25+S494*0.25)*10000</f>
        <v>5153.4090909090901</v>
      </c>
      <c r="U494" s="50">
        <f t="shared" ref="U494" si="1490">T494-T493</f>
        <v>-190.34090909090992</v>
      </c>
      <c r="V494" s="50">
        <f>IF(A494&lt;&gt;"",AVERAGE($F$2:F494),"")</f>
        <v>1.7728194726166329</v>
      </c>
      <c r="W494" s="50">
        <f>IF(A494&lt;&gt;"", AVERAGE($G$2:G494), "")</f>
        <v>1.5476673427991887</v>
      </c>
      <c r="X494" s="50">
        <f>IF(A494&lt;&gt;"", COUNTIF($H$2:H494, "AC")/SUM($G$2:G494), "")</f>
        <v>0.63433813892529489</v>
      </c>
      <c r="Y494" s="50">
        <f t="shared" ref="Y494" si="1491">IF(A494&lt;&gt;"", V494/5*0.5+(1-(W494-1)/10)*0.25+X494*0.25, "")*10000</f>
        <v>5721.7479842300736</v>
      </c>
      <c r="Z494" s="50">
        <f t="shared" ref="Z494" si="1492">Y494-Y493</f>
        <v>-2.6832572899620573</v>
      </c>
      <c r="AA494" s="50">
        <f t="shared" si="1300"/>
        <v>3.6041666666666666E-2</v>
      </c>
      <c r="AB494" s="75">
        <f t="shared" si="1160"/>
        <v>6.0069444444444441E-3</v>
      </c>
      <c r="AC494" s="51">
        <v>6.0069444444444441E-3</v>
      </c>
      <c r="AD494" s="47" t="s">
        <v>987</v>
      </c>
      <c r="AE494" s="47" t="s">
        <v>987</v>
      </c>
      <c r="AF494" s="47" t="s">
        <v>987</v>
      </c>
    </row>
    <row r="495" spans="1:32" x14ac:dyDescent="0.15">
      <c r="A495" s="43" t="s">
        <v>1225</v>
      </c>
      <c r="B495" s="57">
        <v>191</v>
      </c>
      <c r="C495" s="57" t="s">
        <v>1484</v>
      </c>
      <c r="D495" s="58" t="s">
        <v>1451</v>
      </c>
      <c r="E495" s="58" t="s">
        <v>1228</v>
      </c>
      <c r="F495" s="58">
        <v>1</v>
      </c>
      <c r="G495" s="46">
        <v>1</v>
      </c>
      <c r="H495" s="47" t="s">
        <v>1229</v>
      </c>
      <c r="I495" s="59" t="s">
        <v>1230</v>
      </c>
      <c r="J495" s="56">
        <v>41744</v>
      </c>
      <c r="K495" s="61"/>
      <c r="L495" s="61"/>
      <c r="M495" s="73" t="s">
        <v>1228</v>
      </c>
      <c r="N495" s="80">
        <f t="shared" si="1460"/>
        <v>6000</v>
      </c>
      <c r="O495" s="77">
        <f>AVERAGE($N$2:N495)</f>
        <v>6165.682636077373</v>
      </c>
      <c r="P495" s="77">
        <f t="shared" ref="P495" si="1493">O495-O494</f>
        <v>-0.33607025573564897</v>
      </c>
      <c r="Q495" s="49">
        <f t="shared" ref="Q495" si="1494">AVERAGE(F488:F495)</f>
        <v>1.1875</v>
      </c>
      <c r="R495" s="49">
        <f t="shared" ref="R495" si="1495">AVERAGE(G488:G495)</f>
        <v>1.5</v>
      </c>
      <c r="S495" s="50">
        <f t="shared" ref="S495" si="1496">COUNTIF(H489:H495, "AC")/SUM(G489:G495)</f>
        <v>0.63636363636363635</v>
      </c>
      <c r="T495" s="50">
        <f t="shared" ref="T495" si="1497">(Q495/5*0.5+(1-(R495-1)/10)*0.25+S495*0.25)*10000</f>
        <v>5153.4090909090901</v>
      </c>
      <c r="U495" s="50">
        <f t="shared" ref="U495" si="1498">T495-T494</f>
        <v>0</v>
      </c>
      <c r="V495" s="50">
        <f>IF(A495&lt;&gt;"",AVERAGE($F$2:F495),"")</f>
        <v>1.7712550607287449</v>
      </c>
      <c r="W495" s="50">
        <f>IF(A495&lt;&gt;"", AVERAGE($G$2:G495), "")</f>
        <v>1.5465587044534412</v>
      </c>
      <c r="X495" s="50">
        <f>IF(A495&lt;&gt;"", COUNTIF($H$2:H495, "AC")/SUM($G$2:G495), "")</f>
        <v>0.63481675392670156</v>
      </c>
      <c r="Y495" s="50">
        <f t="shared" ref="Y495" si="1499">IF(A495&lt;&gt;"", V495/5*0.5+(1-(W495-1)/10)*0.25+X495*0.25, "")*10000</f>
        <v>5721.6572694321385</v>
      </c>
      <c r="Z495" s="50">
        <f t="shared" ref="Z495" si="1500">Y495-Y494</f>
        <v>-9.0714797935106617E-2</v>
      </c>
      <c r="AA495" s="50">
        <f t="shared" si="1300"/>
        <v>1.0833333333333334E-2</v>
      </c>
      <c r="AB495" s="75">
        <f t="shared" si="1160"/>
        <v>1.8055555555555557E-3</v>
      </c>
      <c r="AC495" s="51">
        <v>1.8055555555555557E-3</v>
      </c>
      <c r="AD495" s="47" t="s">
        <v>987</v>
      </c>
      <c r="AE495" s="47" t="s">
        <v>987</v>
      </c>
      <c r="AF495" s="47" t="s">
        <v>987</v>
      </c>
    </row>
    <row r="496" spans="1:32" x14ac:dyDescent="0.15">
      <c r="A496" s="43" t="s">
        <v>1225</v>
      </c>
      <c r="B496" s="57">
        <v>819</v>
      </c>
      <c r="C496" s="57" t="s">
        <v>1485</v>
      </c>
      <c r="D496" s="58" t="s">
        <v>24</v>
      </c>
      <c r="E496" s="58" t="s">
        <v>1228</v>
      </c>
      <c r="F496" s="58">
        <v>1</v>
      </c>
      <c r="G496" s="46">
        <v>1</v>
      </c>
      <c r="H496" s="47" t="s">
        <v>1229</v>
      </c>
      <c r="I496" s="59" t="s">
        <v>1230</v>
      </c>
      <c r="J496" s="56">
        <v>41744</v>
      </c>
      <c r="K496" s="61"/>
      <c r="L496" s="61"/>
      <c r="M496" s="73" t="s">
        <v>1228</v>
      </c>
      <c r="N496" s="80">
        <f t="shared" ref="N496:N525" si="1501">(0.5*F496/5+0.25*(1-(G496-1)/10)+0.25*(IF(H496="AC",1,0)/G496))*10000</f>
        <v>6000</v>
      </c>
      <c r="O496" s="77">
        <f>AVERAGE($N$2:N496)</f>
        <v>6165.3479236812573</v>
      </c>
      <c r="P496" s="77">
        <f t="shared" ref="P496" si="1502">O496-O495</f>
        <v>-0.33471239611571946</v>
      </c>
      <c r="Q496" s="49">
        <f t="shared" ref="Q496" si="1503">AVERAGE(F489:F496)</f>
        <v>1.1875</v>
      </c>
      <c r="R496" s="49">
        <f t="shared" ref="R496" si="1504">AVERAGE(G489:G496)</f>
        <v>1.5</v>
      </c>
      <c r="S496" s="50">
        <f t="shared" ref="S496" si="1505">COUNTIF(H490:H496, "AC")/SUM(G490:G496)</f>
        <v>0.7</v>
      </c>
      <c r="T496" s="50">
        <f t="shared" ref="T496" si="1506">(Q496/5*0.5+(1-(R496-1)/10)*0.25+S496*0.25)*10000</f>
        <v>5312.5</v>
      </c>
      <c r="U496" s="50">
        <f t="shared" ref="U496" si="1507">T496-T495</f>
        <v>159.09090909090992</v>
      </c>
      <c r="V496" s="50">
        <f>IF(A496&lt;&gt;"",AVERAGE($F$2:F496),"")</f>
        <v>1.7696969696969698</v>
      </c>
      <c r="W496" s="50">
        <f>IF(A496&lt;&gt;"", AVERAGE($G$2:G496), "")</f>
        <v>1.5454545454545454</v>
      </c>
      <c r="X496" s="50">
        <f>IF(A496&lt;&gt;"", COUNTIF($H$2:H496, "AC")/SUM($G$2:G496), "")</f>
        <v>0.63529411764705879</v>
      </c>
      <c r="Y496" s="50">
        <f t="shared" ref="Y496" si="1508">IF(A496&lt;&gt;"", V496/5*0.5+(1-(W496-1)/10)*0.25+X496*0.25, "")*10000</f>
        <v>5721.5686274509799</v>
      </c>
      <c r="Z496" s="50">
        <f t="shared" ref="Z496" si="1509">Y496-Y495</f>
        <v>-8.8641981158616545E-2</v>
      </c>
      <c r="AA496" s="50">
        <f t="shared" si="1300"/>
        <v>4.1666666666666664E-2</v>
      </c>
      <c r="AB496" s="75">
        <f t="shared" si="1160"/>
        <v>6.9444444444444441E-3</v>
      </c>
      <c r="AC496" s="51">
        <v>6.9444444444444441E-3</v>
      </c>
      <c r="AD496" s="47" t="s">
        <v>987</v>
      </c>
      <c r="AE496" s="47" t="s">
        <v>987</v>
      </c>
      <c r="AF496" s="47" t="s">
        <v>987</v>
      </c>
    </row>
    <row r="497" spans="1:32" x14ac:dyDescent="0.15">
      <c r="A497" s="43" t="s">
        <v>1225</v>
      </c>
      <c r="B497" s="57">
        <v>83</v>
      </c>
      <c r="C497" s="57" t="s">
        <v>1486</v>
      </c>
      <c r="D497" s="58" t="s">
        <v>1377</v>
      </c>
      <c r="E497" s="58" t="s">
        <v>1228</v>
      </c>
      <c r="F497" s="58">
        <v>1</v>
      </c>
      <c r="G497" s="46">
        <v>2</v>
      </c>
      <c r="H497" s="47" t="s">
        <v>1229</v>
      </c>
      <c r="I497" s="59" t="s">
        <v>1230</v>
      </c>
      <c r="J497" s="56">
        <v>41744</v>
      </c>
      <c r="K497" s="61"/>
      <c r="L497" s="61"/>
      <c r="M497" s="73" t="s">
        <v>1228</v>
      </c>
      <c r="N497" s="80">
        <f t="shared" si="1501"/>
        <v>4500</v>
      </c>
      <c r="O497" s="77">
        <f>AVERAGE($N$2:N497)</f>
        <v>6161.9903673835133</v>
      </c>
      <c r="P497" s="77">
        <f t="shared" ref="P497" si="1510">O497-O496</f>
        <v>-3.3575562977439404</v>
      </c>
      <c r="Q497" s="49">
        <f t="shared" ref="Q497" si="1511">AVERAGE(F490:F497)</f>
        <v>1.125</v>
      </c>
      <c r="R497" s="49">
        <f t="shared" ref="R497" si="1512">AVERAGE(G490:G497)</f>
        <v>1.5</v>
      </c>
      <c r="S497" s="50">
        <f t="shared" ref="S497" si="1513">COUNTIF(H491:H497, "AC")/SUM(G491:G497)</f>
        <v>0.7</v>
      </c>
      <c r="T497" s="50">
        <f t="shared" ref="T497" si="1514">(Q497/5*0.5+(1-(R497-1)/10)*0.25+S497*0.25)*10000</f>
        <v>5249.9999999999991</v>
      </c>
      <c r="U497" s="50">
        <f t="shared" ref="U497" si="1515">T497-T496</f>
        <v>-62.500000000000909</v>
      </c>
      <c r="V497" s="50">
        <f>IF(A497&lt;&gt;"",AVERAGE($F$2:F497),"")</f>
        <v>1.7681451612903225</v>
      </c>
      <c r="W497" s="50">
        <f>IF(A497&lt;&gt;"", AVERAGE($G$2:G497), "")</f>
        <v>1.5463709677419355</v>
      </c>
      <c r="X497" s="50">
        <f>IF(A497&lt;&gt;"", COUNTIF($H$2:H497, "AC")/SUM($G$2:G497), "")</f>
        <v>0.63494132985658414</v>
      </c>
      <c r="Y497" s="50">
        <f t="shared" ref="Y497" si="1516">IF(A497&lt;&gt;"", V497/5*0.5+(1-(W497-1)/10)*0.25+X497*0.25, "")*10000</f>
        <v>5718.905743996299</v>
      </c>
      <c r="Z497" s="50">
        <f t="shared" ref="Z497" si="1517">Y497-Y496</f>
        <v>-2.662883454680923</v>
      </c>
      <c r="AA497" s="50">
        <f t="shared" si="1300"/>
        <v>2.3541666666666666E-2</v>
      </c>
      <c r="AB497" s="75">
        <f t="shared" si="1160"/>
        <v>3.9236111111111112E-3</v>
      </c>
      <c r="AC497" s="51">
        <v>3.9236111111111112E-3</v>
      </c>
      <c r="AD497" s="47" t="s">
        <v>987</v>
      </c>
      <c r="AE497" s="47" t="s">
        <v>987</v>
      </c>
      <c r="AF497" s="47" t="s">
        <v>987</v>
      </c>
    </row>
    <row r="498" spans="1:32" x14ac:dyDescent="0.15">
      <c r="A498" s="43" t="s">
        <v>1225</v>
      </c>
      <c r="B498" s="57">
        <v>645</v>
      </c>
      <c r="C498" s="57" t="s">
        <v>1487</v>
      </c>
      <c r="D498" s="58" t="s">
        <v>12</v>
      </c>
      <c r="E498" s="58" t="s">
        <v>1228</v>
      </c>
      <c r="F498" s="58">
        <v>1</v>
      </c>
      <c r="G498" s="46">
        <v>1</v>
      </c>
      <c r="H498" s="47" t="s">
        <v>1229</v>
      </c>
      <c r="I498" s="59" t="s">
        <v>1230</v>
      </c>
      <c r="J498" s="56">
        <v>41745</v>
      </c>
      <c r="K498" s="61"/>
      <c r="L498" s="61"/>
      <c r="M498" s="73" t="s">
        <v>1228</v>
      </c>
      <c r="N498" s="80">
        <f t="shared" si="1501"/>
        <v>6000</v>
      </c>
      <c r="O498" s="77">
        <f>AVERAGE($N$2:N498)</f>
        <v>6161.6644310306283</v>
      </c>
      <c r="P498" s="77">
        <f t="shared" ref="P498" si="1518">O498-O497</f>
        <v>-0.32593635288503719</v>
      </c>
      <c r="Q498" s="49">
        <f t="shared" ref="Q498" si="1519">AVERAGE(F491:F498)</f>
        <v>1.0625</v>
      </c>
      <c r="R498" s="49">
        <f t="shared" ref="R498" si="1520">AVERAGE(G491:G498)</f>
        <v>1.375</v>
      </c>
      <c r="S498" s="50">
        <f t="shared" ref="S498" si="1521">COUNTIF(H492:H498, "AC")/SUM(G492:G498)</f>
        <v>0.77777777777777779</v>
      </c>
      <c r="T498" s="50">
        <f t="shared" ref="T498" si="1522">(Q498/5*0.5+(1-(R498-1)/10)*0.25+S498*0.25)*10000</f>
        <v>5413.1944444444443</v>
      </c>
      <c r="U498" s="50">
        <f t="shared" ref="U498" si="1523">T498-T497</f>
        <v>163.19444444444525</v>
      </c>
      <c r="V498" s="50">
        <f>IF(A498&lt;&gt;"",AVERAGE($F$2:F498),"")</f>
        <v>1.7665995975855131</v>
      </c>
      <c r="W498" s="50">
        <f>IF(A498&lt;&gt;"", AVERAGE($G$2:G498), "")</f>
        <v>1.5452716297786719</v>
      </c>
      <c r="X498" s="50">
        <f>IF(A498&lt;&gt;"", COUNTIF($H$2:H498, "AC")/SUM($G$2:G498), "")</f>
        <v>0.63541666666666663</v>
      </c>
      <c r="Y498" s="50">
        <f t="shared" ref="Y498" si="1524">IF(A498&lt;&gt;"", V498/5*0.5+(1-(W498-1)/10)*0.25+X498*0.25, "")*10000</f>
        <v>5718.823356807512</v>
      </c>
      <c r="Z498" s="50">
        <f t="shared" ref="Z498" si="1525">Y498-Y497</f>
        <v>-8.2387188786924526E-2</v>
      </c>
      <c r="AA498" s="50">
        <f t="shared" si="1300"/>
        <v>3.2500000000000001E-2</v>
      </c>
      <c r="AB498" s="75">
        <f t="shared" si="1160"/>
        <v>5.4166666666666669E-3</v>
      </c>
      <c r="AC498" s="51">
        <v>5.4166666666666669E-3</v>
      </c>
      <c r="AD498" s="47" t="s">
        <v>987</v>
      </c>
      <c r="AE498" s="47" t="s">
        <v>987</v>
      </c>
      <c r="AF498" s="47" t="s">
        <v>987</v>
      </c>
    </row>
    <row r="499" spans="1:32" x14ac:dyDescent="0.15">
      <c r="A499" s="43" t="s">
        <v>1225</v>
      </c>
      <c r="B499" s="57">
        <v>342</v>
      </c>
      <c r="C499" s="57" t="s">
        <v>1488</v>
      </c>
      <c r="D499" s="58" t="s">
        <v>291</v>
      </c>
      <c r="E499" s="58" t="s">
        <v>1228</v>
      </c>
      <c r="F499" s="58">
        <v>1</v>
      </c>
      <c r="G499" s="46">
        <v>2</v>
      </c>
      <c r="H499" s="47" t="s">
        <v>1229</v>
      </c>
      <c r="I499" s="59" t="s">
        <v>1230</v>
      </c>
      <c r="J499" s="56">
        <v>41745</v>
      </c>
      <c r="K499" s="61"/>
      <c r="L499" s="61"/>
      <c r="M499" s="73" t="s">
        <v>1228</v>
      </c>
      <c r="N499" s="80">
        <f t="shared" si="1501"/>
        <v>4500</v>
      </c>
      <c r="O499" s="77">
        <f>AVERAGE($N$2:N499)</f>
        <v>6158.32775546631</v>
      </c>
      <c r="P499" s="77">
        <f t="shared" ref="P499" si="1526">O499-O498</f>
        <v>-3.3366755643182842</v>
      </c>
      <c r="Q499" s="49">
        <f t="shared" ref="Q499" si="1527">AVERAGE(F492:F499)</f>
        <v>1.0625</v>
      </c>
      <c r="R499" s="49">
        <f t="shared" ref="R499" si="1528">AVERAGE(G492:G499)</f>
        <v>1.375</v>
      </c>
      <c r="S499" s="50">
        <f t="shared" ref="S499" si="1529">COUNTIF(H493:H499, "AC")/SUM(G493:G499)</f>
        <v>0.7</v>
      </c>
      <c r="T499" s="50">
        <f t="shared" ref="T499" si="1530">(Q499/5*0.5+(1-(R499-1)/10)*0.25+S499*0.25)*10000</f>
        <v>5218.75</v>
      </c>
      <c r="U499" s="50">
        <f t="shared" ref="U499" si="1531">T499-T498</f>
        <v>-194.44444444444434</v>
      </c>
      <c r="V499" s="50">
        <f>IF(A499&lt;&gt;"",AVERAGE($F$2:F499),"")</f>
        <v>1.7650602409638554</v>
      </c>
      <c r="W499" s="50">
        <f>IF(A499&lt;&gt;"", AVERAGE($G$2:G499), "")</f>
        <v>1.5461847389558232</v>
      </c>
      <c r="X499" s="50">
        <f>IF(A499&lt;&gt;"", COUNTIF($H$2:H499, "AC")/SUM($G$2:G499), "")</f>
        <v>0.63506493506493511</v>
      </c>
      <c r="Y499" s="50">
        <f t="shared" ref="Y499" si="1532">IF(A499&lt;&gt;"", V499/5*0.5+(1-(W499-1)/10)*0.25+X499*0.25, "")*10000</f>
        <v>5716.1763938872382</v>
      </c>
      <c r="Z499" s="50">
        <f t="shared" ref="Z499" si="1533">Y499-Y498</f>
        <v>-2.6469629202738361</v>
      </c>
      <c r="AA499" s="50">
        <f t="shared" si="1300"/>
        <v>2.763888888888889E-2</v>
      </c>
      <c r="AB499" s="75">
        <f t="shared" si="1160"/>
        <v>4.6064814814814814E-3</v>
      </c>
      <c r="AC499" s="51">
        <v>4.6064814814814814E-3</v>
      </c>
      <c r="AD499" s="47" t="s">
        <v>987</v>
      </c>
      <c r="AE499" s="47" t="s">
        <v>987</v>
      </c>
      <c r="AF499" s="47" t="s">
        <v>987</v>
      </c>
    </row>
    <row r="500" spans="1:32" x14ac:dyDescent="0.15">
      <c r="A500" s="43" t="s">
        <v>1225</v>
      </c>
      <c r="B500" s="57">
        <v>345</v>
      </c>
      <c r="C500" s="57" t="s">
        <v>1489</v>
      </c>
      <c r="D500" s="58" t="s">
        <v>24</v>
      </c>
      <c r="E500" s="58" t="s">
        <v>1228</v>
      </c>
      <c r="F500" s="58">
        <v>1</v>
      </c>
      <c r="G500" s="46">
        <v>1</v>
      </c>
      <c r="H500" s="47" t="s">
        <v>1229</v>
      </c>
      <c r="I500" s="59" t="s">
        <v>1230</v>
      </c>
      <c r="J500" s="56">
        <v>41746</v>
      </c>
      <c r="K500" s="61"/>
      <c r="L500" s="61"/>
      <c r="M500" s="73" t="s">
        <v>1228</v>
      </c>
      <c r="N500" s="80">
        <f t="shared" si="1501"/>
        <v>6000</v>
      </c>
      <c r="O500" s="77">
        <f>AVERAGE($N$2:N500)</f>
        <v>6158.0104653751951</v>
      </c>
      <c r="P500" s="77">
        <f t="shared" ref="P500" si="1534">O500-O499</f>
        <v>-0.31729009111495543</v>
      </c>
      <c r="Q500" s="49">
        <f t="shared" ref="Q500" si="1535">AVERAGE(F493:F500)</f>
        <v>1.0625</v>
      </c>
      <c r="R500" s="49">
        <f t="shared" ref="R500" si="1536">AVERAGE(G493:G500)</f>
        <v>1.375</v>
      </c>
      <c r="S500" s="50">
        <f t="shared" ref="S500" si="1537">COUNTIF(H494:H500, "AC")/SUM(G494:G500)</f>
        <v>0.7</v>
      </c>
      <c r="T500" s="50">
        <f t="shared" ref="T500" si="1538">(Q500/5*0.5+(1-(R500-1)/10)*0.25+S500*0.25)*10000</f>
        <v>5218.75</v>
      </c>
      <c r="U500" s="50">
        <f t="shared" ref="U500" si="1539">T500-T499</f>
        <v>0</v>
      </c>
      <c r="V500" s="50">
        <f>IF(A500&lt;&gt;"",AVERAGE($F$2:F500),"")</f>
        <v>1.7635270541082164</v>
      </c>
      <c r="W500" s="50">
        <f>IF(A500&lt;&gt;"", AVERAGE($G$2:G500), "")</f>
        <v>1.5450901803607215</v>
      </c>
      <c r="X500" s="50">
        <f>IF(A500&lt;&gt;"", COUNTIF($H$2:H500, "AC")/SUM($G$2:G500), "")</f>
        <v>0.63553826199740593</v>
      </c>
      <c r="Y500" s="50">
        <f t="shared" ref="Y500" si="1540">IF(A500&lt;&gt;"", V500/5*0.5+(1-(W500-1)/10)*0.25+X500*0.25, "")*10000</f>
        <v>5716.1001640115501</v>
      </c>
      <c r="Z500" s="50">
        <f t="shared" ref="Z500" si="1541">Y500-Y499</f>
        <v>-7.622987568811368E-2</v>
      </c>
      <c r="AA500" s="50">
        <f t="shared" si="1300"/>
        <v>3.6319444444444446E-2</v>
      </c>
      <c r="AB500" s="75">
        <f t="shared" si="1160"/>
        <v>6.053240740740741E-3</v>
      </c>
      <c r="AC500" s="51">
        <v>6.053240740740741E-3</v>
      </c>
      <c r="AD500" s="47" t="s">
        <v>987</v>
      </c>
      <c r="AE500" s="47" t="s">
        <v>987</v>
      </c>
      <c r="AF500" s="47" t="s">
        <v>987</v>
      </c>
    </row>
    <row r="501" spans="1:32" x14ac:dyDescent="0.15">
      <c r="A501" s="43" t="s">
        <v>1225</v>
      </c>
      <c r="B501" s="57">
        <v>263</v>
      </c>
      <c r="C501" s="57" t="s">
        <v>1490</v>
      </c>
      <c r="D501" s="58" t="s">
        <v>291</v>
      </c>
      <c r="E501" s="58" t="s">
        <v>1228</v>
      </c>
      <c r="F501" s="58">
        <v>1</v>
      </c>
      <c r="G501" s="46">
        <v>1</v>
      </c>
      <c r="H501" s="47" t="s">
        <v>1229</v>
      </c>
      <c r="I501" s="59" t="s">
        <v>1230</v>
      </c>
      <c r="J501" s="56">
        <v>41746</v>
      </c>
      <c r="K501" s="61"/>
      <c r="L501" s="61"/>
      <c r="M501" s="73" t="s">
        <v>1228</v>
      </c>
      <c r="N501" s="80">
        <f t="shared" si="1501"/>
        <v>6000</v>
      </c>
      <c r="O501" s="77">
        <f>AVERAGE($N$2:N501)</f>
        <v>6157.6944444444453</v>
      </c>
      <c r="P501" s="77">
        <f t="shared" ref="P501" si="1542">O501-O500</f>
        <v>-0.31602093074980075</v>
      </c>
      <c r="Q501" s="49">
        <f t="shared" ref="Q501" si="1543">AVERAGE(F494:F501)</f>
        <v>1</v>
      </c>
      <c r="R501" s="49">
        <f t="shared" ref="R501" si="1544">AVERAGE(G494:G501)</f>
        <v>1.375</v>
      </c>
      <c r="S501" s="50">
        <f t="shared" ref="S501" si="1545">COUNTIF(H495:H501, "AC")/SUM(G495:G501)</f>
        <v>0.77777777777777779</v>
      </c>
      <c r="T501" s="50">
        <f t="shared" ref="T501" si="1546">(Q501/5*0.5+(1-(R501-1)/10)*0.25+S501*0.25)*10000</f>
        <v>5350.6944444444453</v>
      </c>
      <c r="U501" s="50">
        <f t="shared" ref="U501" si="1547">T501-T500</f>
        <v>131.94444444444525</v>
      </c>
      <c r="V501" s="50">
        <f>IF(A501&lt;&gt;"",AVERAGE($F$2:F501),"")</f>
        <v>1.762</v>
      </c>
      <c r="W501" s="50">
        <f>IF(A501&lt;&gt;"", AVERAGE($G$2:G501), "")</f>
        <v>1.544</v>
      </c>
      <c r="X501" s="50">
        <f>IF(A501&lt;&gt;"", COUNTIF($H$2:H501, "AC")/SUM($G$2:G501), "")</f>
        <v>0.63601036269430056</v>
      </c>
      <c r="Y501" s="50">
        <f t="shared" ref="Y501" si="1548">IF(A501&lt;&gt;"", V501/5*0.5+(1-(W501-1)/10)*0.25+X501*0.25, "")*10000</f>
        <v>5716.0259067357511</v>
      </c>
      <c r="Z501" s="50">
        <f t="shared" ref="Z501" si="1549">Y501-Y500</f>
        <v>-7.4257275799027411E-2</v>
      </c>
      <c r="AA501" s="50">
        <f t="shared" si="1300"/>
        <v>1.9583333333333335E-2</v>
      </c>
      <c r="AB501" s="75">
        <f t="shared" si="1160"/>
        <v>3.2638888888888891E-3</v>
      </c>
      <c r="AC501" s="51">
        <v>3.2638888888888891E-3</v>
      </c>
      <c r="AD501" s="47" t="s">
        <v>987</v>
      </c>
      <c r="AE501" s="47" t="s">
        <v>987</v>
      </c>
      <c r="AF501" s="47" t="s">
        <v>987</v>
      </c>
    </row>
    <row r="502" spans="1:32" x14ac:dyDescent="0.15">
      <c r="A502" s="43" t="s">
        <v>1225</v>
      </c>
      <c r="B502" s="57">
        <v>38</v>
      </c>
      <c r="C502" s="57" t="s">
        <v>1491</v>
      </c>
      <c r="D502" s="58" t="s">
        <v>1347</v>
      </c>
      <c r="E502" s="58" t="s">
        <v>1228</v>
      </c>
      <c r="F502" s="58">
        <v>2</v>
      </c>
      <c r="G502" s="46">
        <v>1</v>
      </c>
      <c r="H502" s="47" t="s">
        <v>1229</v>
      </c>
      <c r="I502" s="59" t="s">
        <v>1230</v>
      </c>
      <c r="J502" s="56">
        <v>41746</v>
      </c>
      <c r="K502" s="61"/>
      <c r="L502" s="61"/>
      <c r="M502" s="73" t="s">
        <v>1228</v>
      </c>
      <c r="N502" s="80">
        <f t="shared" si="1501"/>
        <v>7000</v>
      </c>
      <c r="O502" s="77">
        <f>AVERAGE($N$2:N502)</f>
        <v>6159.3756930583286</v>
      </c>
      <c r="P502" s="77">
        <f t="shared" ref="P502" si="1550">O502-O501</f>
        <v>1.6812486138833265</v>
      </c>
      <c r="Q502" s="49">
        <f t="shared" ref="Q502" si="1551">AVERAGE(F495:F502)</f>
        <v>1.125</v>
      </c>
      <c r="R502" s="49">
        <f t="shared" ref="R502" si="1552">AVERAGE(G495:G502)</f>
        <v>1.25</v>
      </c>
      <c r="S502" s="50">
        <f t="shared" ref="S502" si="1553">COUNTIF(H496:H502, "AC")/SUM(G496:G502)</f>
        <v>0.77777777777777779</v>
      </c>
      <c r="T502" s="50">
        <f t="shared" ref="T502" si="1554">(Q502/5*0.5+(1-(R502-1)/10)*0.25+S502*0.25)*10000</f>
        <v>5506.9444444444453</v>
      </c>
      <c r="U502" s="50">
        <f t="shared" ref="U502" si="1555">T502-T501</f>
        <v>156.25</v>
      </c>
      <c r="V502" s="50">
        <f>IF(A502&lt;&gt;"",AVERAGE($F$2:F502),"")</f>
        <v>1.7624750499001995</v>
      </c>
      <c r="W502" s="50">
        <f>IF(A502&lt;&gt;"", AVERAGE($G$2:G502), "")</f>
        <v>1.5429141716566865</v>
      </c>
      <c r="X502" s="50">
        <f>IF(A502&lt;&gt;"", COUNTIF($H$2:H502, "AC")/SUM($G$2:G502), "")</f>
        <v>0.63648124191461841</v>
      </c>
      <c r="Y502" s="50">
        <f t="shared" ref="Y502" si="1556">IF(A502&lt;&gt;"", V502/5*0.5+(1-(W502-1)/10)*0.25+X502*0.25, "")*10000</f>
        <v>5717.9496117725739</v>
      </c>
      <c r="Z502" s="50">
        <f t="shared" ref="Z502" si="1557">Y502-Y501</f>
        <v>1.9237050368228665</v>
      </c>
      <c r="AA502" s="50">
        <f t="shared" si="1300"/>
        <v>0.1001388888888889</v>
      </c>
      <c r="AB502" s="75">
        <f t="shared" si="1160"/>
        <v>1.6689814814814817E-2</v>
      </c>
      <c r="AC502" s="51">
        <v>1.6689814814814817E-2</v>
      </c>
      <c r="AD502" s="47" t="s">
        <v>987</v>
      </c>
      <c r="AE502" s="47" t="s">
        <v>987</v>
      </c>
      <c r="AF502" s="47" t="s">
        <v>987</v>
      </c>
    </row>
    <row r="503" spans="1:32" x14ac:dyDescent="0.15">
      <c r="A503" s="43" t="s">
        <v>1225</v>
      </c>
      <c r="B503" s="57">
        <v>434</v>
      </c>
      <c r="C503" s="57" t="s">
        <v>1492</v>
      </c>
      <c r="D503" s="58" t="s">
        <v>24</v>
      </c>
      <c r="E503" s="58" t="s">
        <v>1228</v>
      </c>
      <c r="F503" s="58">
        <v>1</v>
      </c>
      <c r="G503" s="46">
        <v>2</v>
      </c>
      <c r="H503" s="47" t="s">
        <v>1229</v>
      </c>
      <c r="I503" s="59" t="s">
        <v>1230</v>
      </c>
      <c r="J503" s="56">
        <v>41747</v>
      </c>
      <c r="K503" s="61"/>
      <c r="L503" s="61"/>
      <c r="M503" s="73" t="s">
        <v>1228</v>
      </c>
      <c r="N503" s="80">
        <f t="shared" si="1501"/>
        <v>4500</v>
      </c>
      <c r="O503" s="77">
        <f>AVERAGE($N$2:N503)</f>
        <v>6156.070163789288</v>
      </c>
      <c r="P503" s="77">
        <f t="shared" ref="P503" si="1558">O503-O502</f>
        <v>-3.3055292690405622</v>
      </c>
      <c r="Q503" s="49">
        <f t="shared" ref="Q503" si="1559">AVERAGE(F496:F503)</f>
        <v>1.125</v>
      </c>
      <c r="R503" s="49">
        <f t="shared" ref="R503" si="1560">AVERAGE(G496:G503)</f>
        <v>1.375</v>
      </c>
      <c r="S503" s="50">
        <f t="shared" ref="S503" si="1561">COUNTIF(H497:H503, "AC")/SUM(G497:G503)</f>
        <v>0.7</v>
      </c>
      <c r="T503" s="50">
        <f t="shared" ref="T503" si="1562">(Q503/5*0.5+(1-(R503-1)/10)*0.25+S503*0.25)*10000</f>
        <v>5281.25</v>
      </c>
      <c r="U503" s="50">
        <f t="shared" ref="U503" si="1563">T503-T502</f>
        <v>-225.69444444444525</v>
      </c>
      <c r="V503" s="50">
        <f>IF(A503&lt;&gt;"",AVERAGE($F$2:F503),"")</f>
        <v>1.7609561752988048</v>
      </c>
      <c r="W503" s="50">
        <f>IF(A503&lt;&gt;"", AVERAGE($G$2:G503), "")</f>
        <v>1.5438247011952191</v>
      </c>
      <c r="X503" s="50">
        <f>IF(A503&lt;&gt;"", COUNTIF($H$2:H503, "AC")/SUM($G$2:G503), "")</f>
        <v>0.6361290322580645</v>
      </c>
      <c r="Y503" s="50">
        <f t="shared" ref="Y503" si="1564">IF(A503&lt;&gt;"", V503/5*0.5+(1-(W503-1)/10)*0.25+X503*0.25, "")*10000</f>
        <v>5715.322580645161</v>
      </c>
      <c r="Z503" s="50">
        <f t="shared" ref="Z503" si="1565">Y503-Y502</f>
        <v>-2.6270311274129199</v>
      </c>
      <c r="AA503" s="50">
        <f t="shared" si="1300"/>
        <v>1.4236111111111111E-2</v>
      </c>
      <c r="AB503" s="75">
        <f t="shared" si="1160"/>
        <v>2.3726851851851851E-3</v>
      </c>
      <c r="AC503" s="51">
        <v>2.3726851851851851E-3</v>
      </c>
      <c r="AD503" s="47" t="s">
        <v>987</v>
      </c>
      <c r="AE503" s="47" t="s">
        <v>987</v>
      </c>
      <c r="AF503" s="47" t="s">
        <v>987</v>
      </c>
    </row>
    <row r="504" spans="1:32" x14ac:dyDescent="0.15">
      <c r="A504" s="43" t="s">
        <v>1225</v>
      </c>
      <c r="B504" s="57">
        <v>594</v>
      </c>
      <c r="C504" s="57" t="s">
        <v>1494</v>
      </c>
      <c r="D504" s="58" t="s">
        <v>484</v>
      </c>
      <c r="E504" s="58" t="s">
        <v>1228</v>
      </c>
      <c r="F504" s="58">
        <v>1</v>
      </c>
      <c r="G504" s="46">
        <v>1</v>
      </c>
      <c r="H504" s="47" t="s">
        <v>1229</v>
      </c>
      <c r="I504" s="59" t="s">
        <v>1230</v>
      </c>
      <c r="J504" s="56">
        <v>41748</v>
      </c>
      <c r="K504" s="61"/>
      <c r="L504" s="61"/>
      <c r="M504" s="73" t="s">
        <v>1228</v>
      </c>
      <c r="N504" s="80">
        <f t="shared" si="1501"/>
        <v>6000</v>
      </c>
      <c r="O504" s="77">
        <f>AVERAGE($N$2:N504)</f>
        <v>6155.7598851336434</v>
      </c>
      <c r="P504" s="77">
        <f t="shared" ref="P504" si="1566">O504-O503</f>
        <v>-0.31027865564465174</v>
      </c>
      <c r="Q504" s="49">
        <f t="shared" ref="Q504" si="1567">AVERAGE(F497:F504)</f>
        <v>1.125</v>
      </c>
      <c r="R504" s="49">
        <f t="shared" ref="R504" si="1568">AVERAGE(G497:G504)</f>
        <v>1.375</v>
      </c>
      <c r="S504" s="50">
        <f t="shared" ref="S504" si="1569">COUNTIF(H498:H504, "AC")/SUM(G498:G504)</f>
        <v>0.77777777777777779</v>
      </c>
      <c r="T504" s="50">
        <f t="shared" ref="T504" si="1570">(Q504/5*0.5+(1-(R504-1)/10)*0.25+S504*0.25)*10000</f>
        <v>5475.6944444444443</v>
      </c>
      <c r="U504" s="50">
        <f t="shared" ref="U504" si="1571">T504-T503</f>
        <v>194.44444444444434</v>
      </c>
      <c r="V504" s="50">
        <f>IF(A504&lt;&gt;"",AVERAGE($F$2:F504),"")</f>
        <v>1.7594433399602385</v>
      </c>
      <c r="W504" s="50">
        <f>IF(A504&lt;&gt;"", AVERAGE($G$2:G504), "")</f>
        <v>1.5427435387673956</v>
      </c>
      <c r="X504" s="50">
        <f>IF(A504&lt;&gt;"", COUNTIF($H$2:H504, "AC")/SUM($G$2:G504), "")</f>
        <v>0.63659793814432986</v>
      </c>
      <c r="Y504" s="50">
        <f t="shared" ref="Y504" si="1572">IF(A504&lt;&gt;"", V504/5*0.5+(1-(W504-1)/10)*0.25+X504*0.25, "")*10000</f>
        <v>5715.252300629214</v>
      </c>
      <c r="Z504" s="50">
        <f t="shared" ref="Z504" si="1573">Y504-Y503</f>
        <v>-7.0280015946991625E-2</v>
      </c>
      <c r="AA504" s="50">
        <f t="shared" ref="AA504:AA566" si="1574">IF(ISERROR(MIN(86400*AB504/(4*3600), 1)), "NA", MIN(86400*AB504/(4*3600), 1))</f>
        <v>2.2916666666666665E-2</v>
      </c>
      <c r="AB504" s="75">
        <f t="shared" ref="AB504:AB566" si="1575">IF(AC504="-","NA",SUM(AC504:AF504))</f>
        <v>3.8194444444444443E-3</v>
      </c>
      <c r="AC504" s="51">
        <v>3.8194444444444443E-3</v>
      </c>
      <c r="AD504" s="47" t="s">
        <v>987</v>
      </c>
      <c r="AE504" s="47" t="s">
        <v>987</v>
      </c>
      <c r="AF504" s="47" t="s">
        <v>987</v>
      </c>
    </row>
    <row r="505" spans="1:32" x14ac:dyDescent="0.15">
      <c r="A505" s="43" t="s">
        <v>1225</v>
      </c>
      <c r="B505" s="57">
        <v>821</v>
      </c>
      <c r="C505" s="57" t="s">
        <v>1495</v>
      </c>
      <c r="D505" s="58" t="s">
        <v>1496</v>
      </c>
      <c r="E505" s="58" t="s">
        <v>1228</v>
      </c>
      <c r="F505" s="58">
        <v>1</v>
      </c>
      <c r="G505" s="46">
        <v>1</v>
      </c>
      <c r="H505" s="47" t="s">
        <v>1229</v>
      </c>
      <c r="I505" s="59" t="s">
        <v>1230</v>
      </c>
      <c r="J505" s="56">
        <v>41750</v>
      </c>
      <c r="K505" s="61"/>
      <c r="L505" s="61"/>
      <c r="M505" s="73" t="s">
        <v>1228</v>
      </c>
      <c r="N505" s="80">
        <f t="shared" si="1501"/>
        <v>6000</v>
      </c>
      <c r="O505" s="77">
        <f>AVERAGE($N$2:N505)</f>
        <v>6155.4508377425045</v>
      </c>
      <c r="P505" s="77">
        <f t="shared" ref="P505" si="1576">O505-O504</f>
        <v>-0.30904739113884716</v>
      </c>
      <c r="Q505" s="49">
        <f t="shared" ref="Q505" si="1577">AVERAGE(F498:F505)</f>
        <v>1.125</v>
      </c>
      <c r="R505" s="49">
        <f t="shared" ref="R505" si="1578">AVERAGE(G498:G505)</f>
        <v>1.25</v>
      </c>
      <c r="S505" s="50">
        <f t="shared" ref="S505" si="1579">COUNTIF(H499:H505, "AC")/SUM(G499:G505)</f>
        <v>0.77777777777777779</v>
      </c>
      <c r="T505" s="50">
        <f t="shared" ref="T505" si="1580">(Q505/5*0.5+(1-(R505-1)/10)*0.25+S505*0.25)*10000</f>
        <v>5506.9444444444453</v>
      </c>
      <c r="U505" s="50">
        <f t="shared" ref="U505" si="1581">T505-T504</f>
        <v>31.250000000000909</v>
      </c>
      <c r="V505" s="50">
        <f>IF(A505&lt;&gt;"",AVERAGE($F$2:F505),"")</f>
        <v>1.7579365079365079</v>
      </c>
      <c r="W505" s="50">
        <f>IF(A505&lt;&gt;"", AVERAGE($G$2:G505), "")</f>
        <v>1.5416666666666667</v>
      </c>
      <c r="X505" s="50">
        <f>IF(A505&lt;&gt;"", COUNTIF($H$2:H505, "AC")/SUM($G$2:G505), "")</f>
        <v>0.63706563706563701</v>
      </c>
      <c r="Y505" s="50">
        <f t="shared" ref="Y505" si="1582">IF(A505&lt;&gt;"", V505/5*0.5+(1-(W505-1)/10)*0.25+X505*0.25, "")*10000</f>
        <v>5715.183933933934</v>
      </c>
      <c r="Z505" s="50">
        <f t="shared" ref="Z505" si="1583">Y505-Y504</f>
        <v>-6.8366695280019485E-2</v>
      </c>
      <c r="AA505" s="50">
        <f t="shared" si="1574"/>
        <v>2.9166666666666667E-2</v>
      </c>
      <c r="AB505" s="75">
        <f t="shared" si="1575"/>
        <v>4.8611111111111112E-3</v>
      </c>
      <c r="AC505" s="51">
        <v>4.8611111111111112E-3</v>
      </c>
      <c r="AD505" s="47" t="s">
        <v>987</v>
      </c>
      <c r="AE505" s="47" t="s">
        <v>987</v>
      </c>
      <c r="AF505" s="47" t="s">
        <v>987</v>
      </c>
    </row>
    <row r="506" spans="1:32" x14ac:dyDescent="0.15">
      <c r="A506" s="43" t="s">
        <v>1225</v>
      </c>
      <c r="B506" s="57">
        <v>482</v>
      </c>
      <c r="C506" s="57" t="s">
        <v>1497</v>
      </c>
      <c r="D506" s="58" t="s">
        <v>24</v>
      </c>
      <c r="E506" s="58" t="s">
        <v>1228</v>
      </c>
      <c r="F506" s="58">
        <v>1</v>
      </c>
      <c r="G506" s="46">
        <v>1</v>
      </c>
      <c r="H506" s="47" t="s">
        <v>1229</v>
      </c>
      <c r="I506" s="59" t="s">
        <v>1230</v>
      </c>
      <c r="J506" s="56">
        <v>41750</v>
      </c>
      <c r="K506" s="61"/>
      <c r="L506" s="61"/>
      <c r="M506" s="73" t="s">
        <v>1228</v>
      </c>
      <c r="N506" s="80">
        <f t="shared" si="1501"/>
        <v>6000</v>
      </c>
      <c r="O506" s="77">
        <f>AVERAGE($N$2:N506)</f>
        <v>6155.1430143014304</v>
      </c>
      <c r="P506" s="77">
        <f t="shared" ref="P506" si="1584">O506-O505</f>
        <v>-0.30782344107410609</v>
      </c>
      <c r="Q506" s="49">
        <f t="shared" ref="Q506" si="1585">AVERAGE(F499:F506)</f>
        <v>1.125</v>
      </c>
      <c r="R506" s="49">
        <f t="shared" ref="R506" si="1586">AVERAGE(G499:G506)</f>
        <v>1.25</v>
      </c>
      <c r="S506" s="50">
        <f t="shared" ref="S506" si="1587">COUNTIF(H500:H506, "AC")/SUM(G500:G506)</f>
        <v>0.875</v>
      </c>
      <c r="T506" s="50">
        <f t="shared" ref="T506" si="1588">(Q506/5*0.5+(1-(R506-1)/10)*0.25+S506*0.25)*10000</f>
        <v>5750</v>
      </c>
      <c r="U506" s="50">
        <f t="shared" ref="U506" si="1589">T506-T505</f>
        <v>243.05555555555475</v>
      </c>
      <c r="V506" s="50">
        <f>IF(A506&lt;&gt;"",AVERAGE($F$2:F506),"")</f>
        <v>1.7564356435643564</v>
      </c>
      <c r="W506" s="50">
        <f>IF(A506&lt;&gt;"", AVERAGE($G$2:G506), "")</f>
        <v>1.5405940594059406</v>
      </c>
      <c r="X506" s="50">
        <f>IF(A506&lt;&gt;"", COUNTIF($H$2:H506, "AC")/SUM($G$2:G506), "")</f>
        <v>0.63753213367609252</v>
      </c>
      <c r="Y506" s="50">
        <f t="shared" ref="Y506" si="1590">IF(A506&lt;&gt;"", V506/5*0.5+(1-(W506-1)/10)*0.25+X506*0.25, "")*10000</f>
        <v>5715.117462903102</v>
      </c>
      <c r="Z506" s="50">
        <f t="shared" ref="Z506" si="1591">Y506-Y505</f>
        <v>-6.6471030831962707E-2</v>
      </c>
      <c r="AA506" s="50">
        <f t="shared" si="1574"/>
        <v>4.0763888888888891E-2</v>
      </c>
      <c r="AB506" s="75">
        <f t="shared" si="1575"/>
        <v>6.7939814814814816E-3</v>
      </c>
      <c r="AC506" s="51">
        <v>6.7939814814814816E-3</v>
      </c>
      <c r="AD506" s="47" t="s">
        <v>987</v>
      </c>
      <c r="AE506" s="47" t="s">
        <v>987</v>
      </c>
      <c r="AF506" s="47" t="s">
        <v>987</v>
      </c>
    </row>
    <row r="507" spans="1:32" x14ac:dyDescent="0.15">
      <c r="A507" s="43" t="s">
        <v>1225</v>
      </c>
      <c r="B507" s="57">
        <v>709</v>
      </c>
      <c r="C507" s="33" t="s">
        <v>1498</v>
      </c>
      <c r="D507" s="58" t="s">
        <v>24</v>
      </c>
      <c r="E507" s="58" t="s">
        <v>1228</v>
      </c>
      <c r="F507" s="58">
        <v>1</v>
      </c>
      <c r="G507" s="46">
        <v>1</v>
      </c>
      <c r="H507" s="47" t="s">
        <v>1229</v>
      </c>
      <c r="I507" s="59" t="s">
        <v>1230</v>
      </c>
      <c r="J507" s="56">
        <v>41870</v>
      </c>
      <c r="K507" s="61"/>
      <c r="L507" s="61"/>
      <c r="M507" s="73" t="s">
        <v>1228</v>
      </c>
      <c r="N507" s="80">
        <f t="shared" si="1501"/>
        <v>6000</v>
      </c>
      <c r="O507" s="77">
        <f>AVERAGE($N$2:N507)</f>
        <v>6154.8364075537993</v>
      </c>
      <c r="P507" s="77">
        <f t="shared" ref="P507" si="1592">O507-O506</f>
        <v>-0.30660674763112183</v>
      </c>
      <c r="Q507" s="49">
        <f t="shared" ref="Q507" si="1593">AVERAGE(F500:F507)</f>
        <v>1.125</v>
      </c>
      <c r="R507" s="49">
        <f t="shared" ref="R507" si="1594">AVERAGE(G500:G507)</f>
        <v>1.125</v>
      </c>
      <c r="S507" s="50">
        <f t="shared" ref="S507" si="1595">COUNTIF(H501:H507, "AC")/SUM(G501:G507)</f>
        <v>0.875</v>
      </c>
      <c r="T507" s="50">
        <f t="shared" ref="T507" si="1596">(Q507/5*0.5+(1-(R507-1)/10)*0.25+S507*0.25)*10000</f>
        <v>5781.25</v>
      </c>
      <c r="U507" s="50">
        <f t="shared" ref="U507" si="1597">T507-T506</f>
        <v>31.25</v>
      </c>
      <c r="V507" s="50">
        <f>IF(A507&lt;&gt;"",AVERAGE($F$2:F507),"")</f>
        <v>1.7549407114624507</v>
      </c>
      <c r="W507" s="50">
        <f>IF(A507&lt;&gt;"", AVERAGE($G$2:G507), "")</f>
        <v>1.5395256916996047</v>
      </c>
      <c r="X507" s="50">
        <f>IF(A507&lt;&gt;"", COUNTIF($H$2:H507, "AC")/SUM($G$2:G507), "")</f>
        <v>0.63799743260590502</v>
      </c>
      <c r="Y507" s="50">
        <f t="shared" ref="Y507" si="1598">IF(A507&lt;&gt;"", V507/5*0.5+(1-(W507-1)/10)*0.25+X507*0.25, "")*10000</f>
        <v>5715.0528700523128</v>
      </c>
      <c r="Z507" s="50">
        <f t="shared" ref="Z507" si="1599">Y507-Y506</f>
        <v>-6.4592850789267686E-2</v>
      </c>
      <c r="AA507" s="50">
        <f t="shared" si="1574"/>
        <v>3.5416666666666665E-3</v>
      </c>
      <c r="AB507" s="75">
        <f t="shared" si="1575"/>
        <v>5.9027777777777778E-4</v>
      </c>
      <c r="AC507" s="51">
        <v>5.9027777777777778E-4</v>
      </c>
      <c r="AD507" s="47" t="s">
        <v>987</v>
      </c>
      <c r="AE507" s="47" t="s">
        <v>987</v>
      </c>
      <c r="AF507" s="47" t="s">
        <v>987</v>
      </c>
    </row>
    <row r="508" spans="1:32" x14ac:dyDescent="0.15">
      <c r="A508" s="43" t="s">
        <v>1225</v>
      </c>
      <c r="B508" s="57">
        <v>832</v>
      </c>
      <c r="C508" s="57" t="s">
        <v>1499</v>
      </c>
      <c r="D508" s="58" t="s">
        <v>1342</v>
      </c>
      <c r="E508" s="58" t="s">
        <v>1228</v>
      </c>
      <c r="F508" s="58">
        <v>1</v>
      </c>
      <c r="G508" s="46">
        <v>1</v>
      </c>
      <c r="H508" s="47" t="s">
        <v>1229</v>
      </c>
      <c r="I508" s="59" t="s">
        <v>1230</v>
      </c>
      <c r="J508" s="56">
        <v>41870</v>
      </c>
      <c r="K508" s="61"/>
      <c r="L508" s="61"/>
      <c r="M508" s="73" t="s">
        <v>1228</v>
      </c>
      <c r="N508" s="80">
        <f t="shared" si="1501"/>
        <v>6000</v>
      </c>
      <c r="O508" s="77">
        <f>AVERAGE($N$2:N508)</f>
        <v>6154.5310103002412</v>
      </c>
      <c r="P508" s="77">
        <f t="shared" ref="P508" si="1600">O508-O507</f>
        <v>-0.30539725355811242</v>
      </c>
      <c r="Q508" s="49">
        <f t="shared" ref="Q508" si="1601">AVERAGE(F501:F508)</f>
        <v>1.125</v>
      </c>
      <c r="R508" s="49">
        <f t="shared" ref="R508" si="1602">AVERAGE(G501:G508)</f>
        <v>1.125</v>
      </c>
      <c r="S508" s="50">
        <f t="shared" ref="S508" si="1603">COUNTIF(H502:H508, "AC")/SUM(G502:G508)</f>
        <v>0.875</v>
      </c>
      <c r="T508" s="50">
        <f t="shared" ref="T508" si="1604">(Q508/5*0.5+(1-(R508-1)/10)*0.25+S508*0.25)*10000</f>
        <v>5781.25</v>
      </c>
      <c r="U508" s="50">
        <f t="shared" ref="U508" si="1605">T508-T507</f>
        <v>0</v>
      </c>
      <c r="V508" s="50">
        <f>IF(A508&lt;&gt;"",AVERAGE($F$2:F508),"")</f>
        <v>1.7534516765285997</v>
      </c>
      <c r="W508" s="50">
        <f>IF(A508&lt;&gt;"", AVERAGE($G$2:G508), "")</f>
        <v>1.5384615384615385</v>
      </c>
      <c r="X508" s="50">
        <f>IF(A508&lt;&gt;"", COUNTIF($H$2:H508, "AC")/SUM($G$2:G508), "")</f>
        <v>0.63846153846153841</v>
      </c>
      <c r="Y508" s="50">
        <f t="shared" ref="Y508" si="1606">IF(A508&lt;&gt;"", V508/5*0.5+(1-(W508-1)/10)*0.25+X508*0.25, "")*10000</f>
        <v>5714.9901380670608</v>
      </c>
      <c r="Z508" s="50">
        <f t="shared" ref="Z508" si="1607">Y508-Y507</f>
        <v>-6.2731985251957667E-2</v>
      </c>
      <c r="AA508" s="50">
        <f t="shared" si="1574"/>
        <v>1.2500000000000001E-2</v>
      </c>
      <c r="AB508" s="75">
        <f t="shared" si="1575"/>
        <v>2.0833333333333333E-3</v>
      </c>
      <c r="AC508" s="51">
        <v>2.0833333333333333E-3</v>
      </c>
      <c r="AD508" s="47" t="s">
        <v>987</v>
      </c>
      <c r="AE508" s="47" t="s">
        <v>987</v>
      </c>
      <c r="AF508" s="47" t="s">
        <v>987</v>
      </c>
    </row>
    <row r="509" spans="1:32" x14ac:dyDescent="0.15">
      <c r="A509" s="43" t="s">
        <v>1225</v>
      </c>
      <c r="B509" s="57">
        <v>852</v>
      </c>
      <c r="C509" s="57" t="s">
        <v>1500</v>
      </c>
      <c r="D509" s="58" t="s">
        <v>1342</v>
      </c>
      <c r="E509" s="58" t="s">
        <v>1228</v>
      </c>
      <c r="F509" s="58">
        <v>1</v>
      </c>
      <c r="G509" s="46">
        <v>1</v>
      </c>
      <c r="H509" s="47" t="s">
        <v>1229</v>
      </c>
      <c r="I509" s="59" t="s">
        <v>1230</v>
      </c>
      <c r="J509" s="56">
        <v>41870</v>
      </c>
      <c r="K509" s="61"/>
      <c r="L509" s="61"/>
      <c r="M509" s="73" t="s">
        <v>1228</v>
      </c>
      <c r="N509" s="80">
        <f t="shared" si="1501"/>
        <v>6000</v>
      </c>
      <c r="O509" s="77">
        <f>AVERAGE($N$2:N509)</f>
        <v>6154.2268153980758</v>
      </c>
      <c r="P509" s="77">
        <f t="shared" ref="P509" si="1608">O509-O508</f>
        <v>-0.3041949021653636</v>
      </c>
      <c r="Q509" s="49">
        <f t="shared" ref="Q509" si="1609">AVERAGE(F502:F509)</f>
        <v>1.125</v>
      </c>
      <c r="R509" s="49">
        <f t="shared" ref="R509" si="1610">AVERAGE(G502:G509)</f>
        <v>1.125</v>
      </c>
      <c r="S509" s="50">
        <f t="shared" ref="S509" si="1611">COUNTIF(H503:H509, "AC")/SUM(G503:G509)</f>
        <v>0.875</v>
      </c>
      <c r="T509" s="50">
        <f t="shared" ref="T509" si="1612">(Q509/5*0.5+(1-(R509-1)/10)*0.25+S509*0.25)*10000</f>
        <v>5781.25</v>
      </c>
      <c r="U509" s="50">
        <f t="shared" ref="U509" si="1613">T509-T508</f>
        <v>0</v>
      </c>
      <c r="V509" s="50">
        <f>IF(A509&lt;&gt;"",AVERAGE($F$2:F509),"")</f>
        <v>1.7519685039370079</v>
      </c>
      <c r="W509" s="50">
        <f>IF(A509&lt;&gt;"", AVERAGE($G$2:G509), "")</f>
        <v>1.5374015748031495</v>
      </c>
      <c r="X509" s="50">
        <f>IF(A509&lt;&gt;"", COUNTIF($H$2:H509, "AC")/SUM($G$2:G509), "")</f>
        <v>0.63892445582586432</v>
      </c>
      <c r="Y509" s="50">
        <f t="shared" ref="Y509" si="1614">IF(A509&lt;&gt;"", V509/5*0.5+(1-(W509-1)/10)*0.25+X509*0.25, "")*10000</f>
        <v>5714.9292498008817</v>
      </c>
      <c r="Z509" s="50">
        <f t="shared" ref="Z509" si="1615">Y509-Y508</f>
        <v>-6.0888266179063066E-2</v>
      </c>
      <c r="AA509" s="50">
        <f t="shared" si="1574"/>
        <v>0.01</v>
      </c>
      <c r="AB509" s="75">
        <f t="shared" si="1575"/>
        <v>1.6666666666666668E-3</v>
      </c>
      <c r="AC509" s="51">
        <v>1.6666666666666668E-3</v>
      </c>
      <c r="AD509" s="47" t="s">
        <v>987</v>
      </c>
      <c r="AE509" s="47" t="s">
        <v>987</v>
      </c>
      <c r="AF509" s="47" t="s">
        <v>987</v>
      </c>
    </row>
    <row r="510" spans="1:32" x14ac:dyDescent="0.15">
      <c r="A510" s="43" t="s">
        <v>1225</v>
      </c>
      <c r="B510" s="57">
        <v>883</v>
      </c>
      <c r="C510" s="57" t="s">
        <v>1501</v>
      </c>
      <c r="D510" s="58" t="s">
        <v>1342</v>
      </c>
      <c r="E510" s="58" t="s">
        <v>1228</v>
      </c>
      <c r="F510" s="58">
        <v>1</v>
      </c>
      <c r="G510" s="46">
        <v>1</v>
      </c>
      <c r="H510" s="47" t="s">
        <v>1229</v>
      </c>
      <c r="I510" s="59" t="s">
        <v>1230</v>
      </c>
      <c r="J510" s="56">
        <v>41870</v>
      </c>
      <c r="K510" s="61"/>
      <c r="L510" s="61"/>
      <c r="M510" s="73" t="s">
        <v>1228</v>
      </c>
      <c r="N510" s="80">
        <f t="shared" si="1501"/>
        <v>6000</v>
      </c>
      <c r="O510" s="77">
        <f>AVERAGE($N$2:N510)</f>
        <v>6153.9238157607515</v>
      </c>
      <c r="P510" s="77">
        <f t="shared" ref="P510" si="1616">O510-O509</f>
        <v>-0.30299963732431934</v>
      </c>
      <c r="Q510" s="49">
        <f t="shared" ref="Q510" si="1617">AVERAGE(F503:F510)</f>
        <v>1</v>
      </c>
      <c r="R510" s="49">
        <f t="shared" ref="R510" si="1618">AVERAGE(G503:G510)</f>
        <v>1.125</v>
      </c>
      <c r="S510" s="50">
        <f t="shared" ref="S510" si="1619">COUNTIF(H504:H510, "AC")/SUM(G504:G510)</f>
        <v>1</v>
      </c>
      <c r="T510" s="50">
        <f t="shared" ref="T510" si="1620">(Q510/5*0.5+(1-(R510-1)/10)*0.25+S510*0.25)*10000</f>
        <v>5968.75</v>
      </c>
      <c r="U510" s="50">
        <f t="shared" ref="U510" si="1621">T510-T509</f>
        <v>187.5</v>
      </c>
      <c r="V510" s="50">
        <f>IF(A510&lt;&gt;"",AVERAGE($F$2:F510),"")</f>
        <v>1.7504911591355599</v>
      </c>
      <c r="W510" s="50">
        <f>IF(A510&lt;&gt;"", AVERAGE($G$2:G510), "")</f>
        <v>1.5363457760314341</v>
      </c>
      <c r="X510" s="50">
        <f>IF(A510&lt;&gt;"", COUNTIF($H$2:H510, "AC")/SUM($G$2:G510), "")</f>
        <v>0.63938618925831203</v>
      </c>
      <c r="Y510" s="50">
        <f t="shared" ref="Y510" si="1622">IF(A510&lt;&gt;"", V510/5*0.5+(1-(W510-1)/10)*0.25+X510*0.25, "")*10000</f>
        <v>5714.8701882734822</v>
      </c>
      <c r="Z510" s="50">
        <f t="shared" ref="Z510" si="1623">Y510-Y509</f>
        <v>-5.9061527399535407E-2</v>
      </c>
      <c r="AA510" s="50">
        <f t="shared" si="1574"/>
        <v>3.8541666666666669E-2</v>
      </c>
      <c r="AB510" s="75">
        <f t="shared" si="1575"/>
        <v>6.4236111111111117E-3</v>
      </c>
      <c r="AC510" s="51">
        <v>6.4236111111111117E-3</v>
      </c>
      <c r="AD510" s="47" t="s">
        <v>987</v>
      </c>
      <c r="AE510" s="47" t="s">
        <v>987</v>
      </c>
      <c r="AF510" s="47" t="s">
        <v>987</v>
      </c>
    </row>
    <row r="511" spans="1:32" x14ac:dyDescent="0.15">
      <c r="A511" s="43" t="s">
        <v>1225</v>
      </c>
      <c r="B511" s="57">
        <v>867</v>
      </c>
      <c r="C511" s="57" t="s">
        <v>1502</v>
      </c>
      <c r="D511" s="58" t="s">
        <v>1342</v>
      </c>
      <c r="E511" s="58" t="s">
        <v>1228</v>
      </c>
      <c r="F511" s="58">
        <v>1</v>
      </c>
      <c r="G511" s="46">
        <v>1</v>
      </c>
      <c r="H511" s="47" t="s">
        <v>1229</v>
      </c>
      <c r="I511" s="59" t="s">
        <v>1230</v>
      </c>
      <c r="J511" s="56">
        <v>41872</v>
      </c>
      <c r="K511" s="61"/>
      <c r="L511" s="61"/>
      <c r="M511" s="73" t="s">
        <v>1228</v>
      </c>
      <c r="N511" s="80">
        <f t="shared" si="1501"/>
        <v>6000</v>
      </c>
      <c r="O511" s="77">
        <f>AVERAGE($N$2:N511)</f>
        <v>6153.6220043572994</v>
      </c>
      <c r="P511" s="77">
        <f t="shared" ref="P511" si="1624">O511-O510</f>
        <v>-0.30181140345212043</v>
      </c>
      <c r="Q511" s="49">
        <f t="shared" ref="Q511" si="1625">AVERAGE(F504:F511)</f>
        <v>1</v>
      </c>
      <c r="R511" s="49">
        <f t="shared" ref="R511" si="1626">AVERAGE(G504:G511)</f>
        <v>1</v>
      </c>
      <c r="S511" s="50">
        <f t="shared" ref="S511" si="1627">COUNTIF(H505:H511, "AC")/SUM(G505:G511)</f>
        <v>1</v>
      </c>
      <c r="T511" s="50">
        <f t="shared" ref="T511" si="1628">(Q511/5*0.5+(1-(R511-1)/10)*0.25+S511*0.25)*10000</f>
        <v>6000</v>
      </c>
      <c r="U511" s="50">
        <f t="shared" ref="U511" si="1629">T511-T510</f>
        <v>31.25</v>
      </c>
      <c r="V511" s="50">
        <f>IF(A511&lt;&gt;"",AVERAGE($F$2:F511),"")</f>
        <v>1.7490196078431373</v>
      </c>
      <c r="W511" s="50">
        <f>IF(A511&lt;&gt;"", AVERAGE($G$2:G511), "")</f>
        <v>1.5352941176470589</v>
      </c>
      <c r="X511" s="50">
        <f>IF(A511&lt;&gt;"", COUNTIF($H$2:H511, "AC")/SUM($G$2:G511), "")</f>
        <v>0.63984674329501912</v>
      </c>
      <c r="Y511" s="50">
        <f t="shared" ref="Y511" si="1630">IF(A511&lt;&gt;"", V511/5*0.5+(1-(W511-1)/10)*0.25+X511*0.25, "")*10000</f>
        <v>5714.8129366689209</v>
      </c>
      <c r="Z511" s="50">
        <f t="shared" ref="Z511" si="1631">Y511-Y510</f>
        <v>-5.7251604561315617E-2</v>
      </c>
      <c r="AA511" s="50">
        <f t="shared" si="1574"/>
        <v>1.8333333333333333E-2</v>
      </c>
      <c r="AB511" s="75">
        <f t="shared" si="1575"/>
        <v>3.0555555555555557E-3</v>
      </c>
      <c r="AC511" s="51">
        <v>3.0555555555555557E-3</v>
      </c>
      <c r="AD511" s="47" t="s">
        <v>987</v>
      </c>
      <c r="AE511" s="47" t="s">
        <v>987</v>
      </c>
      <c r="AF511" s="47" t="s">
        <v>987</v>
      </c>
    </row>
    <row r="512" spans="1:32" x14ac:dyDescent="0.15">
      <c r="A512" s="43" t="s">
        <v>1225</v>
      </c>
      <c r="B512" s="57">
        <v>876</v>
      </c>
      <c r="C512" s="57" t="s">
        <v>1503</v>
      </c>
      <c r="D512" s="58" t="s">
        <v>1342</v>
      </c>
      <c r="E512" s="58" t="s">
        <v>1228</v>
      </c>
      <c r="F512" s="58">
        <v>1</v>
      </c>
      <c r="G512" s="46">
        <v>1</v>
      </c>
      <c r="H512" s="47" t="s">
        <v>1229</v>
      </c>
      <c r="I512" s="59" t="s">
        <v>1230</v>
      </c>
      <c r="J512" s="56">
        <v>41872</v>
      </c>
      <c r="K512" s="61"/>
      <c r="L512" s="61"/>
      <c r="M512" s="73" t="s">
        <v>1228</v>
      </c>
      <c r="N512" s="80">
        <f t="shared" si="1501"/>
        <v>6000</v>
      </c>
      <c r="O512" s="77">
        <f>AVERAGE($N$2:N512)</f>
        <v>6153.321374211786</v>
      </c>
      <c r="P512" s="77">
        <f t="shared" ref="P512" si="1632">O512-O511</f>
        <v>-0.30063014551342349</v>
      </c>
      <c r="Q512" s="49">
        <f t="shared" ref="Q512" si="1633">AVERAGE(F505:F512)</f>
        <v>1</v>
      </c>
      <c r="R512" s="49">
        <f t="shared" ref="R512" si="1634">AVERAGE(G505:G512)</f>
        <v>1</v>
      </c>
      <c r="S512" s="50">
        <f t="shared" ref="S512" si="1635">COUNTIF(H506:H512, "AC")/SUM(G506:G512)</f>
        <v>1</v>
      </c>
      <c r="T512" s="50">
        <f t="shared" ref="T512" si="1636">(Q512/5*0.5+(1-(R512-1)/10)*0.25+S512*0.25)*10000</f>
        <v>6000</v>
      </c>
      <c r="U512" s="50">
        <f t="shared" ref="U512" si="1637">T512-T511</f>
        <v>0</v>
      </c>
      <c r="V512" s="50">
        <f>IF(A512&lt;&gt;"",AVERAGE($F$2:F512),"")</f>
        <v>1.7475538160469668</v>
      </c>
      <c r="W512" s="50">
        <f>IF(A512&lt;&gt;"", AVERAGE($G$2:G512), "")</f>
        <v>1.5342465753424657</v>
      </c>
      <c r="X512" s="50">
        <f>IF(A512&lt;&gt;"", COUNTIF($H$2:H512, "AC")/SUM($G$2:G512), "")</f>
        <v>0.64030612244897955</v>
      </c>
      <c r="Y512" s="50">
        <f t="shared" ref="Y512" si="1638">IF(A512&lt;&gt;"", V512/5*0.5+(1-(W512-1)/10)*0.25+X512*0.25, "")*10000</f>
        <v>5714.7574783337996</v>
      </c>
      <c r="Z512" s="50">
        <f t="shared" ref="Z512" si="1639">Y512-Y511</f>
        <v>-5.5458335121329583E-2</v>
      </c>
      <c r="AA512" s="50">
        <f t="shared" si="1574"/>
        <v>1.4722222222222222E-2</v>
      </c>
      <c r="AB512" s="75">
        <f t="shared" si="1575"/>
        <v>2.4537037037037036E-3</v>
      </c>
      <c r="AC512" s="51">
        <v>2.4537037037037036E-3</v>
      </c>
      <c r="AD512" s="47" t="s">
        <v>987</v>
      </c>
      <c r="AE512" s="47" t="s">
        <v>987</v>
      </c>
      <c r="AF512" s="47" t="s">
        <v>987</v>
      </c>
    </row>
    <row r="513" spans="1:32" x14ac:dyDescent="0.15">
      <c r="A513" s="43" t="s">
        <v>1225</v>
      </c>
      <c r="B513" s="57">
        <v>884</v>
      </c>
      <c r="C513" s="57" t="s">
        <v>1504</v>
      </c>
      <c r="D513" s="58" t="s">
        <v>1342</v>
      </c>
      <c r="E513" s="58" t="s">
        <v>1228</v>
      </c>
      <c r="F513" s="58">
        <v>1</v>
      </c>
      <c r="G513" s="46">
        <v>2</v>
      </c>
      <c r="H513" s="47" t="s">
        <v>1229</v>
      </c>
      <c r="I513" s="59" t="s">
        <v>1230</v>
      </c>
      <c r="J513" s="56">
        <v>41872</v>
      </c>
      <c r="K513" s="61"/>
      <c r="L513" s="61"/>
      <c r="M513" s="73" t="s">
        <v>1228</v>
      </c>
      <c r="N513" s="80">
        <f t="shared" si="1501"/>
        <v>4500</v>
      </c>
      <c r="O513" s="77">
        <f>AVERAGE($N$2:N513)</f>
        <v>6150.0922309027783</v>
      </c>
      <c r="P513" s="77">
        <f t="shared" ref="P513" si="1640">O513-O512</f>
        <v>-3.229143309007668</v>
      </c>
      <c r="Q513" s="49">
        <f t="shared" ref="Q513" si="1641">AVERAGE(F506:F513)</f>
        <v>1</v>
      </c>
      <c r="R513" s="49">
        <f t="shared" ref="R513" si="1642">AVERAGE(G506:G513)</f>
        <v>1.125</v>
      </c>
      <c r="S513" s="50">
        <f t="shared" ref="S513" si="1643">COUNTIF(H507:H513, "AC")/SUM(G507:G513)</f>
        <v>0.875</v>
      </c>
      <c r="T513" s="50">
        <f t="shared" ref="T513" si="1644">(Q513/5*0.5+(1-(R513-1)/10)*0.25+S513*0.25)*10000</f>
        <v>5656.25</v>
      </c>
      <c r="U513" s="50">
        <f t="shared" ref="U513" si="1645">T513-T512</f>
        <v>-343.75</v>
      </c>
      <c r="V513" s="50">
        <f>IF(A513&lt;&gt;"",AVERAGE($F$2:F513),"")</f>
        <v>1.74609375</v>
      </c>
      <c r="W513" s="50">
        <f>IF(A513&lt;&gt;"", AVERAGE($G$2:G513), "")</f>
        <v>1.53515625</v>
      </c>
      <c r="X513" s="50">
        <f>IF(A513&lt;&gt;"", COUNTIF($H$2:H513, "AC")/SUM($G$2:G513), "")</f>
        <v>0.63994910941475824</v>
      </c>
      <c r="Y513" s="50">
        <f t="shared" ref="Y513" si="1646">IF(A513&lt;&gt;"", V513/5*0.5+(1-(W513-1)/10)*0.25+X513*0.25, "")*10000</f>
        <v>5712.1774610368957</v>
      </c>
      <c r="Z513" s="50">
        <f t="shared" ref="Z513" si="1647">Y513-Y512</f>
        <v>-2.5800172969038613</v>
      </c>
      <c r="AA513" s="50">
        <f t="shared" si="1574"/>
        <v>2.4722222222222222E-2</v>
      </c>
      <c r="AB513" s="75">
        <f t="shared" si="1575"/>
        <v>4.1203703703703706E-3</v>
      </c>
      <c r="AC513" s="51">
        <v>4.1203703703703706E-3</v>
      </c>
      <c r="AD513" s="47" t="s">
        <v>987</v>
      </c>
      <c r="AE513" s="47" t="s">
        <v>987</v>
      </c>
      <c r="AF513" s="47" t="s">
        <v>987</v>
      </c>
    </row>
    <row r="514" spans="1:32" x14ac:dyDescent="0.15">
      <c r="A514" s="43" t="s">
        <v>1225</v>
      </c>
      <c r="B514" s="57">
        <v>893</v>
      </c>
      <c r="C514" s="57" t="s">
        <v>1505</v>
      </c>
      <c r="D514" s="58" t="s">
        <v>1342</v>
      </c>
      <c r="E514" s="58" t="s">
        <v>1228</v>
      </c>
      <c r="F514" s="58">
        <v>1.5</v>
      </c>
      <c r="G514" s="46">
        <v>1</v>
      </c>
      <c r="H514" s="47" t="s">
        <v>1229</v>
      </c>
      <c r="I514" s="59" t="s">
        <v>1230</v>
      </c>
      <c r="J514" s="56">
        <v>41876</v>
      </c>
      <c r="K514" s="61"/>
      <c r="L514" s="61"/>
      <c r="M514" s="73" t="s">
        <v>1228</v>
      </c>
      <c r="N514" s="80">
        <f t="shared" si="1501"/>
        <v>6500</v>
      </c>
      <c r="O514" s="77">
        <f>AVERAGE($N$2:N514)</f>
        <v>6150.7743123240207</v>
      </c>
      <c r="P514" s="77">
        <f t="shared" ref="P514" si="1648">O514-O513</f>
        <v>0.68208142124240112</v>
      </c>
      <c r="Q514" s="49">
        <f t="shared" ref="Q514" si="1649">AVERAGE(F507:F514)</f>
        <v>1.0625</v>
      </c>
      <c r="R514" s="49">
        <f t="shared" ref="R514" si="1650">AVERAGE(G507:G514)</f>
        <v>1.125</v>
      </c>
      <c r="S514" s="50">
        <f t="shared" ref="S514" si="1651">COUNTIF(H508:H514, "AC")/SUM(G508:G514)</f>
        <v>0.875</v>
      </c>
      <c r="T514" s="50">
        <f t="shared" ref="T514" si="1652">(Q514/5*0.5+(1-(R514-1)/10)*0.25+S514*0.25)*10000</f>
        <v>5718.75</v>
      </c>
      <c r="U514" s="50">
        <f t="shared" ref="U514" si="1653">T514-T513</f>
        <v>62.5</v>
      </c>
      <c r="V514" s="50">
        <f>IF(A514&lt;&gt;"",AVERAGE($F$2:F514),"")</f>
        <v>1.7456140350877194</v>
      </c>
      <c r="W514" s="50">
        <f>IF(A514&lt;&gt;"", AVERAGE($G$2:G514), "")</f>
        <v>1.53411306042885</v>
      </c>
      <c r="X514" s="50">
        <f>IF(A514&lt;&gt;"", COUNTIF($H$2:H514, "AC")/SUM($G$2:G514), "")</f>
        <v>0.64040660736975863</v>
      </c>
      <c r="Y514" s="50">
        <f t="shared" ref="Y514" si="1654">IF(A514&lt;&gt;"", V514/5*0.5+(1-(W514-1)/10)*0.25+X514*0.25, "")*10000</f>
        <v>5713.1022884049034</v>
      </c>
      <c r="Z514" s="50">
        <f t="shared" ref="Z514" si="1655">Y514-Y513</f>
        <v>0.92482736800775456</v>
      </c>
      <c r="AA514" s="50">
        <f t="shared" si="1574"/>
        <v>4.583333333333333E-2</v>
      </c>
      <c r="AB514" s="75">
        <f t="shared" si="1575"/>
        <v>7.6388888888888886E-3</v>
      </c>
      <c r="AC514" s="51">
        <v>7.6388888888888886E-3</v>
      </c>
      <c r="AD514" s="47" t="s">
        <v>987</v>
      </c>
      <c r="AE514" s="47" t="s">
        <v>987</v>
      </c>
      <c r="AF514" s="47" t="s">
        <v>987</v>
      </c>
    </row>
    <row r="515" spans="1:32" x14ac:dyDescent="0.15">
      <c r="A515" s="43" t="s">
        <v>1225</v>
      </c>
      <c r="B515" s="57">
        <v>872</v>
      </c>
      <c r="C515" s="57" t="s">
        <v>1506</v>
      </c>
      <c r="D515" s="58" t="s">
        <v>1507</v>
      </c>
      <c r="E515" s="58" t="s">
        <v>1228</v>
      </c>
      <c r="F515" s="58">
        <v>1</v>
      </c>
      <c r="G515" s="46">
        <v>1</v>
      </c>
      <c r="H515" s="47" t="s">
        <v>1229</v>
      </c>
      <c r="I515" s="59" t="s">
        <v>1230</v>
      </c>
      <c r="J515" s="56">
        <v>41876</v>
      </c>
      <c r="K515" s="61"/>
      <c r="L515" s="61"/>
      <c r="M515" s="73" t="s">
        <v>1228</v>
      </c>
      <c r="N515" s="80">
        <f t="shared" si="1501"/>
        <v>6000</v>
      </c>
      <c r="O515" s="77">
        <f>AVERAGE($N$2:N515)</f>
        <v>6150.4809770860356</v>
      </c>
      <c r="P515" s="77">
        <f t="shared" ref="P515" si="1656">O515-O514</f>
        <v>-0.29333523798504757</v>
      </c>
      <c r="Q515" s="49">
        <f t="shared" ref="Q515" si="1657">AVERAGE(F508:F515)</f>
        <v>1.0625</v>
      </c>
      <c r="R515" s="49">
        <f t="shared" ref="R515" si="1658">AVERAGE(G508:G515)</f>
        <v>1.125</v>
      </c>
      <c r="S515" s="50">
        <f t="shared" ref="S515" si="1659">COUNTIF(H509:H515, "AC")/SUM(G509:G515)</f>
        <v>0.875</v>
      </c>
      <c r="T515" s="50">
        <f t="shared" ref="T515" si="1660">(Q515/5*0.5+(1-(R515-1)/10)*0.25+S515*0.25)*10000</f>
        <v>5718.75</v>
      </c>
      <c r="U515" s="50">
        <f t="shared" ref="U515" si="1661">T515-T514</f>
        <v>0</v>
      </c>
      <c r="V515" s="50">
        <f>IF(A515&lt;&gt;"",AVERAGE($F$2:F515),"")</f>
        <v>1.7441634241245136</v>
      </c>
      <c r="W515" s="50">
        <f>IF(A515&lt;&gt;"", AVERAGE($G$2:G515), "")</f>
        <v>1.5330739299610896</v>
      </c>
      <c r="X515" s="50">
        <f>IF(A515&lt;&gt;"", COUNTIF($H$2:H515, "AC")/SUM($G$2:G515), "")</f>
        <v>0.6408629441624365</v>
      </c>
      <c r="Y515" s="50">
        <f t="shared" ref="Y515" si="1662">IF(A515&lt;&gt;"", V515/5*0.5+(1-(W515-1)/10)*0.25+X515*0.25, "")*10000</f>
        <v>5713.0523020403325</v>
      </c>
      <c r="Z515" s="50">
        <f t="shared" ref="Z515" si="1663">Y515-Y514</f>
        <v>-4.9986364570941078E-2</v>
      </c>
      <c r="AA515" s="50">
        <f t="shared" si="1574"/>
        <v>5.7500000000000009E-2</v>
      </c>
      <c r="AB515" s="75">
        <f t="shared" si="1575"/>
        <v>9.5833333333333343E-3</v>
      </c>
      <c r="AC515" s="51">
        <v>9.5833333333333343E-3</v>
      </c>
      <c r="AD515" s="47" t="s">
        <v>987</v>
      </c>
      <c r="AE515" s="47" t="s">
        <v>987</v>
      </c>
      <c r="AF515" s="47" t="s">
        <v>987</v>
      </c>
    </row>
    <row r="516" spans="1:32" x14ac:dyDescent="0.15">
      <c r="A516" s="43" t="s">
        <v>1225</v>
      </c>
      <c r="B516" s="57">
        <v>559</v>
      </c>
      <c r="C516" s="57" t="s">
        <v>1508</v>
      </c>
      <c r="D516" s="58" t="s">
        <v>1507</v>
      </c>
      <c r="E516" s="58" t="s">
        <v>1228</v>
      </c>
      <c r="F516" s="58">
        <v>1</v>
      </c>
      <c r="G516" s="46">
        <v>1</v>
      </c>
      <c r="H516" s="47" t="s">
        <v>1229</v>
      </c>
      <c r="I516" s="59" t="s">
        <v>1230</v>
      </c>
      <c r="J516" s="56">
        <v>41877</v>
      </c>
      <c r="K516" s="61"/>
      <c r="L516" s="61"/>
      <c r="M516" s="73" t="s">
        <v>1228</v>
      </c>
      <c r="N516" s="80">
        <f t="shared" si="1501"/>
        <v>6000</v>
      </c>
      <c r="O516" s="77">
        <f>AVERAGE($N$2:N516)</f>
        <v>6150.1887810140242</v>
      </c>
      <c r="P516" s="77">
        <f t="shared" ref="P516" si="1664">O516-O515</f>
        <v>-0.29219607201139297</v>
      </c>
      <c r="Q516" s="49">
        <f t="shared" ref="Q516" si="1665">AVERAGE(F509:F516)</f>
        <v>1.0625</v>
      </c>
      <c r="R516" s="49">
        <f t="shared" ref="R516" si="1666">AVERAGE(G509:G516)</f>
        <v>1.125</v>
      </c>
      <c r="S516" s="50">
        <f t="shared" ref="S516" si="1667">COUNTIF(H510:H516, "AC")/SUM(G510:G516)</f>
        <v>0.875</v>
      </c>
      <c r="T516" s="50">
        <f t="shared" ref="T516" si="1668">(Q516/5*0.5+(1-(R516-1)/10)*0.25+S516*0.25)*10000</f>
        <v>5718.75</v>
      </c>
      <c r="U516" s="50">
        <f t="shared" ref="U516" si="1669">T516-T515</f>
        <v>0</v>
      </c>
      <c r="V516" s="50">
        <f>IF(A516&lt;&gt;"",AVERAGE($F$2:F516),"")</f>
        <v>1.7427184466019416</v>
      </c>
      <c r="W516" s="50">
        <f>IF(A516&lt;&gt;"", AVERAGE($G$2:G516), "")</f>
        <v>1.5320388349514562</v>
      </c>
      <c r="X516" s="50">
        <f>IF(A516&lt;&gt;"", COUNTIF($H$2:H516, "AC")/SUM($G$2:G516), "")</f>
        <v>0.64131812420785805</v>
      </c>
      <c r="Y516" s="50">
        <f t="shared" ref="Y516" si="1670">IF(A516&lt;&gt;"", V516/5*0.5+(1-(W516-1)/10)*0.25+X516*0.25, "")*10000</f>
        <v>5713.0040483837229</v>
      </c>
      <c r="Z516" s="50">
        <f t="shared" ref="Z516" si="1671">Y516-Y515</f>
        <v>-4.8253656609631435E-2</v>
      </c>
      <c r="AA516" s="50">
        <f t="shared" si="1574"/>
        <v>3.4791666666666665E-2</v>
      </c>
      <c r="AB516" s="75">
        <f t="shared" si="1575"/>
        <v>5.7986111111111112E-3</v>
      </c>
      <c r="AC516" s="51">
        <v>5.7986111111111112E-3</v>
      </c>
      <c r="AD516" s="47" t="s">
        <v>987</v>
      </c>
      <c r="AE516" s="47" t="s">
        <v>987</v>
      </c>
      <c r="AF516" s="47" t="s">
        <v>987</v>
      </c>
    </row>
    <row r="517" spans="1:32" x14ac:dyDescent="0.15">
      <c r="A517" s="43" t="s">
        <v>1225</v>
      </c>
      <c r="B517" s="57">
        <v>868</v>
      </c>
      <c r="C517" s="57" t="s">
        <v>1509</v>
      </c>
      <c r="D517" s="58" t="s">
        <v>1342</v>
      </c>
      <c r="E517" s="58" t="s">
        <v>1228</v>
      </c>
      <c r="F517" s="58">
        <v>1</v>
      </c>
      <c r="G517" s="46">
        <v>1</v>
      </c>
      <c r="H517" s="47" t="s">
        <v>1229</v>
      </c>
      <c r="I517" s="59" t="s">
        <v>1230</v>
      </c>
      <c r="J517" s="56">
        <v>41877</v>
      </c>
      <c r="K517" s="61"/>
      <c r="L517" s="61"/>
      <c r="M517" s="73" t="s">
        <v>1228</v>
      </c>
      <c r="N517" s="80">
        <f t="shared" si="1501"/>
        <v>6000</v>
      </c>
      <c r="O517" s="77">
        <f>AVERAGE($N$2:N517)</f>
        <v>6149.8977174849269</v>
      </c>
      <c r="P517" s="77">
        <f t="shared" ref="P517" si="1672">O517-O516</f>
        <v>-0.29106352909730049</v>
      </c>
      <c r="Q517" s="49">
        <f t="shared" ref="Q517" si="1673">AVERAGE(F510:F517)</f>
        <v>1.0625</v>
      </c>
      <c r="R517" s="49">
        <f t="shared" ref="R517" si="1674">AVERAGE(G510:G517)</f>
        <v>1.125</v>
      </c>
      <c r="S517" s="50">
        <f t="shared" ref="S517" si="1675">COUNTIF(H511:H517, "AC")/SUM(G511:G517)</f>
        <v>0.875</v>
      </c>
      <c r="T517" s="50">
        <f t="shared" ref="T517" si="1676">(Q517/5*0.5+(1-(R517-1)/10)*0.25+S517*0.25)*10000</f>
        <v>5718.75</v>
      </c>
      <c r="U517" s="50">
        <f t="shared" ref="U517" si="1677">T517-T516</f>
        <v>0</v>
      </c>
      <c r="V517" s="50">
        <f>IF(A517&lt;&gt;"",AVERAGE($F$2:F517),"")</f>
        <v>1.7412790697674418</v>
      </c>
      <c r="W517" s="50">
        <f>IF(A517&lt;&gt;"", AVERAGE($G$2:G517), "")</f>
        <v>1.5310077519379846</v>
      </c>
      <c r="X517" s="50">
        <f>IF(A517&lt;&gt;"", COUNTIF($H$2:H517, "AC")/SUM($G$2:G517), "")</f>
        <v>0.64177215189873416</v>
      </c>
      <c r="Y517" s="50">
        <f t="shared" ref="Y517" si="1678">IF(A517&lt;&gt;"", V517/5*0.5+(1-(W517-1)/10)*0.25+X517*0.25, "")*10000</f>
        <v>5712.9575115297812</v>
      </c>
      <c r="Z517" s="50">
        <f t="shared" ref="Z517" si="1679">Y517-Y516</f>
        <v>-4.6536853941688605E-2</v>
      </c>
      <c r="AA517" s="50">
        <f t="shared" si="1574"/>
        <v>2.1041666666666667E-2</v>
      </c>
      <c r="AB517" s="75">
        <f t="shared" si="1575"/>
        <v>3.5069444444444445E-3</v>
      </c>
      <c r="AC517" s="51">
        <v>3.5069444444444445E-3</v>
      </c>
      <c r="AD517" s="47" t="s">
        <v>987</v>
      </c>
      <c r="AE517" s="47" t="s">
        <v>987</v>
      </c>
      <c r="AF517" s="47" t="s">
        <v>987</v>
      </c>
    </row>
    <row r="518" spans="1:32" x14ac:dyDescent="0.15">
      <c r="A518" s="43" t="s">
        <v>1225</v>
      </c>
      <c r="B518" s="57">
        <v>590</v>
      </c>
      <c r="C518" s="57" t="s">
        <v>1510</v>
      </c>
      <c r="D518" s="58" t="s">
        <v>1511</v>
      </c>
      <c r="E518" s="58" t="s">
        <v>1228</v>
      </c>
      <c r="F518" s="58">
        <v>1</v>
      </c>
      <c r="G518" s="46">
        <v>1</v>
      </c>
      <c r="H518" s="47" t="s">
        <v>1229</v>
      </c>
      <c r="I518" s="59" t="s">
        <v>1230</v>
      </c>
      <c r="J518" s="56">
        <v>41878</v>
      </c>
      <c r="K518" s="61"/>
      <c r="L518" s="61" t="s">
        <v>1512</v>
      </c>
      <c r="M518" s="73" t="s">
        <v>1228</v>
      </c>
      <c r="N518" s="80">
        <f t="shared" si="1501"/>
        <v>6000</v>
      </c>
      <c r="O518" s="77">
        <f>AVERAGE($N$2:N518)</f>
        <v>6149.6077799269297</v>
      </c>
      <c r="P518" s="77">
        <f t="shared" ref="P518" si="1680">O518-O517</f>
        <v>-0.28993755799729115</v>
      </c>
      <c r="Q518" s="49">
        <f t="shared" ref="Q518" si="1681">AVERAGE(F511:F518)</f>
        <v>1.0625</v>
      </c>
      <c r="R518" s="49">
        <f t="shared" ref="R518" si="1682">AVERAGE(G511:G518)</f>
        <v>1.125</v>
      </c>
      <c r="S518" s="50">
        <f t="shared" ref="S518" si="1683">COUNTIF(H512:H518, "AC")/SUM(G512:G518)</f>
        <v>0.875</v>
      </c>
      <c r="T518" s="50">
        <f t="shared" ref="T518" si="1684">(Q518/5*0.5+(1-(R518-1)/10)*0.25+S518*0.25)*10000</f>
        <v>5718.75</v>
      </c>
      <c r="U518" s="50">
        <f t="shared" ref="U518" si="1685">T518-T517</f>
        <v>0</v>
      </c>
      <c r="V518" s="50">
        <f>IF(A518&lt;&gt;"",AVERAGE($F$2:F518),"")</f>
        <v>1.7398452611218569</v>
      </c>
      <c r="W518" s="50">
        <f>IF(A518&lt;&gt;"", AVERAGE($G$2:G518), "")</f>
        <v>1.5299806576402322</v>
      </c>
      <c r="X518" s="50">
        <f>IF(A518&lt;&gt;"", COUNTIF($H$2:H518, "AC")/SUM($G$2:G518), "")</f>
        <v>0.64222503160556255</v>
      </c>
      <c r="Y518" s="50">
        <f t="shared" ref="Y518" si="1686">IF(A518&lt;&gt;"", V518/5*0.5+(1-(W518-1)/10)*0.25+X518*0.25, "")*10000</f>
        <v>5712.9126757257054</v>
      </c>
      <c r="Z518" s="50">
        <f t="shared" ref="Z518" si="1687">Y518-Y517</f>
        <v>-4.4835804075773922E-2</v>
      </c>
      <c r="AA518" s="50">
        <f t="shared" si="1574"/>
        <v>4.0694444444444443E-2</v>
      </c>
      <c r="AB518" s="75">
        <f t="shared" si="1575"/>
        <v>6.782407407407408E-3</v>
      </c>
      <c r="AC518" s="51">
        <v>6.782407407407408E-3</v>
      </c>
      <c r="AD518" s="47" t="s">
        <v>987</v>
      </c>
      <c r="AE518" s="47" t="s">
        <v>987</v>
      </c>
      <c r="AF518" s="47" t="s">
        <v>987</v>
      </c>
    </row>
    <row r="519" spans="1:32" x14ac:dyDescent="0.15">
      <c r="A519" s="43" t="s">
        <v>1225</v>
      </c>
      <c r="B519" s="57">
        <v>700</v>
      </c>
      <c r="C519" s="57" t="s">
        <v>1513</v>
      </c>
      <c r="D519" s="58" t="s">
        <v>1514</v>
      </c>
      <c r="E519" s="58" t="s">
        <v>1228</v>
      </c>
      <c r="F519" s="58">
        <v>1</v>
      </c>
      <c r="G519" s="46">
        <v>1</v>
      </c>
      <c r="H519" s="47" t="s">
        <v>1229</v>
      </c>
      <c r="I519" s="59" t="s">
        <v>1230</v>
      </c>
      <c r="J519" s="56">
        <v>41878</v>
      </c>
      <c r="K519" s="61"/>
      <c r="L519" s="61"/>
      <c r="M519" s="73" t="s">
        <v>1228</v>
      </c>
      <c r="N519" s="80">
        <f t="shared" si="1501"/>
        <v>6000</v>
      </c>
      <c r="O519" s="77">
        <f>AVERAGE($N$2:N519)</f>
        <v>6149.3189618189626</v>
      </c>
      <c r="P519" s="77">
        <f t="shared" ref="P519" si="1688">O519-O518</f>
        <v>-0.28881810796701757</v>
      </c>
      <c r="Q519" s="49">
        <f t="shared" ref="Q519" si="1689">AVERAGE(F512:F519)</f>
        <v>1.0625</v>
      </c>
      <c r="R519" s="49">
        <f t="shared" ref="R519" si="1690">AVERAGE(G512:G519)</f>
        <v>1.125</v>
      </c>
      <c r="S519" s="50">
        <f t="shared" ref="S519" si="1691">COUNTIF(H513:H519, "AC")/SUM(G513:G519)</f>
        <v>0.875</v>
      </c>
      <c r="T519" s="50">
        <f t="shared" ref="T519" si="1692">(Q519/5*0.5+(1-(R519-1)/10)*0.25+S519*0.25)*10000</f>
        <v>5718.75</v>
      </c>
      <c r="U519" s="50">
        <f t="shared" ref="U519" si="1693">T519-T518</f>
        <v>0</v>
      </c>
      <c r="V519" s="50">
        <f>IF(A519&lt;&gt;"",AVERAGE($F$2:F519),"")</f>
        <v>1.7384169884169884</v>
      </c>
      <c r="W519" s="50">
        <f>IF(A519&lt;&gt;"", AVERAGE($G$2:G519), "")</f>
        <v>1.528957528957529</v>
      </c>
      <c r="X519" s="50">
        <f>IF(A519&lt;&gt;"", COUNTIF($H$2:H519, "AC")/SUM($G$2:G519), "")</f>
        <v>0.64267676767676762</v>
      </c>
      <c r="Y519" s="50">
        <f t="shared" ref="Y519" si="1694">IF(A519&lt;&gt;"", V519/5*0.5+(1-(W519-1)/10)*0.25+X519*0.25, "")*10000</f>
        <v>5712.869525369525</v>
      </c>
      <c r="Z519" s="50">
        <f t="shared" ref="Z519" si="1695">Y519-Y518</f>
        <v>-4.3150356180376548E-2</v>
      </c>
      <c r="AA519" s="50">
        <f t="shared" si="1574"/>
        <v>1.9375E-2</v>
      </c>
      <c r="AB519" s="75">
        <f t="shared" si="1575"/>
        <v>3.2291666666666666E-3</v>
      </c>
      <c r="AC519" s="51">
        <v>3.2291666666666666E-3</v>
      </c>
      <c r="AD519" s="47" t="s">
        <v>987</v>
      </c>
      <c r="AE519" s="47" t="s">
        <v>987</v>
      </c>
      <c r="AF519" s="47" t="s">
        <v>987</v>
      </c>
    </row>
    <row r="520" spans="1:32" x14ac:dyDescent="0.15">
      <c r="A520" s="43" t="s">
        <v>1225</v>
      </c>
      <c r="B520" s="57">
        <v>892</v>
      </c>
      <c r="C520" s="57" t="s">
        <v>1515</v>
      </c>
      <c r="D520" s="58" t="s">
        <v>1516</v>
      </c>
      <c r="E520" s="58" t="s">
        <v>1228</v>
      </c>
      <c r="F520" s="58">
        <v>1.5</v>
      </c>
      <c r="G520" s="46">
        <v>1</v>
      </c>
      <c r="H520" s="47" t="s">
        <v>1229</v>
      </c>
      <c r="I520" s="59" t="s">
        <v>1230</v>
      </c>
      <c r="J520" s="56">
        <v>41878</v>
      </c>
      <c r="K520" s="61"/>
      <c r="L520" s="61"/>
      <c r="M520" s="73" t="s">
        <v>1228</v>
      </c>
      <c r="N520" s="80">
        <f t="shared" si="1501"/>
        <v>6500</v>
      </c>
      <c r="O520" s="77">
        <f>AVERAGE($N$2:N520)</f>
        <v>6149.9946478270185</v>
      </c>
      <c r="P520" s="77">
        <f t="shared" ref="P520" si="1696">O520-O519</f>
        <v>0.67568600805589085</v>
      </c>
      <c r="Q520" s="49">
        <f t="shared" ref="Q520" si="1697">AVERAGE(F513:F520)</f>
        <v>1.125</v>
      </c>
      <c r="R520" s="49">
        <f t="shared" ref="R520" si="1698">AVERAGE(G513:G520)</f>
        <v>1.125</v>
      </c>
      <c r="S520" s="50">
        <f t="shared" ref="S520" si="1699">COUNTIF(H514:H520, "AC")/SUM(G514:G520)</f>
        <v>1</v>
      </c>
      <c r="T520" s="50">
        <f t="shared" ref="T520" si="1700">(Q520/5*0.5+(1-(R520-1)/10)*0.25+S520*0.25)*10000</f>
        <v>6093.75</v>
      </c>
      <c r="U520" s="50">
        <f t="shared" ref="U520" si="1701">T520-T519</f>
        <v>375</v>
      </c>
      <c r="V520" s="50">
        <f>IF(A520&lt;&gt;"",AVERAGE($F$2:F520),"")</f>
        <v>1.7379576107899808</v>
      </c>
      <c r="W520" s="50">
        <f>IF(A520&lt;&gt;"", AVERAGE($G$2:G520), "")</f>
        <v>1.5279383429672446</v>
      </c>
      <c r="X520" s="50">
        <f>IF(A520&lt;&gt;"", COUNTIF($H$2:H520, "AC")/SUM($G$2:G520), "")</f>
        <v>0.64312736443883989</v>
      </c>
      <c r="Y520" s="50">
        <f t="shared" ref="Y520" si="1702">IF(A520&lt;&gt;"", V520/5*0.5+(1-(W520-1)/10)*0.25+X520*0.25, "")*10000</f>
        <v>5713.7914361452695</v>
      </c>
      <c r="Z520" s="50">
        <f t="shared" ref="Z520" si="1703">Y520-Y519</f>
        <v>0.92191077574443625</v>
      </c>
      <c r="AA520" s="50">
        <f t="shared" si="1574"/>
        <v>6.0347222222222219E-2</v>
      </c>
      <c r="AB520" s="75">
        <f t="shared" si="1575"/>
        <v>1.005787037037037E-2</v>
      </c>
      <c r="AC520" s="51">
        <v>1.005787037037037E-2</v>
      </c>
      <c r="AD520" s="47" t="s">
        <v>987</v>
      </c>
      <c r="AE520" s="47" t="s">
        <v>987</v>
      </c>
      <c r="AF520" s="47" t="s">
        <v>987</v>
      </c>
    </row>
    <row r="521" spans="1:32" x14ac:dyDescent="0.15">
      <c r="A521" s="43" t="s">
        <v>1225</v>
      </c>
      <c r="B521" s="57">
        <v>896</v>
      </c>
      <c r="C521" s="57" t="s">
        <v>1517</v>
      </c>
      <c r="D521" s="58" t="s">
        <v>1342</v>
      </c>
      <c r="E521" s="58" t="s">
        <v>1228</v>
      </c>
      <c r="F521" s="58">
        <v>1</v>
      </c>
      <c r="G521" s="46">
        <v>1</v>
      </c>
      <c r="H521" s="47" t="s">
        <v>1229</v>
      </c>
      <c r="I521" s="59" t="s">
        <v>1230</v>
      </c>
      <c r="J521" s="56">
        <v>41883</v>
      </c>
      <c r="K521" s="61"/>
      <c r="L521" s="61"/>
      <c r="M521" s="73" t="s">
        <v>1228</v>
      </c>
      <c r="N521" s="80">
        <f t="shared" si="1501"/>
        <v>6000</v>
      </c>
      <c r="O521" s="77">
        <f>AVERAGE($N$2:N521)</f>
        <v>6149.7061965811972</v>
      </c>
      <c r="P521" s="77">
        <f t="shared" ref="P521" si="1704">O521-O520</f>
        <v>-0.28845124582130666</v>
      </c>
      <c r="Q521" s="49">
        <f t="shared" ref="Q521" si="1705">AVERAGE(F514:F521)</f>
        <v>1.125</v>
      </c>
      <c r="R521" s="49">
        <f t="shared" ref="R521" si="1706">AVERAGE(G514:G521)</f>
        <v>1</v>
      </c>
      <c r="S521" s="50">
        <f t="shared" ref="S521" si="1707">COUNTIF(H515:H521, "AC")/SUM(G515:G521)</f>
        <v>1</v>
      </c>
      <c r="T521" s="50">
        <f t="shared" ref="T521" si="1708">(Q521/5*0.5+(1-(R521-1)/10)*0.25+S521*0.25)*10000</f>
        <v>6125</v>
      </c>
      <c r="U521" s="50">
        <f t="shared" ref="U521" si="1709">T521-T520</f>
        <v>31.25</v>
      </c>
      <c r="V521" s="50">
        <f>IF(A521&lt;&gt;"",AVERAGE($F$2:F521),"")</f>
        <v>1.7365384615384616</v>
      </c>
      <c r="W521" s="50">
        <f>IF(A521&lt;&gt;"", AVERAGE($G$2:G521), "")</f>
        <v>1.5269230769230768</v>
      </c>
      <c r="X521" s="50">
        <f>IF(A521&lt;&gt;"", COUNTIF($H$2:H521, "AC")/SUM($G$2:G521), "")</f>
        <v>0.64357682619647361</v>
      </c>
      <c r="Y521" s="50">
        <f t="shared" ref="Y521" si="1710">IF(A521&lt;&gt;"", V521/5*0.5+(1-(W521-1)/10)*0.25+X521*0.25, "")*10000</f>
        <v>5713.7497577988761</v>
      </c>
      <c r="Z521" s="50">
        <f t="shared" ref="Z521" si="1711">Y521-Y520</f>
        <v>-4.1678346393382526E-2</v>
      </c>
      <c r="AA521" s="50">
        <f t="shared" si="1574"/>
        <v>2.2777777777777779E-2</v>
      </c>
      <c r="AB521" s="75">
        <f t="shared" si="1575"/>
        <v>3.7962962962962963E-3</v>
      </c>
      <c r="AC521" s="51">
        <v>3.7962962962962963E-3</v>
      </c>
      <c r="AD521" s="47" t="s">
        <v>987</v>
      </c>
      <c r="AE521" s="47" t="s">
        <v>987</v>
      </c>
      <c r="AF521" s="47" t="s">
        <v>987</v>
      </c>
    </row>
    <row r="522" spans="1:32" x14ac:dyDescent="0.15">
      <c r="A522" s="43" t="s">
        <v>1225</v>
      </c>
      <c r="B522" s="57">
        <v>589</v>
      </c>
      <c r="C522" s="57" t="s">
        <v>1518</v>
      </c>
      <c r="D522" s="58" t="s">
        <v>1519</v>
      </c>
      <c r="E522" s="58" t="s">
        <v>1228</v>
      </c>
      <c r="F522" s="58">
        <v>1.5</v>
      </c>
      <c r="G522" s="46">
        <v>1</v>
      </c>
      <c r="H522" s="47" t="s">
        <v>1229</v>
      </c>
      <c r="I522" s="59" t="s">
        <v>1230</v>
      </c>
      <c r="J522" s="56">
        <v>41883</v>
      </c>
      <c r="K522" s="61"/>
      <c r="L522" s="61" t="s">
        <v>1520</v>
      </c>
      <c r="M522" s="73" t="s">
        <v>1228</v>
      </c>
      <c r="N522" s="80">
        <f t="shared" si="1501"/>
        <v>6500</v>
      </c>
      <c r="O522" s="77">
        <f>AVERAGE($N$2:N522)</f>
        <v>6150.3785455320967</v>
      </c>
      <c r="P522" s="77">
        <f t="shared" ref="P522" si="1712">O522-O521</f>
        <v>0.67234895089950442</v>
      </c>
      <c r="Q522" s="49">
        <f t="shared" ref="Q522" si="1713">AVERAGE(F515:F522)</f>
        <v>1.125</v>
      </c>
      <c r="R522" s="49">
        <f t="shared" ref="R522" si="1714">AVERAGE(G515:G522)</f>
        <v>1</v>
      </c>
      <c r="S522" s="50">
        <f t="shared" ref="S522" si="1715">COUNTIF(H516:H522, "AC")/SUM(G516:G522)</f>
        <v>1</v>
      </c>
      <c r="T522" s="50">
        <f t="shared" ref="T522" si="1716">(Q522/5*0.5+(1-(R522-1)/10)*0.25+S522*0.25)*10000</f>
        <v>6125</v>
      </c>
      <c r="U522" s="50">
        <f t="shared" ref="U522" si="1717">T522-T521</f>
        <v>0</v>
      </c>
      <c r="V522" s="50">
        <f>IF(A522&lt;&gt;"",AVERAGE($F$2:F522),"")</f>
        <v>1.7360844529750479</v>
      </c>
      <c r="W522" s="50">
        <f>IF(A522&lt;&gt;"", AVERAGE($G$2:G522), "")</f>
        <v>1.5259117082533589</v>
      </c>
      <c r="X522" s="50">
        <f>IF(A522&lt;&gt;"", COUNTIF($H$2:H522, "AC")/SUM($G$2:G522), "")</f>
        <v>0.64402515723270437</v>
      </c>
      <c r="Y522" s="50">
        <f t="shared" ref="Y522" si="1718">IF(A522&lt;&gt;"", V522/5*0.5+(1-(W522-1)/10)*0.25+X522*0.25, "")*10000</f>
        <v>5714.6694189934688</v>
      </c>
      <c r="Z522" s="50">
        <f t="shared" ref="Z522" si="1719">Y522-Y521</f>
        <v>0.91966119459266338</v>
      </c>
      <c r="AA522" s="50">
        <f t="shared" si="1574"/>
        <v>6.1041666666666668E-2</v>
      </c>
      <c r="AB522" s="75">
        <f>IF(AC522="-","NA",SUM(AC522:AF522))</f>
        <v>1.0173611111111111E-2</v>
      </c>
      <c r="AC522" s="51">
        <v>1.0173611111111111E-2</v>
      </c>
      <c r="AD522" s="47" t="s">
        <v>987</v>
      </c>
      <c r="AE522" s="47" t="s">
        <v>987</v>
      </c>
      <c r="AF522" s="47" t="s">
        <v>987</v>
      </c>
    </row>
    <row r="523" spans="1:32" x14ac:dyDescent="0.15">
      <c r="A523" s="43" t="s">
        <v>1225</v>
      </c>
      <c r="B523" s="57">
        <v>888</v>
      </c>
      <c r="C523" s="57" t="s">
        <v>1521</v>
      </c>
      <c r="D523" s="58" t="s">
        <v>1522</v>
      </c>
      <c r="E523" s="58" t="s">
        <v>1228</v>
      </c>
      <c r="F523" s="58">
        <v>1.5</v>
      </c>
      <c r="G523" s="46">
        <v>3</v>
      </c>
      <c r="H523" s="47" t="s">
        <v>1229</v>
      </c>
      <c r="I523" s="59" t="s">
        <v>1230</v>
      </c>
      <c r="J523" s="56">
        <v>41883</v>
      </c>
      <c r="K523" s="61"/>
      <c r="L523" s="61" t="s">
        <v>1523</v>
      </c>
      <c r="M523" s="73" t="s">
        <v>1228</v>
      </c>
      <c r="N523" s="80">
        <f t="shared" si="1501"/>
        <v>4333.333333333333</v>
      </c>
      <c r="O523" s="77">
        <f>AVERAGE($N$2:N523)</f>
        <v>6146.8976160068123</v>
      </c>
      <c r="P523" s="77">
        <f t="shared" ref="P523" si="1720">O523-O522</f>
        <v>-3.4809295252844095</v>
      </c>
      <c r="Q523" s="49">
        <f t="shared" ref="Q523" si="1721">AVERAGE(F516:F523)</f>
        <v>1.1875</v>
      </c>
      <c r="R523" s="49">
        <f t="shared" ref="R523" si="1722">AVERAGE(G516:G523)</f>
        <v>1.25</v>
      </c>
      <c r="S523" s="50">
        <f t="shared" ref="S523" si="1723">COUNTIF(H517:H523, "AC")/SUM(G517:G523)</f>
        <v>0.77777777777777779</v>
      </c>
      <c r="T523" s="50">
        <f t="shared" ref="T523" si="1724">(Q523/5*0.5+(1-(R523-1)/10)*0.25+S523*0.25)*10000</f>
        <v>5569.4444444444443</v>
      </c>
      <c r="U523" s="50">
        <f t="shared" ref="U523" si="1725">T523-T522</f>
        <v>-555.55555555555566</v>
      </c>
      <c r="V523" s="50">
        <f>IF(A523&lt;&gt;"",AVERAGE($F$2:F523),"")</f>
        <v>1.735632183908046</v>
      </c>
      <c r="W523" s="50">
        <f>IF(A523&lt;&gt;"", AVERAGE($G$2:G523), "")</f>
        <v>1.5287356321839081</v>
      </c>
      <c r="X523" s="50">
        <f>IF(A523&lt;&gt;"", COUNTIF($H$2:H523, "AC")/SUM($G$2:G523), "")</f>
        <v>0.6428571428571429</v>
      </c>
      <c r="Y523" s="50">
        <f t="shared" ref="Y523" si="1726">IF(A523&lt;&gt;"", V523/5*0.5+(1-(W523-1)/10)*0.25+X523*0.25, "")*10000</f>
        <v>5710.5911330049266</v>
      </c>
      <c r="Z523" s="50">
        <f t="shared" ref="Z523" si="1727">Y523-Y522</f>
        <v>-4.0782859885421203</v>
      </c>
      <c r="AA523" s="50">
        <f t="shared" si="1574"/>
        <v>6.5416666666666665E-2</v>
      </c>
      <c r="AB523" s="75">
        <f t="shared" si="1575"/>
        <v>1.0902777777777777E-2</v>
      </c>
      <c r="AC523" s="51">
        <v>1.0902777777777777E-2</v>
      </c>
      <c r="AD523" s="47" t="s">
        <v>987</v>
      </c>
      <c r="AE523" s="47" t="s">
        <v>987</v>
      </c>
      <c r="AF523" s="47" t="s">
        <v>987</v>
      </c>
    </row>
    <row r="524" spans="1:32" x14ac:dyDescent="0.15">
      <c r="A524" s="43" t="s">
        <v>1225</v>
      </c>
      <c r="B524" s="57">
        <v>824</v>
      </c>
      <c r="C524" s="57" t="s">
        <v>1524</v>
      </c>
      <c r="D524" s="58" t="s">
        <v>1342</v>
      </c>
      <c r="E524" s="58" t="s">
        <v>1228</v>
      </c>
      <c r="F524" s="58">
        <v>1</v>
      </c>
      <c r="G524" s="46">
        <v>2</v>
      </c>
      <c r="H524" s="47" t="s">
        <v>1229</v>
      </c>
      <c r="I524" s="59" t="s">
        <v>1230</v>
      </c>
      <c r="J524" s="56">
        <v>41884</v>
      </c>
      <c r="K524" s="61"/>
      <c r="L524" s="61"/>
      <c r="M524" s="73" t="s">
        <v>1228</v>
      </c>
      <c r="N524" s="80">
        <f t="shared" si="1501"/>
        <v>4500</v>
      </c>
      <c r="O524" s="77">
        <f>AVERAGE($N$2:N524)</f>
        <v>6143.7486721903551</v>
      </c>
      <c r="P524" s="77">
        <f t="shared" ref="P524" si="1728">O524-O523</f>
        <v>-3.1489438164571766</v>
      </c>
      <c r="Q524" s="49">
        <f t="shared" ref="Q524" si="1729">AVERAGE(F517:F524)</f>
        <v>1.1875</v>
      </c>
      <c r="R524" s="49">
        <f t="shared" ref="R524" si="1730">AVERAGE(G517:G524)</f>
        <v>1.375</v>
      </c>
      <c r="S524" s="50">
        <f t="shared" ref="S524" si="1731">COUNTIF(H518:H524, "AC")/SUM(G518:G524)</f>
        <v>0.7</v>
      </c>
      <c r="T524" s="50">
        <f t="shared" ref="T524" si="1732">(Q524/5*0.5+(1-(R524-1)/10)*0.25+S524*0.25)*10000</f>
        <v>5343.75</v>
      </c>
      <c r="U524" s="50">
        <f t="shared" ref="U524" si="1733">T524-T523</f>
        <v>-225.69444444444434</v>
      </c>
      <c r="V524" s="50">
        <f>IF(A524&lt;&gt;"",AVERAGE($F$2:F524),"")</f>
        <v>1.7342256214149139</v>
      </c>
      <c r="W524" s="50">
        <f>IF(A524&lt;&gt;"", AVERAGE($G$2:G524), "")</f>
        <v>1.5296367112810707</v>
      </c>
      <c r="X524" s="50">
        <f>IF(A524&lt;&gt;"", COUNTIF($H$2:H524, "AC")/SUM($G$2:G524), "")</f>
        <v>0.64249999999999996</v>
      </c>
      <c r="Y524" s="50">
        <f t="shared" ref="Y524" si="1734">IF(A524&lt;&gt;"", V524/5*0.5+(1-(W524-1)/10)*0.25+X524*0.25, "")*10000</f>
        <v>5708.0664435946455</v>
      </c>
      <c r="Z524" s="50">
        <f t="shared" ref="Z524" si="1735">Y524-Y523</f>
        <v>-2.5246894102810984</v>
      </c>
      <c r="AA524" s="50">
        <f t="shared" si="1574"/>
        <v>5.8541666666666665E-2</v>
      </c>
      <c r="AB524" s="75">
        <f t="shared" si="1575"/>
        <v>9.7569444444444448E-3</v>
      </c>
      <c r="AC524" s="51">
        <v>9.7569444444444448E-3</v>
      </c>
      <c r="AD524" s="47" t="s">
        <v>987</v>
      </c>
      <c r="AE524" s="47" t="s">
        <v>987</v>
      </c>
      <c r="AF524" s="47" t="s">
        <v>987</v>
      </c>
    </row>
    <row r="525" spans="1:32" x14ac:dyDescent="0.15">
      <c r="A525" s="43" t="s">
        <v>1225</v>
      </c>
      <c r="B525" s="57">
        <v>429</v>
      </c>
      <c r="C525" s="57" t="s">
        <v>1525</v>
      </c>
      <c r="D525" s="58" t="s">
        <v>1526</v>
      </c>
      <c r="E525" s="58" t="s">
        <v>1228</v>
      </c>
      <c r="F525" s="58">
        <v>1</v>
      </c>
      <c r="G525" s="46">
        <v>1</v>
      </c>
      <c r="H525" s="47" t="s">
        <v>1229</v>
      </c>
      <c r="I525" s="59" t="s">
        <v>1230</v>
      </c>
      <c r="J525" s="56">
        <v>41884</v>
      </c>
      <c r="K525" s="61"/>
      <c r="L525" s="61"/>
      <c r="M525" s="73" t="s">
        <v>1228</v>
      </c>
      <c r="N525" s="80">
        <f t="shared" si="1501"/>
        <v>6000</v>
      </c>
      <c r="O525" s="77">
        <f>AVERAGE($N$2:N525)</f>
        <v>6143.4743426632749</v>
      </c>
      <c r="P525" s="77">
        <f t="shared" ref="P525" si="1736">O525-O524</f>
        <v>-0.2743295270802264</v>
      </c>
      <c r="Q525" s="49">
        <f t="shared" ref="Q525" si="1737">AVERAGE(F518:F525)</f>
        <v>1.1875</v>
      </c>
      <c r="R525" s="49">
        <f t="shared" ref="R525" si="1738">AVERAGE(G518:G525)</f>
        <v>1.375</v>
      </c>
      <c r="S525" s="50">
        <f t="shared" ref="S525" si="1739">COUNTIF(H519:H525, "AC")/SUM(G519:G525)</f>
        <v>0.7</v>
      </c>
      <c r="T525" s="50">
        <f t="shared" ref="T525" si="1740">(Q525/5*0.5+(1-(R525-1)/10)*0.25+S525*0.25)*10000</f>
        <v>5343.75</v>
      </c>
      <c r="U525" s="50">
        <f t="shared" ref="U525" si="1741">T525-T524</f>
        <v>0</v>
      </c>
      <c r="V525" s="50">
        <f>IF(A525&lt;&gt;"",AVERAGE($F$2:F525),"")</f>
        <v>1.7328244274809161</v>
      </c>
      <c r="W525" s="50">
        <f>IF(A525&lt;&gt;"", AVERAGE($G$2:G525), "")</f>
        <v>1.5286259541984732</v>
      </c>
      <c r="X525" s="50">
        <f>IF(A525&lt;&gt;"", COUNTIF($H$2:H525, "AC")/SUM($G$2:G525), "")</f>
        <v>0.64294631710362049</v>
      </c>
      <c r="Y525" s="50">
        <f t="shared" ref="Y525" si="1742">IF(A525&lt;&gt;"", V525/5*0.5+(1-(W525-1)/10)*0.25+X525*0.25, "")*10000</f>
        <v>5708.0337316903497</v>
      </c>
      <c r="Z525" s="50">
        <f t="shared" ref="Z525" si="1743">Y525-Y524</f>
        <v>-3.2711904295865679E-2</v>
      </c>
      <c r="AA525" s="50">
        <f t="shared" si="1574"/>
        <v>2.2152777777777778E-2</v>
      </c>
      <c r="AB525" s="75">
        <f t="shared" si="1575"/>
        <v>3.6921296296296298E-3</v>
      </c>
      <c r="AC525" s="51">
        <v>3.6921296296296298E-3</v>
      </c>
      <c r="AD525" s="47" t="s">
        <v>987</v>
      </c>
      <c r="AE525" s="47" t="s">
        <v>987</v>
      </c>
      <c r="AF525" s="47" t="s">
        <v>987</v>
      </c>
    </row>
    <row r="526" spans="1:32"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c r="AA526" s="50" t="str">
        <f t="shared" si="1574"/>
        <v>NA</v>
      </c>
      <c r="AB526" s="75" t="str">
        <f t="shared" si="1575"/>
        <v>NA</v>
      </c>
      <c r="AC526" s="47" t="s">
        <v>987</v>
      </c>
      <c r="AD526" s="47" t="s">
        <v>987</v>
      </c>
      <c r="AE526" s="47" t="s">
        <v>987</v>
      </c>
      <c r="AF526" s="47" t="s">
        <v>987</v>
      </c>
    </row>
    <row r="527" spans="1:32"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c r="AA527" s="50" t="str">
        <f t="shared" si="1574"/>
        <v>NA</v>
      </c>
      <c r="AB527" s="75" t="str">
        <f t="shared" si="1575"/>
        <v>NA</v>
      </c>
      <c r="AC527" s="47" t="s">
        <v>987</v>
      </c>
      <c r="AD527" s="47" t="s">
        <v>987</v>
      </c>
      <c r="AE527" s="47" t="s">
        <v>987</v>
      </c>
      <c r="AF527" s="47" t="s">
        <v>987</v>
      </c>
    </row>
    <row r="528" spans="1:32"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c r="AA528" s="50" t="str">
        <f t="shared" si="1574"/>
        <v>NA</v>
      </c>
      <c r="AB528" s="75" t="str">
        <f t="shared" si="1575"/>
        <v>NA</v>
      </c>
      <c r="AC528" s="47" t="s">
        <v>987</v>
      </c>
      <c r="AD528" s="47" t="s">
        <v>987</v>
      </c>
      <c r="AE528" s="47" t="s">
        <v>987</v>
      </c>
      <c r="AF528" s="47" t="s">
        <v>987</v>
      </c>
    </row>
    <row r="529" spans="1:32"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c r="AA529" s="50" t="str">
        <f t="shared" si="1574"/>
        <v>NA</v>
      </c>
      <c r="AB529" s="75" t="str">
        <f t="shared" si="1575"/>
        <v>NA</v>
      </c>
      <c r="AC529" s="47" t="s">
        <v>987</v>
      </c>
      <c r="AD529" s="47" t="s">
        <v>987</v>
      </c>
      <c r="AE529" s="47" t="s">
        <v>987</v>
      </c>
      <c r="AF529" s="47" t="s">
        <v>987</v>
      </c>
    </row>
    <row r="530" spans="1:32"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c r="AA530" s="50" t="str">
        <f t="shared" si="1574"/>
        <v>NA</v>
      </c>
      <c r="AB530" s="75" t="str">
        <f t="shared" si="1575"/>
        <v>NA</v>
      </c>
      <c r="AC530" s="47" t="s">
        <v>987</v>
      </c>
      <c r="AD530" s="47" t="s">
        <v>987</v>
      </c>
      <c r="AE530" s="47" t="s">
        <v>987</v>
      </c>
      <c r="AF530" s="47" t="s">
        <v>987</v>
      </c>
    </row>
    <row r="531" spans="1:32"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c r="AA531" s="50" t="str">
        <f t="shared" si="1574"/>
        <v>NA</v>
      </c>
      <c r="AB531" s="75" t="str">
        <f t="shared" si="1575"/>
        <v>NA</v>
      </c>
      <c r="AC531" s="47" t="s">
        <v>987</v>
      </c>
      <c r="AD531" s="47" t="s">
        <v>987</v>
      </c>
      <c r="AE531" s="47" t="s">
        <v>987</v>
      </c>
      <c r="AF531" s="47" t="s">
        <v>987</v>
      </c>
    </row>
    <row r="532" spans="1:32"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c r="AA532" s="50" t="str">
        <f t="shared" si="1574"/>
        <v>NA</v>
      </c>
      <c r="AB532" s="75" t="str">
        <f t="shared" si="1575"/>
        <v>NA</v>
      </c>
      <c r="AC532" s="47" t="s">
        <v>987</v>
      </c>
      <c r="AD532" s="47" t="s">
        <v>987</v>
      </c>
      <c r="AE532" s="47" t="s">
        <v>987</v>
      </c>
      <c r="AF532" s="47" t="s">
        <v>987</v>
      </c>
    </row>
    <row r="533" spans="1:32"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c r="AA533" s="50" t="str">
        <f t="shared" si="1574"/>
        <v>NA</v>
      </c>
      <c r="AB533" s="75" t="str">
        <f t="shared" si="1575"/>
        <v>NA</v>
      </c>
      <c r="AC533" s="47" t="s">
        <v>987</v>
      </c>
      <c r="AD533" s="47" t="s">
        <v>987</v>
      </c>
      <c r="AE533" s="47" t="s">
        <v>987</v>
      </c>
      <c r="AF533" s="47" t="s">
        <v>987</v>
      </c>
    </row>
    <row r="534" spans="1:32"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c r="AA534" s="50" t="str">
        <f t="shared" si="1574"/>
        <v>NA</v>
      </c>
      <c r="AB534" s="75" t="str">
        <f t="shared" si="1575"/>
        <v>NA</v>
      </c>
      <c r="AC534" s="47" t="s">
        <v>987</v>
      </c>
      <c r="AD534" s="47" t="s">
        <v>987</v>
      </c>
      <c r="AE534" s="47" t="s">
        <v>987</v>
      </c>
      <c r="AF534" s="47" t="s">
        <v>987</v>
      </c>
    </row>
    <row r="535" spans="1:32"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c r="AA535" s="50" t="str">
        <f t="shared" si="1574"/>
        <v>NA</v>
      </c>
      <c r="AB535" s="75" t="str">
        <f t="shared" si="1575"/>
        <v>NA</v>
      </c>
      <c r="AC535" s="47" t="s">
        <v>987</v>
      </c>
      <c r="AD535" s="47" t="s">
        <v>987</v>
      </c>
      <c r="AE535" s="47" t="s">
        <v>987</v>
      </c>
      <c r="AF535" s="47" t="s">
        <v>987</v>
      </c>
    </row>
    <row r="536" spans="1:32"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c r="AA536" s="50" t="str">
        <f t="shared" si="1574"/>
        <v>NA</v>
      </c>
      <c r="AB536" s="75" t="str">
        <f t="shared" si="1575"/>
        <v>NA</v>
      </c>
      <c r="AC536" s="47" t="s">
        <v>987</v>
      </c>
      <c r="AD536" s="47" t="s">
        <v>987</v>
      </c>
      <c r="AE536" s="47" t="s">
        <v>987</v>
      </c>
      <c r="AF536" s="47" t="s">
        <v>987</v>
      </c>
    </row>
    <row r="537" spans="1:32"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c r="AA537" s="50" t="str">
        <f t="shared" si="1574"/>
        <v>NA</v>
      </c>
      <c r="AB537" s="75" t="str">
        <f t="shared" si="1575"/>
        <v>NA</v>
      </c>
      <c r="AC537" s="47" t="s">
        <v>987</v>
      </c>
      <c r="AD537" s="47" t="s">
        <v>987</v>
      </c>
      <c r="AE537" s="47" t="s">
        <v>987</v>
      </c>
      <c r="AF537" s="47" t="s">
        <v>987</v>
      </c>
    </row>
    <row r="538" spans="1:32"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c r="AA538" s="50" t="str">
        <f t="shared" si="1574"/>
        <v>NA</v>
      </c>
      <c r="AB538" s="75" t="str">
        <f t="shared" si="1575"/>
        <v>NA</v>
      </c>
      <c r="AC538" s="47" t="s">
        <v>987</v>
      </c>
      <c r="AD538" s="47" t="s">
        <v>987</v>
      </c>
      <c r="AE538" s="47" t="s">
        <v>987</v>
      </c>
      <c r="AF538" s="47" t="s">
        <v>987</v>
      </c>
    </row>
    <row r="539" spans="1:32"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c r="AA539" s="50" t="str">
        <f t="shared" si="1574"/>
        <v>NA</v>
      </c>
      <c r="AB539" s="75" t="str">
        <f t="shared" si="1575"/>
        <v>NA</v>
      </c>
      <c r="AC539" s="47" t="s">
        <v>987</v>
      </c>
      <c r="AD539" s="47" t="s">
        <v>987</v>
      </c>
      <c r="AE539" s="47" t="s">
        <v>987</v>
      </c>
      <c r="AF539" s="47" t="s">
        <v>987</v>
      </c>
    </row>
    <row r="540" spans="1:32"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c r="AA540" s="50" t="str">
        <f t="shared" si="1574"/>
        <v>NA</v>
      </c>
      <c r="AB540" s="75" t="str">
        <f t="shared" si="1575"/>
        <v>NA</v>
      </c>
      <c r="AC540" s="47" t="s">
        <v>987</v>
      </c>
      <c r="AD540" s="47" t="s">
        <v>987</v>
      </c>
      <c r="AE540" s="47" t="s">
        <v>987</v>
      </c>
      <c r="AF540" s="47" t="s">
        <v>987</v>
      </c>
    </row>
    <row r="541" spans="1:32"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c r="AA541" s="50" t="str">
        <f t="shared" si="1574"/>
        <v>NA</v>
      </c>
      <c r="AB541" s="75" t="str">
        <f t="shared" si="1575"/>
        <v>NA</v>
      </c>
      <c r="AC541" s="47" t="s">
        <v>987</v>
      </c>
      <c r="AD541" s="47" t="s">
        <v>987</v>
      </c>
      <c r="AE541" s="47" t="s">
        <v>987</v>
      </c>
      <c r="AF541" s="47" t="s">
        <v>987</v>
      </c>
    </row>
    <row r="542" spans="1:32"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c r="AA542" s="50" t="str">
        <f t="shared" si="1574"/>
        <v>NA</v>
      </c>
      <c r="AB542" s="75" t="str">
        <f t="shared" si="1575"/>
        <v>NA</v>
      </c>
      <c r="AC542" s="47" t="s">
        <v>987</v>
      </c>
      <c r="AD542" s="47" t="s">
        <v>987</v>
      </c>
      <c r="AE542" s="47" t="s">
        <v>987</v>
      </c>
      <c r="AF542" s="47" t="s">
        <v>987</v>
      </c>
    </row>
    <row r="543" spans="1:32"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c r="AA543" s="50" t="str">
        <f t="shared" si="1574"/>
        <v>NA</v>
      </c>
      <c r="AB543" s="75" t="str">
        <f t="shared" si="1575"/>
        <v>NA</v>
      </c>
      <c r="AC543" s="47" t="s">
        <v>987</v>
      </c>
      <c r="AD543" s="47" t="s">
        <v>987</v>
      </c>
      <c r="AE543" s="47" t="s">
        <v>987</v>
      </c>
      <c r="AF543" s="47" t="s">
        <v>987</v>
      </c>
    </row>
    <row r="544" spans="1:32"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c r="AA544" s="50" t="str">
        <f t="shared" si="1574"/>
        <v>NA</v>
      </c>
      <c r="AB544" s="75" t="str">
        <f t="shared" si="1575"/>
        <v>NA</v>
      </c>
      <c r="AC544" s="47" t="s">
        <v>987</v>
      </c>
      <c r="AD544" s="47" t="s">
        <v>987</v>
      </c>
      <c r="AE544" s="47" t="s">
        <v>987</v>
      </c>
      <c r="AF544" s="47" t="s">
        <v>987</v>
      </c>
    </row>
    <row r="545" spans="1:32"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c r="AA545" s="50" t="str">
        <f t="shared" si="1574"/>
        <v>NA</v>
      </c>
      <c r="AB545" s="75" t="str">
        <f t="shared" si="1575"/>
        <v>NA</v>
      </c>
      <c r="AC545" s="47" t="s">
        <v>987</v>
      </c>
      <c r="AD545" s="47" t="s">
        <v>987</v>
      </c>
      <c r="AE545" s="47" t="s">
        <v>987</v>
      </c>
      <c r="AF545" s="47" t="s">
        <v>987</v>
      </c>
    </row>
    <row r="546" spans="1:32"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c r="AA546" s="50" t="str">
        <f t="shared" si="1574"/>
        <v>NA</v>
      </c>
      <c r="AB546" s="75" t="str">
        <f t="shared" si="1575"/>
        <v>NA</v>
      </c>
      <c r="AC546" s="47" t="s">
        <v>987</v>
      </c>
      <c r="AD546" s="47" t="s">
        <v>987</v>
      </c>
      <c r="AE546" s="47" t="s">
        <v>987</v>
      </c>
      <c r="AF546" s="47" t="s">
        <v>987</v>
      </c>
    </row>
    <row r="547" spans="1:32"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c r="AA547" s="50" t="str">
        <f t="shared" si="1574"/>
        <v>NA</v>
      </c>
      <c r="AB547" s="75" t="str">
        <f t="shared" si="1575"/>
        <v>NA</v>
      </c>
      <c r="AC547" s="47" t="s">
        <v>987</v>
      </c>
      <c r="AD547" s="47" t="s">
        <v>987</v>
      </c>
      <c r="AE547" s="47" t="s">
        <v>987</v>
      </c>
      <c r="AF547" s="47" t="s">
        <v>987</v>
      </c>
    </row>
    <row r="548" spans="1:32"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c r="AA548" s="50" t="str">
        <f t="shared" si="1574"/>
        <v>NA</v>
      </c>
      <c r="AB548" s="75" t="str">
        <f t="shared" si="1575"/>
        <v>NA</v>
      </c>
      <c r="AC548" s="47" t="s">
        <v>987</v>
      </c>
      <c r="AD548" s="47" t="s">
        <v>987</v>
      </c>
      <c r="AE548" s="47" t="s">
        <v>987</v>
      </c>
      <c r="AF548" s="47" t="s">
        <v>987</v>
      </c>
    </row>
    <row r="549" spans="1:32"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c r="AA549" s="50" t="str">
        <f t="shared" si="1574"/>
        <v>NA</v>
      </c>
      <c r="AB549" s="75" t="str">
        <f t="shared" si="1575"/>
        <v>NA</v>
      </c>
      <c r="AC549" s="47" t="s">
        <v>987</v>
      </c>
      <c r="AD549" s="47" t="s">
        <v>987</v>
      </c>
      <c r="AE549" s="47" t="s">
        <v>987</v>
      </c>
      <c r="AF549" s="47" t="s">
        <v>987</v>
      </c>
    </row>
    <row r="550" spans="1:32"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c r="AA550" s="50" t="str">
        <f t="shared" si="1574"/>
        <v>NA</v>
      </c>
      <c r="AB550" s="75" t="str">
        <f t="shared" si="1575"/>
        <v>NA</v>
      </c>
      <c r="AC550" s="47" t="s">
        <v>987</v>
      </c>
      <c r="AD550" s="47" t="s">
        <v>987</v>
      </c>
      <c r="AE550" s="47" t="s">
        <v>987</v>
      </c>
      <c r="AF550" s="47" t="s">
        <v>987</v>
      </c>
    </row>
    <row r="551" spans="1:32"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c r="AA551" s="50" t="str">
        <f t="shared" si="1574"/>
        <v>NA</v>
      </c>
      <c r="AB551" s="75" t="str">
        <f t="shared" si="1575"/>
        <v>NA</v>
      </c>
      <c r="AC551" s="47" t="s">
        <v>987</v>
      </c>
      <c r="AD551" s="47" t="s">
        <v>987</v>
      </c>
      <c r="AE551" s="47" t="s">
        <v>987</v>
      </c>
      <c r="AF551" s="47" t="s">
        <v>987</v>
      </c>
    </row>
    <row r="552" spans="1:32"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c r="AA552" s="50" t="str">
        <f t="shared" si="1574"/>
        <v>NA</v>
      </c>
      <c r="AB552" s="75" t="str">
        <f t="shared" si="1575"/>
        <v>NA</v>
      </c>
      <c r="AC552" s="47" t="s">
        <v>987</v>
      </c>
      <c r="AD552" s="47" t="s">
        <v>987</v>
      </c>
      <c r="AE552" s="47" t="s">
        <v>987</v>
      </c>
      <c r="AF552" s="47" t="s">
        <v>987</v>
      </c>
    </row>
    <row r="553" spans="1:32"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c r="AA553" s="50" t="str">
        <f t="shared" si="1574"/>
        <v>NA</v>
      </c>
      <c r="AB553" s="75" t="str">
        <f t="shared" si="1575"/>
        <v>NA</v>
      </c>
      <c r="AC553" s="47" t="s">
        <v>987</v>
      </c>
      <c r="AD553" s="47" t="s">
        <v>987</v>
      </c>
      <c r="AE553" s="47" t="s">
        <v>987</v>
      </c>
      <c r="AF553" s="47" t="s">
        <v>987</v>
      </c>
    </row>
    <row r="554" spans="1:32"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c r="AA554" s="50" t="str">
        <f t="shared" si="1574"/>
        <v>NA</v>
      </c>
      <c r="AB554" s="75" t="str">
        <f t="shared" si="1575"/>
        <v>NA</v>
      </c>
      <c r="AC554" s="47" t="s">
        <v>987</v>
      </c>
      <c r="AD554" s="47" t="s">
        <v>987</v>
      </c>
      <c r="AE554" s="47" t="s">
        <v>987</v>
      </c>
      <c r="AF554" s="47" t="s">
        <v>987</v>
      </c>
    </row>
    <row r="555" spans="1:32"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c r="AA555" s="50" t="str">
        <f t="shared" si="1574"/>
        <v>NA</v>
      </c>
      <c r="AB555" s="75" t="str">
        <f t="shared" si="1575"/>
        <v>NA</v>
      </c>
      <c r="AC555" s="47" t="s">
        <v>987</v>
      </c>
      <c r="AD555" s="47" t="s">
        <v>987</v>
      </c>
      <c r="AE555" s="47" t="s">
        <v>987</v>
      </c>
      <c r="AF555" s="47" t="s">
        <v>987</v>
      </c>
    </row>
    <row r="556" spans="1:32"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c r="AA556" s="50" t="str">
        <f t="shared" si="1574"/>
        <v>NA</v>
      </c>
      <c r="AB556" s="75" t="str">
        <f t="shared" si="1575"/>
        <v>NA</v>
      </c>
      <c r="AC556" s="47" t="s">
        <v>987</v>
      </c>
      <c r="AD556" s="47" t="s">
        <v>987</v>
      </c>
      <c r="AE556" s="47" t="s">
        <v>987</v>
      </c>
      <c r="AF556" s="47" t="s">
        <v>987</v>
      </c>
    </row>
    <row r="557" spans="1:32"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c r="AA557" s="50" t="str">
        <f t="shared" si="1574"/>
        <v>NA</v>
      </c>
      <c r="AB557" s="75" t="str">
        <f t="shared" si="1575"/>
        <v>NA</v>
      </c>
      <c r="AC557" s="47" t="s">
        <v>987</v>
      </c>
      <c r="AD557" s="47" t="s">
        <v>987</v>
      </c>
      <c r="AE557" s="47" t="s">
        <v>987</v>
      </c>
      <c r="AF557" s="47" t="s">
        <v>987</v>
      </c>
    </row>
    <row r="558" spans="1:32"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c r="AA558" s="50" t="str">
        <f t="shared" si="1574"/>
        <v>NA</v>
      </c>
      <c r="AB558" s="75" t="str">
        <f t="shared" si="1575"/>
        <v>NA</v>
      </c>
      <c r="AC558" s="47" t="s">
        <v>987</v>
      </c>
      <c r="AD558" s="47" t="s">
        <v>987</v>
      </c>
      <c r="AE558" s="47" t="s">
        <v>987</v>
      </c>
      <c r="AF558" s="47" t="s">
        <v>987</v>
      </c>
    </row>
    <row r="559" spans="1:32"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c r="AA559" s="50" t="str">
        <f t="shared" si="1574"/>
        <v>NA</v>
      </c>
      <c r="AB559" s="75" t="str">
        <f t="shared" si="1575"/>
        <v>NA</v>
      </c>
      <c r="AC559" s="47" t="s">
        <v>987</v>
      </c>
      <c r="AD559" s="47" t="s">
        <v>987</v>
      </c>
      <c r="AE559" s="47" t="s">
        <v>987</v>
      </c>
      <c r="AF559" s="47" t="s">
        <v>987</v>
      </c>
    </row>
    <row r="560" spans="1:32"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c r="AA560" s="50" t="str">
        <f t="shared" si="1574"/>
        <v>NA</v>
      </c>
      <c r="AB560" s="75" t="str">
        <f t="shared" si="1575"/>
        <v>NA</v>
      </c>
      <c r="AC560" s="47" t="s">
        <v>987</v>
      </c>
      <c r="AD560" s="47" t="s">
        <v>987</v>
      </c>
      <c r="AE560" s="47" t="s">
        <v>987</v>
      </c>
      <c r="AF560" s="47" t="s">
        <v>987</v>
      </c>
    </row>
    <row r="561" spans="1:32"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c r="AA561" s="50" t="str">
        <f t="shared" si="1574"/>
        <v>NA</v>
      </c>
      <c r="AB561" s="75" t="str">
        <f t="shared" si="1575"/>
        <v>NA</v>
      </c>
      <c r="AC561" s="47" t="s">
        <v>987</v>
      </c>
      <c r="AD561" s="47" t="s">
        <v>987</v>
      </c>
      <c r="AE561" s="47" t="s">
        <v>987</v>
      </c>
      <c r="AF561" s="47" t="s">
        <v>987</v>
      </c>
    </row>
    <row r="562" spans="1:32" x14ac:dyDescent="0.15">
      <c r="A562" s="43" t="s">
        <v>1225</v>
      </c>
      <c r="B562" s="57">
        <v>687</v>
      </c>
      <c r="C562" s="57" t="s">
        <v>1493</v>
      </c>
      <c r="D562" s="58"/>
      <c r="E562" s="58"/>
      <c r="F562" s="58"/>
      <c r="G562" s="46"/>
      <c r="H562" s="47"/>
      <c r="I562" s="59"/>
      <c r="J562" s="56"/>
      <c r="K562" s="61"/>
      <c r="L562" s="61"/>
      <c r="Q562" s="49"/>
      <c r="R562" s="49"/>
      <c r="S562" s="50"/>
      <c r="T562" s="50"/>
      <c r="U562" s="50"/>
      <c r="V562" s="50"/>
      <c r="W562" s="50"/>
      <c r="X562" s="50"/>
      <c r="Y562" s="50"/>
      <c r="Z562" s="50"/>
      <c r="AA562" s="50">
        <f>IF(ISERROR(MIN(86400*AB562/(4*3600), 1)), "NA", MIN(86400*AB562/(4*3600), 1))</f>
        <v>5.2777777777777778E-2</v>
      </c>
      <c r="AB562" s="75">
        <f>IF(AC562="-","NA",SUM(AC562:AF562))</f>
        <v>8.7962962962962968E-3</v>
      </c>
      <c r="AC562" s="51">
        <v>8.7962962962962968E-3</v>
      </c>
      <c r="AD562" s="47" t="s">
        <v>987</v>
      </c>
      <c r="AE562" s="47" t="s">
        <v>987</v>
      </c>
      <c r="AF562" s="47" t="s">
        <v>987</v>
      </c>
    </row>
    <row r="563" spans="1:32"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c r="AA563" s="50" t="str">
        <f t="shared" si="1574"/>
        <v>NA</v>
      </c>
      <c r="AB563" s="75" t="str">
        <f t="shared" si="1575"/>
        <v>NA</v>
      </c>
      <c r="AC563" s="47" t="s">
        <v>987</v>
      </c>
      <c r="AD563" s="47" t="s">
        <v>987</v>
      </c>
      <c r="AE563" s="47" t="s">
        <v>987</v>
      </c>
      <c r="AF563" s="47" t="s">
        <v>987</v>
      </c>
    </row>
    <row r="564" spans="1:32"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c r="AA564" s="50" t="str">
        <f t="shared" si="1574"/>
        <v>NA</v>
      </c>
      <c r="AB564" s="75" t="str">
        <f t="shared" si="1575"/>
        <v>NA</v>
      </c>
      <c r="AC564" s="47" t="s">
        <v>987</v>
      </c>
      <c r="AD564" s="47" t="s">
        <v>987</v>
      </c>
      <c r="AE564" s="47" t="s">
        <v>987</v>
      </c>
      <c r="AF564" s="47" t="s">
        <v>987</v>
      </c>
    </row>
    <row r="565" spans="1:32"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c r="AA565" s="50" t="str">
        <f t="shared" si="1574"/>
        <v>NA</v>
      </c>
      <c r="AB565" s="75" t="str">
        <f t="shared" si="1575"/>
        <v>NA</v>
      </c>
      <c r="AC565" s="47" t="s">
        <v>987</v>
      </c>
      <c r="AD565" s="47" t="s">
        <v>987</v>
      </c>
      <c r="AE565" s="47" t="s">
        <v>987</v>
      </c>
      <c r="AF565" s="47" t="s">
        <v>987</v>
      </c>
    </row>
    <row r="566" spans="1:32"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c r="AA566" s="50" t="str">
        <f t="shared" si="1574"/>
        <v>NA</v>
      </c>
      <c r="AB566" s="75" t="str">
        <f t="shared" si="1575"/>
        <v>NA</v>
      </c>
      <c r="AC566" s="47" t="s">
        <v>987</v>
      </c>
      <c r="AD566" s="47" t="s">
        <v>987</v>
      </c>
      <c r="AE566" s="47" t="s">
        <v>987</v>
      </c>
      <c r="AF566" s="47" t="s">
        <v>987</v>
      </c>
    </row>
    <row r="567" spans="1:32"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c r="AA567" s="50" t="str">
        <f t="shared" ref="AA567:AA630" si="1744">IF(ISERROR(MIN(86400*AB567/(4*3600), 1)), "NA", MIN(86400*AB567/(4*3600), 1))</f>
        <v>NA</v>
      </c>
      <c r="AB567" s="75" t="str">
        <f t="shared" ref="AB567:AB630" si="1745">IF(AC567="-","NA",SUM(AC567:AF567))</f>
        <v>NA</v>
      </c>
      <c r="AC567" s="47" t="s">
        <v>987</v>
      </c>
      <c r="AD567" s="47" t="s">
        <v>987</v>
      </c>
      <c r="AE567" s="47" t="s">
        <v>987</v>
      </c>
      <c r="AF567" s="47" t="s">
        <v>987</v>
      </c>
    </row>
    <row r="568" spans="1:32"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c r="AA568" s="50" t="str">
        <f t="shared" si="1744"/>
        <v>NA</v>
      </c>
      <c r="AB568" s="75" t="str">
        <f t="shared" si="1745"/>
        <v>NA</v>
      </c>
      <c r="AC568" s="47" t="s">
        <v>987</v>
      </c>
      <c r="AD568" s="47" t="s">
        <v>987</v>
      </c>
      <c r="AE568" s="47" t="s">
        <v>987</v>
      </c>
      <c r="AF568" s="47" t="s">
        <v>987</v>
      </c>
    </row>
    <row r="569" spans="1:32"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c r="AA569" s="50" t="str">
        <f t="shared" si="1744"/>
        <v>NA</v>
      </c>
      <c r="AB569" s="75" t="str">
        <f t="shared" si="1745"/>
        <v>NA</v>
      </c>
      <c r="AC569" s="47" t="s">
        <v>987</v>
      </c>
      <c r="AD569" s="47" t="s">
        <v>987</v>
      </c>
      <c r="AE569" s="47" t="s">
        <v>987</v>
      </c>
      <c r="AF569" s="47" t="s">
        <v>987</v>
      </c>
    </row>
    <row r="570" spans="1:32"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c r="AA570" s="50" t="str">
        <f t="shared" si="1744"/>
        <v>NA</v>
      </c>
      <c r="AB570" s="75" t="str">
        <f t="shared" si="1745"/>
        <v>NA</v>
      </c>
      <c r="AC570" s="47" t="s">
        <v>987</v>
      </c>
      <c r="AD570" s="47" t="s">
        <v>987</v>
      </c>
      <c r="AE570" s="47" t="s">
        <v>987</v>
      </c>
      <c r="AF570" s="47" t="s">
        <v>987</v>
      </c>
    </row>
    <row r="571" spans="1:32"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c r="AA571" s="50" t="str">
        <f t="shared" si="1744"/>
        <v>NA</v>
      </c>
      <c r="AB571" s="75" t="str">
        <f t="shared" si="1745"/>
        <v>NA</v>
      </c>
      <c r="AC571" s="47" t="s">
        <v>987</v>
      </c>
      <c r="AD571" s="47" t="s">
        <v>987</v>
      </c>
      <c r="AE571" s="47" t="s">
        <v>987</v>
      </c>
      <c r="AF571" s="47" t="s">
        <v>987</v>
      </c>
    </row>
    <row r="572" spans="1:32"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c r="AA572" s="50" t="str">
        <f t="shared" si="1744"/>
        <v>NA</v>
      </c>
      <c r="AB572" s="75" t="str">
        <f t="shared" si="1745"/>
        <v>NA</v>
      </c>
      <c r="AC572" s="47" t="s">
        <v>987</v>
      </c>
      <c r="AD572" s="47" t="s">
        <v>987</v>
      </c>
      <c r="AE572" s="47" t="s">
        <v>987</v>
      </c>
      <c r="AF572" s="47" t="s">
        <v>987</v>
      </c>
    </row>
    <row r="573" spans="1:32"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c r="AA573" s="50" t="str">
        <f t="shared" si="1744"/>
        <v>NA</v>
      </c>
      <c r="AB573" s="75" t="str">
        <f t="shared" si="1745"/>
        <v>NA</v>
      </c>
      <c r="AC573" s="47" t="s">
        <v>987</v>
      </c>
      <c r="AD573" s="47" t="s">
        <v>987</v>
      </c>
      <c r="AE573" s="47" t="s">
        <v>987</v>
      </c>
      <c r="AF573" s="47" t="s">
        <v>987</v>
      </c>
    </row>
    <row r="574" spans="1:32"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c r="AA574" s="50" t="str">
        <f t="shared" si="1744"/>
        <v>NA</v>
      </c>
      <c r="AB574" s="75" t="str">
        <f t="shared" si="1745"/>
        <v>NA</v>
      </c>
      <c r="AC574" s="47" t="s">
        <v>987</v>
      </c>
      <c r="AD574" s="47" t="s">
        <v>987</v>
      </c>
      <c r="AE574" s="47" t="s">
        <v>987</v>
      </c>
      <c r="AF574" s="47" t="s">
        <v>987</v>
      </c>
    </row>
    <row r="575" spans="1:32"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c r="AA575" s="50" t="str">
        <f t="shared" si="1744"/>
        <v>NA</v>
      </c>
      <c r="AB575" s="75" t="str">
        <f t="shared" si="1745"/>
        <v>NA</v>
      </c>
      <c r="AC575" s="47" t="s">
        <v>987</v>
      </c>
      <c r="AD575" s="47" t="s">
        <v>987</v>
      </c>
      <c r="AE575" s="47" t="s">
        <v>987</v>
      </c>
      <c r="AF575" s="47" t="s">
        <v>987</v>
      </c>
    </row>
    <row r="576" spans="1:32"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c r="AA576" s="50" t="str">
        <f t="shared" si="1744"/>
        <v>NA</v>
      </c>
      <c r="AB576" s="75" t="str">
        <f t="shared" si="1745"/>
        <v>NA</v>
      </c>
      <c r="AC576" s="47" t="s">
        <v>987</v>
      </c>
      <c r="AD576" s="47" t="s">
        <v>987</v>
      </c>
      <c r="AE576" s="47" t="s">
        <v>987</v>
      </c>
      <c r="AF576" s="47" t="s">
        <v>987</v>
      </c>
    </row>
    <row r="577" spans="1:32"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c r="AA577" s="50" t="str">
        <f t="shared" si="1744"/>
        <v>NA</v>
      </c>
      <c r="AB577" s="75" t="str">
        <f t="shared" si="1745"/>
        <v>NA</v>
      </c>
      <c r="AC577" s="47" t="s">
        <v>987</v>
      </c>
      <c r="AD577" s="47" t="s">
        <v>987</v>
      </c>
      <c r="AE577" s="47" t="s">
        <v>987</v>
      </c>
      <c r="AF577" s="47" t="s">
        <v>987</v>
      </c>
    </row>
    <row r="578" spans="1:32"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c r="AA578" s="50" t="str">
        <f t="shared" si="1744"/>
        <v>NA</v>
      </c>
      <c r="AB578" s="75" t="str">
        <f t="shared" si="1745"/>
        <v>NA</v>
      </c>
      <c r="AC578" s="47" t="s">
        <v>987</v>
      </c>
      <c r="AD578" s="47" t="s">
        <v>987</v>
      </c>
      <c r="AE578" s="47" t="s">
        <v>987</v>
      </c>
      <c r="AF578" s="47" t="s">
        <v>987</v>
      </c>
    </row>
    <row r="579" spans="1:32"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c r="AA579" s="50" t="str">
        <f t="shared" si="1744"/>
        <v>NA</v>
      </c>
      <c r="AB579" s="75" t="str">
        <f t="shared" si="1745"/>
        <v>NA</v>
      </c>
      <c r="AC579" s="47" t="s">
        <v>987</v>
      </c>
      <c r="AD579" s="47" t="s">
        <v>987</v>
      </c>
      <c r="AE579" s="47" t="s">
        <v>987</v>
      </c>
      <c r="AF579" s="47" t="s">
        <v>987</v>
      </c>
    </row>
    <row r="580" spans="1:32"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c r="AA580" s="50" t="str">
        <f t="shared" si="1744"/>
        <v>NA</v>
      </c>
      <c r="AB580" s="75" t="str">
        <f t="shared" si="1745"/>
        <v>NA</v>
      </c>
      <c r="AC580" s="47" t="s">
        <v>987</v>
      </c>
      <c r="AD580" s="47" t="s">
        <v>987</v>
      </c>
      <c r="AE580" s="47" t="s">
        <v>987</v>
      </c>
      <c r="AF580" s="47" t="s">
        <v>987</v>
      </c>
    </row>
    <row r="581" spans="1:32"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c r="AA581" s="50" t="str">
        <f t="shared" si="1744"/>
        <v>NA</v>
      </c>
      <c r="AB581" s="75" t="str">
        <f t="shared" si="1745"/>
        <v>NA</v>
      </c>
      <c r="AC581" s="47" t="s">
        <v>987</v>
      </c>
      <c r="AD581" s="47" t="s">
        <v>987</v>
      </c>
      <c r="AE581" s="47" t="s">
        <v>987</v>
      </c>
      <c r="AF581" s="47" t="s">
        <v>987</v>
      </c>
    </row>
    <row r="582" spans="1:32"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c r="AA582" s="50" t="str">
        <f t="shared" si="1744"/>
        <v>NA</v>
      </c>
      <c r="AB582" s="75" t="str">
        <f t="shared" si="1745"/>
        <v>NA</v>
      </c>
      <c r="AC582" s="47" t="s">
        <v>987</v>
      </c>
      <c r="AD582" s="47" t="s">
        <v>987</v>
      </c>
      <c r="AE582" s="47" t="s">
        <v>987</v>
      </c>
      <c r="AF582" s="47" t="s">
        <v>987</v>
      </c>
    </row>
    <row r="583" spans="1:32"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c r="AA583" s="50" t="str">
        <f t="shared" si="1744"/>
        <v>NA</v>
      </c>
      <c r="AB583" s="75" t="str">
        <f t="shared" si="1745"/>
        <v>NA</v>
      </c>
      <c r="AC583" s="47" t="s">
        <v>987</v>
      </c>
      <c r="AD583" s="47" t="s">
        <v>987</v>
      </c>
      <c r="AE583" s="47" t="s">
        <v>987</v>
      </c>
      <c r="AF583" s="47" t="s">
        <v>987</v>
      </c>
    </row>
    <row r="584" spans="1:32"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c r="AA584" s="50" t="str">
        <f t="shared" si="1744"/>
        <v>NA</v>
      </c>
      <c r="AB584" s="75" t="str">
        <f t="shared" si="1745"/>
        <v>NA</v>
      </c>
      <c r="AC584" s="47" t="s">
        <v>987</v>
      </c>
      <c r="AD584" s="47" t="s">
        <v>987</v>
      </c>
      <c r="AE584" s="47" t="s">
        <v>987</v>
      </c>
      <c r="AF584" s="47" t="s">
        <v>987</v>
      </c>
    </row>
    <row r="585" spans="1:32"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c r="AA585" s="50" t="str">
        <f t="shared" si="1744"/>
        <v>NA</v>
      </c>
      <c r="AB585" s="75" t="str">
        <f t="shared" si="1745"/>
        <v>NA</v>
      </c>
      <c r="AC585" s="47" t="s">
        <v>987</v>
      </c>
      <c r="AD585" s="47" t="s">
        <v>987</v>
      </c>
      <c r="AE585" s="47" t="s">
        <v>987</v>
      </c>
      <c r="AF585" s="47" t="s">
        <v>987</v>
      </c>
    </row>
    <row r="586" spans="1:32"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c r="AA586" s="50" t="str">
        <f t="shared" si="1744"/>
        <v>NA</v>
      </c>
      <c r="AB586" s="75" t="str">
        <f t="shared" si="1745"/>
        <v>NA</v>
      </c>
      <c r="AC586" s="47" t="s">
        <v>987</v>
      </c>
      <c r="AD586" s="47" t="s">
        <v>987</v>
      </c>
      <c r="AE586" s="47" t="s">
        <v>987</v>
      </c>
      <c r="AF586" s="47" t="s">
        <v>987</v>
      </c>
    </row>
    <row r="587" spans="1:32"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c r="AA587" s="50" t="str">
        <f t="shared" si="1744"/>
        <v>NA</v>
      </c>
      <c r="AB587" s="75" t="str">
        <f t="shared" si="1745"/>
        <v>NA</v>
      </c>
      <c r="AC587" s="47" t="s">
        <v>987</v>
      </c>
      <c r="AD587" s="47" t="s">
        <v>987</v>
      </c>
      <c r="AE587" s="47" t="s">
        <v>987</v>
      </c>
      <c r="AF587" s="47" t="s">
        <v>987</v>
      </c>
    </row>
    <row r="588" spans="1:32"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c r="AA588" s="50" t="str">
        <f t="shared" si="1744"/>
        <v>NA</v>
      </c>
      <c r="AB588" s="75" t="str">
        <f t="shared" si="1745"/>
        <v>NA</v>
      </c>
      <c r="AC588" s="47" t="s">
        <v>987</v>
      </c>
      <c r="AD588" s="47" t="s">
        <v>987</v>
      </c>
      <c r="AE588" s="47" t="s">
        <v>987</v>
      </c>
      <c r="AF588" s="47" t="s">
        <v>987</v>
      </c>
    </row>
    <row r="589" spans="1:32"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c r="AA589" s="50" t="str">
        <f t="shared" si="1744"/>
        <v>NA</v>
      </c>
      <c r="AB589" s="75" t="str">
        <f t="shared" si="1745"/>
        <v>NA</v>
      </c>
      <c r="AC589" s="47" t="s">
        <v>987</v>
      </c>
      <c r="AD589" s="47" t="s">
        <v>987</v>
      </c>
      <c r="AE589" s="47" t="s">
        <v>987</v>
      </c>
      <c r="AF589" s="47" t="s">
        <v>987</v>
      </c>
    </row>
    <row r="590" spans="1:32"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c r="AA590" s="50" t="str">
        <f t="shared" si="1744"/>
        <v>NA</v>
      </c>
      <c r="AB590" s="75" t="str">
        <f t="shared" si="1745"/>
        <v>NA</v>
      </c>
      <c r="AC590" s="47" t="s">
        <v>987</v>
      </c>
      <c r="AD590" s="47" t="s">
        <v>987</v>
      </c>
      <c r="AE590" s="47" t="s">
        <v>987</v>
      </c>
      <c r="AF590" s="47" t="s">
        <v>987</v>
      </c>
    </row>
    <row r="591" spans="1:32"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c r="AA591" s="50" t="str">
        <f t="shared" si="1744"/>
        <v>NA</v>
      </c>
      <c r="AB591" s="75" t="str">
        <f t="shared" si="1745"/>
        <v>NA</v>
      </c>
      <c r="AC591" s="47" t="s">
        <v>987</v>
      </c>
      <c r="AD591" s="47" t="s">
        <v>987</v>
      </c>
      <c r="AE591" s="47" t="s">
        <v>987</v>
      </c>
      <c r="AF591" s="47" t="s">
        <v>987</v>
      </c>
    </row>
    <row r="592" spans="1:32"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c r="AA592" s="50" t="str">
        <f t="shared" si="1744"/>
        <v>NA</v>
      </c>
      <c r="AB592" s="75" t="str">
        <f t="shared" si="1745"/>
        <v>NA</v>
      </c>
      <c r="AC592" s="47" t="s">
        <v>987</v>
      </c>
      <c r="AD592" s="47" t="s">
        <v>987</v>
      </c>
      <c r="AE592" s="47" t="s">
        <v>987</v>
      </c>
      <c r="AF592" s="47" t="s">
        <v>987</v>
      </c>
    </row>
    <row r="593" spans="1:32"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c r="AA593" s="50" t="str">
        <f t="shared" si="1744"/>
        <v>NA</v>
      </c>
      <c r="AB593" s="75" t="str">
        <f t="shared" si="1745"/>
        <v>NA</v>
      </c>
      <c r="AC593" s="47" t="s">
        <v>987</v>
      </c>
      <c r="AD593" s="47" t="s">
        <v>987</v>
      </c>
      <c r="AE593" s="47" t="s">
        <v>987</v>
      </c>
      <c r="AF593" s="47" t="s">
        <v>987</v>
      </c>
    </row>
    <row r="594" spans="1:32"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c r="AA594" s="50" t="str">
        <f t="shared" si="1744"/>
        <v>NA</v>
      </c>
      <c r="AB594" s="75" t="str">
        <f t="shared" si="1745"/>
        <v>NA</v>
      </c>
      <c r="AC594" s="47" t="s">
        <v>987</v>
      </c>
      <c r="AD594" s="47" t="s">
        <v>987</v>
      </c>
      <c r="AE594" s="47" t="s">
        <v>987</v>
      </c>
      <c r="AF594" s="47" t="s">
        <v>987</v>
      </c>
    </row>
    <row r="595" spans="1:32"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c r="AA595" s="50" t="str">
        <f t="shared" si="1744"/>
        <v>NA</v>
      </c>
      <c r="AB595" s="75" t="str">
        <f t="shared" si="1745"/>
        <v>NA</v>
      </c>
      <c r="AC595" s="47" t="s">
        <v>987</v>
      </c>
      <c r="AD595" s="47" t="s">
        <v>987</v>
      </c>
      <c r="AE595" s="47" t="s">
        <v>987</v>
      </c>
      <c r="AF595" s="47" t="s">
        <v>987</v>
      </c>
    </row>
    <row r="596" spans="1:32"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c r="AA596" s="50" t="str">
        <f t="shared" si="1744"/>
        <v>NA</v>
      </c>
      <c r="AB596" s="75" t="str">
        <f t="shared" si="1745"/>
        <v>NA</v>
      </c>
      <c r="AC596" s="47" t="s">
        <v>987</v>
      </c>
      <c r="AD596" s="47" t="s">
        <v>987</v>
      </c>
      <c r="AE596" s="47" t="s">
        <v>987</v>
      </c>
      <c r="AF596" s="47" t="s">
        <v>987</v>
      </c>
    </row>
    <row r="597" spans="1:32"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c r="AA597" s="50" t="str">
        <f t="shared" si="1744"/>
        <v>NA</v>
      </c>
      <c r="AB597" s="75" t="str">
        <f t="shared" si="1745"/>
        <v>NA</v>
      </c>
      <c r="AC597" s="47" t="s">
        <v>987</v>
      </c>
      <c r="AD597" s="47" t="s">
        <v>987</v>
      </c>
      <c r="AE597" s="47" t="s">
        <v>987</v>
      </c>
      <c r="AF597" s="47" t="s">
        <v>987</v>
      </c>
    </row>
    <row r="598" spans="1:32"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c r="AA598" s="50" t="str">
        <f t="shared" si="1744"/>
        <v>NA</v>
      </c>
      <c r="AB598" s="75" t="str">
        <f t="shared" si="1745"/>
        <v>NA</v>
      </c>
      <c r="AC598" s="47" t="s">
        <v>987</v>
      </c>
      <c r="AD598" s="47" t="s">
        <v>987</v>
      </c>
      <c r="AE598" s="47" t="s">
        <v>987</v>
      </c>
      <c r="AF598" s="47" t="s">
        <v>987</v>
      </c>
    </row>
    <row r="599" spans="1:32"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c r="AA599" s="50" t="str">
        <f t="shared" si="1744"/>
        <v>NA</v>
      </c>
      <c r="AB599" s="75" t="str">
        <f t="shared" si="1745"/>
        <v>NA</v>
      </c>
      <c r="AC599" s="47" t="s">
        <v>987</v>
      </c>
      <c r="AD599" s="47" t="s">
        <v>987</v>
      </c>
      <c r="AE599" s="47" t="s">
        <v>987</v>
      </c>
      <c r="AF599" s="47" t="s">
        <v>987</v>
      </c>
    </row>
    <row r="600" spans="1:32"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c r="AA600" s="50" t="str">
        <f t="shared" si="1744"/>
        <v>NA</v>
      </c>
      <c r="AB600" s="75" t="str">
        <f t="shared" si="1745"/>
        <v>NA</v>
      </c>
      <c r="AC600" s="47" t="s">
        <v>987</v>
      </c>
      <c r="AD600" s="47" t="s">
        <v>987</v>
      </c>
      <c r="AE600" s="47" t="s">
        <v>987</v>
      </c>
      <c r="AF600" s="47" t="s">
        <v>987</v>
      </c>
    </row>
    <row r="601" spans="1:32"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c r="AA601" s="50" t="str">
        <f t="shared" si="1744"/>
        <v>NA</v>
      </c>
      <c r="AB601" s="75" t="str">
        <f t="shared" si="1745"/>
        <v>NA</v>
      </c>
      <c r="AC601" s="47" t="s">
        <v>987</v>
      </c>
      <c r="AD601" s="47" t="s">
        <v>987</v>
      </c>
      <c r="AE601" s="47" t="s">
        <v>987</v>
      </c>
      <c r="AF601" s="47" t="s">
        <v>987</v>
      </c>
    </row>
    <row r="602" spans="1:32"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c r="AA602" s="50" t="str">
        <f t="shared" si="1744"/>
        <v>NA</v>
      </c>
      <c r="AB602" s="75" t="str">
        <f t="shared" si="1745"/>
        <v>NA</v>
      </c>
      <c r="AC602" s="47" t="s">
        <v>987</v>
      </c>
      <c r="AD602" s="47" t="s">
        <v>987</v>
      </c>
      <c r="AE602" s="47" t="s">
        <v>987</v>
      </c>
      <c r="AF602" s="47" t="s">
        <v>987</v>
      </c>
    </row>
    <row r="603" spans="1:32"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c r="AA603" s="50" t="str">
        <f t="shared" si="1744"/>
        <v>NA</v>
      </c>
      <c r="AB603" s="75" t="str">
        <f t="shared" si="1745"/>
        <v>NA</v>
      </c>
      <c r="AC603" s="47" t="s">
        <v>987</v>
      </c>
      <c r="AD603" s="47" t="s">
        <v>987</v>
      </c>
      <c r="AE603" s="47" t="s">
        <v>987</v>
      </c>
      <c r="AF603" s="47" t="s">
        <v>987</v>
      </c>
    </row>
    <row r="604" spans="1:32"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c r="AA604" s="50" t="str">
        <f t="shared" si="1744"/>
        <v>NA</v>
      </c>
      <c r="AB604" s="75" t="str">
        <f t="shared" si="1745"/>
        <v>NA</v>
      </c>
      <c r="AC604" s="47" t="s">
        <v>987</v>
      </c>
      <c r="AD604" s="47" t="s">
        <v>987</v>
      </c>
      <c r="AE604" s="47" t="s">
        <v>987</v>
      </c>
      <c r="AF604" s="47" t="s">
        <v>987</v>
      </c>
    </row>
    <row r="605" spans="1:32"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c r="AA605" s="50" t="str">
        <f t="shared" si="1744"/>
        <v>NA</v>
      </c>
      <c r="AB605" s="75" t="str">
        <f t="shared" si="1745"/>
        <v>NA</v>
      </c>
      <c r="AC605" s="47" t="s">
        <v>987</v>
      </c>
      <c r="AD605" s="47" t="s">
        <v>987</v>
      </c>
      <c r="AE605" s="47" t="s">
        <v>987</v>
      </c>
      <c r="AF605" s="47" t="s">
        <v>987</v>
      </c>
    </row>
    <row r="606" spans="1:32"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c r="AA606" s="50" t="str">
        <f t="shared" si="1744"/>
        <v>NA</v>
      </c>
      <c r="AB606" s="75" t="str">
        <f t="shared" si="1745"/>
        <v>NA</v>
      </c>
      <c r="AC606" s="47" t="s">
        <v>987</v>
      </c>
      <c r="AD606" s="47" t="s">
        <v>987</v>
      </c>
      <c r="AE606" s="47" t="s">
        <v>987</v>
      </c>
      <c r="AF606" s="47" t="s">
        <v>987</v>
      </c>
    </row>
    <row r="607" spans="1:32"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c r="AA607" s="50" t="str">
        <f t="shared" si="1744"/>
        <v>NA</v>
      </c>
      <c r="AB607" s="75" t="str">
        <f t="shared" si="1745"/>
        <v>NA</v>
      </c>
      <c r="AC607" s="47" t="s">
        <v>987</v>
      </c>
      <c r="AD607" s="47" t="s">
        <v>987</v>
      </c>
      <c r="AE607" s="47" t="s">
        <v>987</v>
      </c>
      <c r="AF607" s="47" t="s">
        <v>987</v>
      </c>
    </row>
    <row r="608" spans="1:32"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c r="AA608" s="50" t="str">
        <f t="shared" si="1744"/>
        <v>NA</v>
      </c>
      <c r="AB608" s="75" t="str">
        <f t="shared" si="1745"/>
        <v>NA</v>
      </c>
      <c r="AC608" s="47" t="s">
        <v>987</v>
      </c>
      <c r="AD608" s="47" t="s">
        <v>987</v>
      </c>
      <c r="AE608" s="47" t="s">
        <v>987</v>
      </c>
      <c r="AF608" s="47" t="s">
        <v>987</v>
      </c>
    </row>
    <row r="609" spans="1:32"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c r="AA609" s="50" t="str">
        <f t="shared" si="1744"/>
        <v>NA</v>
      </c>
      <c r="AB609" s="75" t="str">
        <f t="shared" si="1745"/>
        <v>NA</v>
      </c>
      <c r="AC609" s="47" t="s">
        <v>987</v>
      </c>
      <c r="AD609" s="47" t="s">
        <v>987</v>
      </c>
      <c r="AE609" s="47" t="s">
        <v>987</v>
      </c>
      <c r="AF609" s="47" t="s">
        <v>987</v>
      </c>
    </row>
    <row r="610" spans="1:32"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c r="AA610" s="50" t="str">
        <f t="shared" si="1744"/>
        <v>NA</v>
      </c>
      <c r="AB610" s="75" t="str">
        <f t="shared" si="1745"/>
        <v>NA</v>
      </c>
      <c r="AC610" s="47" t="s">
        <v>987</v>
      </c>
      <c r="AD610" s="47" t="s">
        <v>987</v>
      </c>
      <c r="AE610" s="47" t="s">
        <v>987</v>
      </c>
      <c r="AF610" s="47" t="s">
        <v>987</v>
      </c>
    </row>
    <row r="611" spans="1:32"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c r="AA611" s="50" t="str">
        <f t="shared" si="1744"/>
        <v>NA</v>
      </c>
      <c r="AB611" s="75" t="str">
        <f t="shared" si="1745"/>
        <v>NA</v>
      </c>
      <c r="AC611" s="47" t="s">
        <v>987</v>
      </c>
      <c r="AD611" s="47" t="s">
        <v>987</v>
      </c>
      <c r="AE611" s="47" t="s">
        <v>987</v>
      </c>
      <c r="AF611" s="47" t="s">
        <v>987</v>
      </c>
    </row>
    <row r="612" spans="1:32"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c r="AA612" s="50" t="str">
        <f t="shared" si="1744"/>
        <v>NA</v>
      </c>
      <c r="AB612" s="75" t="str">
        <f t="shared" si="1745"/>
        <v>NA</v>
      </c>
      <c r="AC612" s="47" t="s">
        <v>987</v>
      </c>
      <c r="AD612" s="47" t="s">
        <v>987</v>
      </c>
      <c r="AE612" s="47" t="s">
        <v>987</v>
      </c>
      <c r="AF612" s="47" t="s">
        <v>987</v>
      </c>
    </row>
    <row r="613" spans="1:32"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c r="AA613" s="50" t="str">
        <f t="shared" si="1744"/>
        <v>NA</v>
      </c>
      <c r="AB613" s="75" t="str">
        <f t="shared" si="1745"/>
        <v>NA</v>
      </c>
      <c r="AC613" s="47" t="s">
        <v>987</v>
      </c>
      <c r="AD613" s="47" t="s">
        <v>987</v>
      </c>
      <c r="AE613" s="47" t="s">
        <v>987</v>
      </c>
      <c r="AF613" s="47" t="s">
        <v>987</v>
      </c>
    </row>
    <row r="614" spans="1:32"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c r="AA614" s="50" t="str">
        <f t="shared" si="1744"/>
        <v>NA</v>
      </c>
      <c r="AB614" s="75" t="str">
        <f t="shared" si="1745"/>
        <v>NA</v>
      </c>
      <c r="AC614" s="47" t="s">
        <v>987</v>
      </c>
      <c r="AD614" s="47" t="s">
        <v>987</v>
      </c>
      <c r="AE614" s="47" t="s">
        <v>987</v>
      </c>
      <c r="AF614" s="47" t="s">
        <v>987</v>
      </c>
    </row>
    <row r="615" spans="1:32"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c r="AA615" s="50" t="str">
        <f t="shared" si="1744"/>
        <v>NA</v>
      </c>
      <c r="AB615" s="75" t="str">
        <f t="shared" si="1745"/>
        <v>NA</v>
      </c>
      <c r="AC615" s="47" t="s">
        <v>987</v>
      </c>
      <c r="AD615" s="47" t="s">
        <v>987</v>
      </c>
      <c r="AE615" s="47" t="s">
        <v>987</v>
      </c>
      <c r="AF615" s="47" t="s">
        <v>987</v>
      </c>
    </row>
    <row r="616" spans="1:32"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c r="AA616" s="50" t="str">
        <f t="shared" si="1744"/>
        <v>NA</v>
      </c>
      <c r="AB616" s="75" t="str">
        <f t="shared" si="1745"/>
        <v>NA</v>
      </c>
      <c r="AC616" s="47" t="s">
        <v>987</v>
      </c>
      <c r="AD616" s="47" t="s">
        <v>987</v>
      </c>
      <c r="AE616" s="47" t="s">
        <v>987</v>
      </c>
      <c r="AF616" s="47" t="s">
        <v>987</v>
      </c>
    </row>
    <row r="617" spans="1:32"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c r="AA617" s="50" t="str">
        <f t="shared" si="1744"/>
        <v>NA</v>
      </c>
      <c r="AB617" s="75" t="str">
        <f t="shared" si="1745"/>
        <v>NA</v>
      </c>
      <c r="AC617" s="47" t="s">
        <v>987</v>
      </c>
      <c r="AD617" s="47" t="s">
        <v>987</v>
      </c>
      <c r="AE617" s="47" t="s">
        <v>987</v>
      </c>
      <c r="AF617" s="47" t="s">
        <v>987</v>
      </c>
    </row>
    <row r="618" spans="1:32"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c r="AA618" s="50" t="str">
        <f t="shared" si="1744"/>
        <v>NA</v>
      </c>
      <c r="AB618" s="75" t="str">
        <f t="shared" si="1745"/>
        <v>NA</v>
      </c>
      <c r="AC618" s="47" t="s">
        <v>987</v>
      </c>
      <c r="AD618" s="47" t="s">
        <v>987</v>
      </c>
      <c r="AE618" s="47" t="s">
        <v>987</v>
      </c>
      <c r="AF618" s="47" t="s">
        <v>987</v>
      </c>
    </row>
    <row r="619" spans="1:32"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c r="AA619" s="50" t="str">
        <f t="shared" si="1744"/>
        <v>NA</v>
      </c>
      <c r="AB619" s="75" t="str">
        <f t="shared" si="1745"/>
        <v>NA</v>
      </c>
      <c r="AC619" s="47" t="s">
        <v>987</v>
      </c>
      <c r="AD619" s="47" t="s">
        <v>987</v>
      </c>
      <c r="AE619" s="47" t="s">
        <v>987</v>
      </c>
      <c r="AF619" s="47" t="s">
        <v>987</v>
      </c>
    </row>
    <row r="620" spans="1:32"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c r="AA620" s="50" t="str">
        <f t="shared" si="1744"/>
        <v>NA</v>
      </c>
      <c r="AB620" s="75" t="str">
        <f t="shared" si="1745"/>
        <v>NA</v>
      </c>
      <c r="AC620" s="47" t="s">
        <v>987</v>
      </c>
      <c r="AD620" s="47" t="s">
        <v>987</v>
      </c>
      <c r="AE620" s="47" t="s">
        <v>987</v>
      </c>
      <c r="AF620" s="47" t="s">
        <v>987</v>
      </c>
    </row>
    <row r="621" spans="1:32"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c r="AA621" s="50" t="str">
        <f t="shared" si="1744"/>
        <v>NA</v>
      </c>
      <c r="AB621" s="75" t="str">
        <f t="shared" si="1745"/>
        <v>NA</v>
      </c>
      <c r="AC621" s="47" t="s">
        <v>987</v>
      </c>
      <c r="AD621" s="47" t="s">
        <v>987</v>
      </c>
      <c r="AE621" s="47" t="s">
        <v>987</v>
      </c>
      <c r="AF621" s="47" t="s">
        <v>987</v>
      </c>
    </row>
    <row r="622" spans="1:32"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c r="AA622" s="50" t="str">
        <f t="shared" si="1744"/>
        <v>NA</v>
      </c>
      <c r="AB622" s="75" t="str">
        <f t="shared" si="1745"/>
        <v>NA</v>
      </c>
      <c r="AC622" s="47" t="s">
        <v>987</v>
      </c>
      <c r="AD622" s="47" t="s">
        <v>987</v>
      </c>
      <c r="AE622" s="47" t="s">
        <v>987</v>
      </c>
      <c r="AF622" s="47" t="s">
        <v>987</v>
      </c>
    </row>
    <row r="623" spans="1:32"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c r="AA623" s="50" t="str">
        <f t="shared" si="1744"/>
        <v>NA</v>
      </c>
      <c r="AB623" s="75" t="str">
        <f t="shared" si="1745"/>
        <v>NA</v>
      </c>
      <c r="AC623" s="47" t="s">
        <v>987</v>
      </c>
      <c r="AD623" s="47" t="s">
        <v>987</v>
      </c>
      <c r="AE623" s="47" t="s">
        <v>987</v>
      </c>
      <c r="AF623" s="47" t="s">
        <v>987</v>
      </c>
    </row>
    <row r="624" spans="1:32"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c r="AA624" s="50" t="str">
        <f t="shared" si="1744"/>
        <v>NA</v>
      </c>
      <c r="AB624" s="75" t="str">
        <f t="shared" si="1745"/>
        <v>NA</v>
      </c>
      <c r="AC624" s="47" t="s">
        <v>987</v>
      </c>
      <c r="AD624" s="47" t="s">
        <v>987</v>
      </c>
      <c r="AE624" s="47" t="s">
        <v>987</v>
      </c>
      <c r="AF624" s="47" t="s">
        <v>987</v>
      </c>
    </row>
    <row r="625" spans="1:32"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c r="AA625" s="50" t="str">
        <f t="shared" si="1744"/>
        <v>NA</v>
      </c>
      <c r="AB625" s="75" t="str">
        <f t="shared" si="1745"/>
        <v>NA</v>
      </c>
      <c r="AC625" s="47" t="s">
        <v>987</v>
      </c>
      <c r="AD625" s="47" t="s">
        <v>987</v>
      </c>
      <c r="AE625" s="47" t="s">
        <v>987</v>
      </c>
      <c r="AF625" s="47" t="s">
        <v>987</v>
      </c>
    </row>
    <row r="626" spans="1:32"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c r="AA626" s="50" t="str">
        <f t="shared" si="1744"/>
        <v>NA</v>
      </c>
      <c r="AB626" s="75" t="str">
        <f t="shared" si="1745"/>
        <v>NA</v>
      </c>
      <c r="AC626" s="47" t="s">
        <v>987</v>
      </c>
      <c r="AD626" s="47" t="s">
        <v>987</v>
      </c>
      <c r="AE626" s="47" t="s">
        <v>987</v>
      </c>
      <c r="AF626" s="47" t="s">
        <v>987</v>
      </c>
    </row>
    <row r="627" spans="1:32"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c r="AA627" s="50" t="str">
        <f t="shared" si="1744"/>
        <v>NA</v>
      </c>
      <c r="AB627" s="75" t="str">
        <f t="shared" si="1745"/>
        <v>NA</v>
      </c>
      <c r="AC627" s="47" t="s">
        <v>987</v>
      </c>
      <c r="AD627" s="47" t="s">
        <v>987</v>
      </c>
      <c r="AE627" s="47" t="s">
        <v>987</v>
      </c>
      <c r="AF627" s="47" t="s">
        <v>987</v>
      </c>
    </row>
    <row r="628" spans="1:32"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c r="AA628" s="50" t="str">
        <f t="shared" si="1744"/>
        <v>NA</v>
      </c>
      <c r="AB628" s="75" t="str">
        <f t="shared" si="1745"/>
        <v>NA</v>
      </c>
      <c r="AC628" s="47" t="s">
        <v>987</v>
      </c>
      <c r="AD628" s="47" t="s">
        <v>987</v>
      </c>
      <c r="AE628" s="47" t="s">
        <v>987</v>
      </c>
      <c r="AF628" s="47" t="s">
        <v>987</v>
      </c>
    </row>
    <row r="629" spans="1:32"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c r="AA629" s="50" t="str">
        <f t="shared" si="1744"/>
        <v>NA</v>
      </c>
      <c r="AB629" s="75" t="str">
        <f t="shared" si="1745"/>
        <v>NA</v>
      </c>
      <c r="AC629" s="47" t="s">
        <v>987</v>
      </c>
      <c r="AD629" s="47" t="s">
        <v>987</v>
      </c>
      <c r="AE629" s="47" t="s">
        <v>987</v>
      </c>
      <c r="AF629" s="47" t="s">
        <v>987</v>
      </c>
    </row>
    <row r="630" spans="1:32"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c r="AA630" s="50" t="str">
        <f t="shared" si="1744"/>
        <v>NA</v>
      </c>
      <c r="AB630" s="75" t="str">
        <f t="shared" si="1745"/>
        <v>NA</v>
      </c>
      <c r="AC630" s="47" t="s">
        <v>987</v>
      </c>
      <c r="AD630" s="47" t="s">
        <v>987</v>
      </c>
      <c r="AE630" s="47" t="s">
        <v>987</v>
      </c>
      <c r="AF630" s="47" t="s">
        <v>987</v>
      </c>
    </row>
    <row r="631" spans="1:32"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c r="AA631" s="50" t="str">
        <f t="shared" ref="AA631:AA673" si="1746">IF(ISERROR(MIN(86400*AB631/(4*3600), 1)), "NA", MIN(86400*AB631/(4*3600), 1))</f>
        <v>NA</v>
      </c>
      <c r="AB631" s="75" t="str">
        <f t="shared" ref="AB631:AB673" si="1747">IF(AC631="-","NA",SUM(AC631:AF631))</f>
        <v>NA</v>
      </c>
      <c r="AC631" s="47" t="s">
        <v>987</v>
      </c>
      <c r="AD631" s="47" t="s">
        <v>987</v>
      </c>
      <c r="AE631" s="47" t="s">
        <v>987</v>
      </c>
      <c r="AF631" s="47" t="s">
        <v>987</v>
      </c>
    </row>
    <row r="632" spans="1:32"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c r="AA632" s="50" t="str">
        <f t="shared" si="1746"/>
        <v>NA</v>
      </c>
      <c r="AB632" s="75" t="str">
        <f t="shared" si="1747"/>
        <v>NA</v>
      </c>
      <c r="AC632" s="47" t="s">
        <v>987</v>
      </c>
      <c r="AD632" s="47" t="s">
        <v>987</v>
      </c>
      <c r="AE632" s="47" t="s">
        <v>987</v>
      </c>
      <c r="AF632" s="47" t="s">
        <v>987</v>
      </c>
    </row>
    <row r="633" spans="1:32"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c r="AA633" s="50" t="str">
        <f t="shared" si="1746"/>
        <v>NA</v>
      </c>
      <c r="AB633" s="75" t="str">
        <f t="shared" si="1747"/>
        <v>NA</v>
      </c>
      <c r="AC633" s="47" t="s">
        <v>987</v>
      </c>
      <c r="AD633" s="47" t="s">
        <v>987</v>
      </c>
      <c r="AE633" s="47" t="s">
        <v>987</v>
      </c>
      <c r="AF633" s="47" t="s">
        <v>987</v>
      </c>
    </row>
    <row r="634" spans="1:32"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c r="AA634" s="50" t="str">
        <f t="shared" si="1746"/>
        <v>NA</v>
      </c>
      <c r="AB634" s="75" t="str">
        <f t="shared" si="1747"/>
        <v>NA</v>
      </c>
      <c r="AC634" s="47" t="s">
        <v>987</v>
      </c>
      <c r="AD634" s="47" t="s">
        <v>987</v>
      </c>
      <c r="AE634" s="47" t="s">
        <v>987</v>
      </c>
      <c r="AF634" s="47" t="s">
        <v>987</v>
      </c>
    </row>
    <row r="635" spans="1:32"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c r="AA635" s="50" t="str">
        <f t="shared" si="1746"/>
        <v>NA</v>
      </c>
      <c r="AB635" s="75" t="str">
        <f t="shared" si="1747"/>
        <v>NA</v>
      </c>
      <c r="AC635" s="47" t="s">
        <v>987</v>
      </c>
      <c r="AD635" s="47" t="s">
        <v>987</v>
      </c>
      <c r="AE635" s="47" t="s">
        <v>987</v>
      </c>
      <c r="AF635" s="47" t="s">
        <v>987</v>
      </c>
    </row>
    <row r="636" spans="1:32"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c r="AA636" s="50" t="str">
        <f t="shared" si="1746"/>
        <v>NA</v>
      </c>
      <c r="AB636" s="75" t="str">
        <f t="shared" si="1747"/>
        <v>NA</v>
      </c>
      <c r="AC636" s="47" t="s">
        <v>987</v>
      </c>
      <c r="AD636" s="47" t="s">
        <v>987</v>
      </c>
      <c r="AE636" s="47" t="s">
        <v>987</v>
      </c>
      <c r="AF636" s="47" t="s">
        <v>987</v>
      </c>
    </row>
    <row r="637" spans="1:32"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c r="AA637" s="50" t="str">
        <f t="shared" si="1746"/>
        <v>NA</v>
      </c>
      <c r="AB637" s="75" t="str">
        <f t="shared" si="1747"/>
        <v>NA</v>
      </c>
      <c r="AC637" s="47" t="s">
        <v>987</v>
      </c>
      <c r="AD637" s="47" t="s">
        <v>987</v>
      </c>
      <c r="AE637" s="47" t="s">
        <v>987</v>
      </c>
      <c r="AF637" s="47" t="s">
        <v>987</v>
      </c>
    </row>
    <row r="638" spans="1:32"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c r="AA638" s="50" t="str">
        <f t="shared" si="1746"/>
        <v>NA</v>
      </c>
      <c r="AB638" s="75" t="str">
        <f t="shared" si="1747"/>
        <v>NA</v>
      </c>
      <c r="AC638" s="47" t="s">
        <v>987</v>
      </c>
      <c r="AD638" s="47" t="s">
        <v>987</v>
      </c>
      <c r="AE638" s="47" t="s">
        <v>987</v>
      </c>
      <c r="AF638" s="47" t="s">
        <v>987</v>
      </c>
    </row>
    <row r="639" spans="1:32"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c r="AA639" s="50" t="str">
        <f t="shared" si="1746"/>
        <v>NA</v>
      </c>
      <c r="AB639" s="75" t="str">
        <f t="shared" si="1747"/>
        <v>NA</v>
      </c>
      <c r="AC639" s="47" t="s">
        <v>987</v>
      </c>
      <c r="AD639" s="47" t="s">
        <v>987</v>
      </c>
      <c r="AE639" s="47" t="s">
        <v>987</v>
      </c>
      <c r="AF639" s="47" t="s">
        <v>987</v>
      </c>
    </row>
    <row r="640" spans="1:32"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c r="AA640" s="50" t="str">
        <f t="shared" si="1746"/>
        <v>NA</v>
      </c>
      <c r="AB640" s="75" t="str">
        <f t="shared" si="1747"/>
        <v>NA</v>
      </c>
      <c r="AC640" s="47" t="s">
        <v>987</v>
      </c>
      <c r="AD640" s="47" t="s">
        <v>987</v>
      </c>
      <c r="AE640" s="47" t="s">
        <v>987</v>
      </c>
      <c r="AF640" s="47" t="s">
        <v>987</v>
      </c>
    </row>
    <row r="641" spans="1:32"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c r="AA641" s="50" t="str">
        <f t="shared" si="1746"/>
        <v>NA</v>
      </c>
      <c r="AB641" s="75" t="str">
        <f t="shared" si="1747"/>
        <v>NA</v>
      </c>
      <c r="AC641" s="47" t="s">
        <v>987</v>
      </c>
      <c r="AD641" s="47" t="s">
        <v>987</v>
      </c>
      <c r="AE641" s="47" t="s">
        <v>987</v>
      </c>
      <c r="AF641" s="47" t="s">
        <v>987</v>
      </c>
    </row>
    <row r="642" spans="1:32"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c r="AA642" s="50" t="str">
        <f t="shared" si="1746"/>
        <v>NA</v>
      </c>
      <c r="AB642" s="75" t="str">
        <f t="shared" si="1747"/>
        <v>NA</v>
      </c>
      <c r="AC642" s="47" t="s">
        <v>987</v>
      </c>
      <c r="AD642" s="47" t="s">
        <v>987</v>
      </c>
      <c r="AE642" s="47" t="s">
        <v>987</v>
      </c>
      <c r="AF642" s="47" t="s">
        <v>987</v>
      </c>
    </row>
    <row r="643" spans="1:32"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c r="AA643" s="50" t="str">
        <f t="shared" si="1746"/>
        <v>NA</v>
      </c>
      <c r="AB643" s="75" t="str">
        <f t="shared" si="1747"/>
        <v>NA</v>
      </c>
      <c r="AC643" s="47" t="s">
        <v>987</v>
      </c>
      <c r="AD643" s="47" t="s">
        <v>987</v>
      </c>
      <c r="AE643" s="47" t="s">
        <v>987</v>
      </c>
      <c r="AF643" s="47" t="s">
        <v>987</v>
      </c>
    </row>
    <row r="644" spans="1:32"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c r="AA644" s="50" t="str">
        <f t="shared" si="1746"/>
        <v>NA</v>
      </c>
      <c r="AB644" s="75" t="str">
        <f t="shared" si="1747"/>
        <v>NA</v>
      </c>
      <c r="AC644" s="47" t="s">
        <v>987</v>
      </c>
      <c r="AD644" s="47" t="s">
        <v>987</v>
      </c>
      <c r="AE644" s="47" t="s">
        <v>987</v>
      </c>
      <c r="AF644" s="47" t="s">
        <v>987</v>
      </c>
    </row>
    <row r="645" spans="1:32"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c r="AA645" s="50" t="str">
        <f t="shared" si="1746"/>
        <v>NA</v>
      </c>
      <c r="AB645" s="75" t="str">
        <f t="shared" si="1747"/>
        <v>NA</v>
      </c>
      <c r="AC645" s="47" t="s">
        <v>987</v>
      </c>
      <c r="AD645" s="47" t="s">
        <v>987</v>
      </c>
      <c r="AE645" s="47" t="s">
        <v>987</v>
      </c>
      <c r="AF645" s="47" t="s">
        <v>987</v>
      </c>
    </row>
    <row r="646" spans="1:32"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c r="AA646" s="50" t="str">
        <f t="shared" si="1746"/>
        <v>NA</v>
      </c>
      <c r="AB646" s="75" t="str">
        <f t="shared" si="1747"/>
        <v>NA</v>
      </c>
      <c r="AC646" s="47" t="s">
        <v>987</v>
      </c>
      <c r="AD646" s="47" t="s">
        <v>987</v>
      </c>
      <c r="AE646" s="47" t="s">
        <v>987</v>
      </c>
      <c r="AF646" s="47" t="s">
        <v>987</v>
      </c>
    </row>
    <row r="647" spans="1:32"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c r="AA647" s="50" t="str">
        <f t="shared" si="1746"/>
        <v>NA</v>
      </c>
      <c r="AB647" s="75" t="str">
        <f t="shared" si="1747"/>
        <v>NA</v>
      </c>
      <c r="AC647" s="47" t="s">
        <v>987</v>
      </c>
      <c r="AD647" s="47" t="s">
        <v>987</v>
      </c>
      <c r="AE647" s="47" t="s">
        <v>987</v>
      </c>
      <c r="AF647" s="47" t="s">
        <v>987</v>
      </c>
    </row>
    <row r="648" spans="1:32"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c r="AA648" s="50" t="str">
        <f t="shared" si="1746"/>
        <v>NA</v>
      </c>
      <c r="AB648" s="75" t="str">
        <f t="shared" si="1747"/>
        <v>NA</v>
      </c>
      <c r="AC648" s="47" t="s">
        <v>987</v>
      </c>
      <c r="AD648" s="47" t="s">
        <v>987</v>
      </c>
      <c r="AE648" s="47" t="s">
        <v>987</v>
      </c>
      <c r="AF648" s="47" t="s">
        <v>987</v>
      </c>
    </row>
    <row r="649" spans="1:32"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c r="AA649" s="50" t="str">
        <f t="shared" si="1746"/>
        <v>NA</v>
      </c>
      <c r="AB649" s="75" t="str">
        <f t="shared" si="1747"/>
        <v>NA</v>
      </c>
      <c r="AC649" s="47" t="s">
        <v>987</v>
      </c>
      <c r="AD649" s="47" t="s">
        <v>987</v>
      </c>
      <c r="AE649" s="47" t="s">
        <v>987</v>
      </c>
      <c r="AF649" s="47" t="s">
        <v>987</v>
      </c>
    </row>
    <row r="650" spans="1:32"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c r="AA650" s="50" t="str">
        <f t="shared" si="1746"/>
        <v>NA</v>
      </c>
      <c r="AB650" s="75" t="str">
        <f t="shared" si="1747"/>
        <v>NA</v>
      </c>
      <c r="AC650" s="47" t="s">
        <v>987</v>
      </c>
      <c r="AD650" s="47" t="s">
        <v>987</v>
      </c>
      <c r="AE650" s="47" t="s">
        <v>987</v>
      </c>
      <c r="AF650" s="47" t="s">
        <v>987</v>
      </c>
    </row>
    <row r="651" spans="1:32"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c r="AA651" s="50" t="str">
        <f t="shared" si="1746"/>
        <v>NA</v>
      </c>
      <c r="AB651" s="75" t="str">
        <f t="shared" si="1747"/>
        <v>NA</v>
      </c>
      <c r="AC651" s="47" t="s">
        <v>987</v>
      </c>
      <c r="AD651" s="47" t="s">
        <v>987</v>
      </c>
      <c r="AE651" s="47" t="s">
        <v>987</v>
      </c>
      <c r="AF651" s="47" t="s">
        <v>987</v>
      </c>
    </row>
    <row r="652" spans="1:32"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c r="AA652" s="50" t="str">
        <f t="shared" si="1746"/>
        <v>NA</v>
      </c>
      <c r="AB652" s="75" t="str">
        <f t="shared" si="1747"/>
        <v>NA</v>
      </c>
      <c r="AC652" s="47" t="s">
        <v>987</v>
      </c>
      <c r="AD652" s="47" t="s">
        <v>987</v>
      </c>
      <c r="AE652" s="47" t="s">
        <v>987</v>
      </c>
      <c r="AF652" s="47" t="s">
        <v>987</v>
      </c>
    </row>
    <row r="653" spans="1:32"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c r="AA653" s="50" t="str">
        <f t="shared" si="1746"/>
        <v>NA</v>
      </c>
      <c r="AB653" s="75" t="str">
        <f t="shared" si="1747"/>
        <v>NA</v>
      </c>
      <c r="AC653" s="47" t="s">
        <v>987</v>
      </c>
      <c r="AD653" s="47" t="s">
        <v>987</v>
      </c>
      <c r="AE653" s="47" t="s">
        <v>987</v>
      </c>
      <c r="AF653" s="47" t="s">
        <v>987</v>
      </c>
    </row>
    <row r="654" spans="1:32"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c r="AA654" s="50" t="str">
        <f t="shared" si="1746"/>
        <v>NA</v>
      </c>
      <c r="AB654" s="75" t="str">
        <f t="shared" si="1747"/>
        <v>NA</v>
      </c>
      <c r="AC654" s="47" t="s">
        <v>987</v>
      </c>
      <c r="AD654" s="47" t="s">
        <v>987</v>
      </c>
      <c r="AE654" s="47" t="s">
        <v>987</v>
      </c>
      <c r="AF654" s="47" t="s">
        <v>987</v>
      </c>
    </row>
    <row r="655" spans="1:32"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c r="AA655" s="50" t="str">
        <f t="shared" si="1746"/>
        <v>NA</v>
      </c>
      <c r="AB655" s="75" t="str">
        <f t="shared" si="1747"/>
        <v>NA</v>
      </c>
      <c r="AC655" s="47" t="s">
        <v>987</v>
      </c>
      <c r="AD655" s="47" t="s">
        <v>987</v>
      </c>
      <c r="AE655" s="47" t="s">
        <v>987</v>
      </c>
      <c r="AF655" s="47" t="s">
        <v>987</v>
      </c>
    </row>
    <row r="656" spans="1:32"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c r="AA656" s="50" t="str">
        <f t="shared" si="1746"/>
        <v>NA</v>
      </c>
      <c r="AB656" s="75" t="str">
        <f t="shared" si="1747"/>
        <v>NA</v>
      </c>
      <c r="AC656" s="47" t="s">
        <v>987</v>
      </c>
      <c r="AD656" s="47" t="s">
        <v>987</v>
      </c>
      <c r="AE656" s="47" t="s">
        <v>987</v>
      </c>
      <c r="AF656" s="47" t="s">
        <v>987</v>
      </c>
    </row>
    <row r="657" spans="1:32"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c r="AA657" s="50" t="str">
        <f t="shared" si="1746"/>
        <v>NA</v>
      </c>
      <c r="AB657" s="75" t="str">
        <f t="shared" si="1747"/>
        <v>NA</v>
      </c>
      <c r="AC657" s="47" t="s">
        <v>987</v>
      </c>
      <c r="AD657" s="47" t="s">
        <v>987</v>
      </c>
      <c r="AE657" s="47" t="s">
        <v>987</v>
      </c>
      <c r="AF657" s="47" t="s">
        <v>987</v>
      </c>
    </row>
    <row r="658" spans="1:32"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c r="AA658" s="50" t="str">
        <f t="shared" si="1746"/>
        <v>NA</v>
      </c>
      <c r="AB658" s="75" t="str">
        <f t="shared" si="1747"/>
        <v>NA</v>
      </c>
      <c r="AC658" s="47" t="s">
        <v>987</v>
      </c>
      <c r="AD658" s="47" t="s">
        <v>987</v>
      </c>
      <c r="AE658" s="47" t="s">
        <v>987</v>
      </c>
      <c r="AF658" s="47" t="s">
        <v>987</v>
      </c>
    </row>
    <row r="659" spans="1:32"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c r="AA659" s="50" t="str">
        <f t="shared" si="1746"/>
        <v>NA</v>
      </c>
      <c r="AB659" s="75" t="str">
        <f t="shared" si="1747"/>
        <v>NA</v>
      </c>
      <c r="AC659" s="47" t="s">
        <v>987</v>
      </c>
      <c r="AD659" s="47" t="s">
        <v>987</v>
      </c>
      <c r="AE659" s="47" t="s">
        <v>987</v>
      </c>
      <c r="AF659" s="47" t="s">
        <v>987</v>
      </c>
    </row>
    <row r="660" spans="1:32"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c r="AA660" s="50" t="str">
        <f t="shared" si="1746"/>
        <v>NA</v>
      </c>
      <c r="AB660" s="75" t="str">
        <f t="shared" si="1747"/>
        <v>NA</v>
      </c>
      <c r="AC660" s="47" t="s">
        <v>987</v>
      </c>
      <c r="AD660" s="47" t="s">
        <v>987</v>
      </c>
      <c r="AE660" s="47" t="s">
        <v>987</v>
      </c>
      <c r="AF660" s="47" t="s">
        <v>987</v>
      </c>
    </row>
    <row r="661" spans="1:32"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c r="AA661" s="50" t="str">
        <f t="shared" si="1746"/>
        <v>NA</v>
      </c>
      <c r="AB661" s="75" t="str">
        <f t="shared" si="1747"/>
        <v>NA</v>
      </c>
      <c r="AC661" s="47" t="s">
        <v>987</v>
      </c>
      <c r="AD661" s="47" t="s">
        <v>987</v>
      </c>
      <c r="AE661" s="47" t="s">
        <v>987</v>
      </c>
      <c r="AF661" s="47" t="s">
        <v>987</v>
      </c>
    </row>
    <row r="662" spans="1:32"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c r="AA662" s="50" t="str">
        <f t="shared" si="1746"/>
        <v>NA</v>
      </c>
      <c r="AB662" s="75" t="str">
        <f t="shared" si="1747"/>
        <v>NA</v>
      </c>
      <c r="AC662" s="47" t="s">
        <v>987</v>
      </c>
      <c r="AD662" s="47" t="s">
        <v>987</v>
      </c>
      <c r="AE662" s="47" t="s">
        <v>987</v>
      </c>
      <c r="AF662" s="47" t="s">
        <v>987</v>
      </c>
    </row>
    <row r="663" spans="1:32"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c r="AA663" s="50" t="str">
        <f t="shared" si="1746"/>
        <v>NA</v>
      </c>
      <c r="AB663" s="75" t="str">
        <f t="shared" si="1747"/>
        <v>NA</v>
      </c>
      <c r="AC663" s="47" t="s">
        <v>987</v>
      </c>
      <c r="AD663" s="47" t="s">
        <v>987</v>
      </c>
      <c r="AE663" s="47" t="s">
        <v>987</v>
      </c>
      <c r="AF663" s="47" t="s">
        <v>987</v>
      </c>
    </row>
    <row r="664" spans="1:32"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c r="AA664" s="50" t="str">
        <f t="shared" si="1746"/>
        <v>NA</v>
      </c>
      <c r="AB664" s="75" t="str">
        <f t="shared" si="1747"/>
        <v>NA</v>
      </c>
      <c r="AC664" s="47" t="s">
        <v>987</v>
      </c>
      <c r="AD664" s="47" t="s">
        <v>987</v>
      </c>
      <c r="AE664" s="47" t="s">
        <v>987</v>
      </c>
      <c r="AF664" s="47" t="s">
        <v>987</v>
      </c>
    </row>
    <row r="665" spans="1:32"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c r="AA665" s="50" t="str">
        <f t="shared" si="1746"/>
        <v>NA</v>
      </c>
      <c r="AB665" s="75" t="str">
        <f t="shared" si="1747"/>
        <v>NA</v>
      </c>
      <c r="AC665" s="47" t="s">
        <v>987</v>
      </c>
      <c r="AD665" s="47" t="s">
        <v>987</v>
      </c>
      <c r="AE665" s="47" t="s">
        <v>987</v>
      </c>
      <c r="AF665" s="47" t="s">
        <v>987</v>
      </c>
    </row>
    <row r="666" spans="1:32"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c r="AA666" s="50" t="str">
        <f t="shared" si="1746"/>
        <v>NA</v>
      </c>
      <c r="AB666" s="75" t="str">
        <f t="shared" si="1747"/>
        <v>NA</v>
      </c>
      <c r="AC666" s="47" t="s">
        <v>987</v>
      </c>
      <c r="AD666" s="47" t="s">
        <v>987</v>
      </c>
      <c r="AE666" s="47" t="s">
        <v>987</v>
      </c>
      <c r="AF666" s="47" t="s">
        <v>987</v>
      </c>
    </row>
    <row r="667" spans="1:32"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c r="AA667" s="50" t="str">
        <f t="shared" si="1746"/>
        <v>NA</v>
      </c>
      <c r="AB667" s="75" t="str">
        <f t="shared" si="1747"/>
        <v>NA</v>
      </c>
      <c r="AC667" s="47" t="s">
        <v>987</v>
      </c>
      <c r="AD667" s="47" t="s">
        <v>987</v>
      </c>
      <c r="AE667" s="47" t="s">
        <v>987</v>
      </c>
      <c r="AF667" s="47" t="s">
        <v>987</v>
      </c>
    </row>
    <row r="668" spans="1:32"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c r="AA668" s="50" t="str">
        <f t="shared" si="1746"/>
        <v>NA</v>
      </c>
      <c r="AB668" s="75" t="str">
        <f t="shared" si="1747"/>
        <v>NA</v>
      </c>
      <c r="AC668" s="47" t="s">
        <v>987</v>
      </c>
      <c r="AD668" s="47" t="s">
        <v>987</v>
      </c>
      <c r="AE668" s="47" t="s">
        <v>987</v>
      </c>
      <c r="AF668" s="47" t="s">
        <v>987</v>
      </c>
    </row>
    <row r="669" spans="1:32"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c r="AA669" s="50" t="str">
        <f t="shared" si="1746"/>
        <v>NA</v>
      </c>
      <c r="AB669" s="75" t="str">
        <f t="shared" si="1747"/>
        <v>NA</v>
      </c>
      <c r="AC669" s="47" t="s">
        <v>987</v>
      </c>
      <c r="AD669" s="47" t="s">
        <v>987</v>
      </c>
      <c r="AE669" s="47" t="s">
        <v>987</v>
      </c>
      <c r="AF669" s="47" t="s">
        <v>987</v>
      </c>
    </row>
    <row r="670" spans="1:32"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c r="AA670" s="50" t="str">
        <f t="shared" si="1746"/>
        <v>NA</v>
      </c>
      <c r="AB670" s="75" t="str">
        <f t="shared" si="1747"/>
        <v>NA</v>
      </c>
      <c r="AC670" s="47" t="s">
        <v>987</v>
      </c>
      <c r="AD670" s="47" t="s">
        <v>987</v>
      </c>
      <c r="AE670" s="47" t="s">
        <v>987</v>
      </c>
      <c r="AF670" s="47" t="s">
        <v>987</v>
      </c>
    </row>
    <row r="671" spans="1:32"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c r="AA671" s="50" t="str">
        <f t="shared" si="1746"/>
        <v>NA</v>
      </c>
      <c r="AB671" s="75" t="str">
        <f t="shared" si="1747"/>
        <v>NA</v>
      </c>
      <c r="AC671" s="47" t="s">
        <v>987</v>
      </c>
      <c r="AD671" s="47" t="s">
        <v>987</v>
      </c>
      <c r="AE671" s="47" t="s">
        <v>987</v>
      </c>
      <c r="AF671" s="47" t="s">
        <v>987</v>
      </c>
    </row>
    <row r="672" spans="1:32"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c r="AA672" s="50" t="str">
        <f t="shared" si="1746"/>
        <v>NA</v>
      </c>
      <c r="AB672" s="75" t="str">
        <f t="shared" si="1747"/>
        <v>NA</v>
      </c>
      <c r="AC672" s="47" t="s">
        <v>987</v>
      </c>
      <c r="AD672" s="47" t="s">
        <v>987</v>
      </c>
      <c r="AE672" s="47" t="s">
        <v>987</v>
      </c>
      <c r="AF672" s="47" t="s">
        <v>987</v>
      </c>
    </row>
    <row r="673" spans="1:32"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c r="AA673" s="50" t="str">
        <f t="shared" si="1746"/>
        <v>NA</v>
      </c>
      <c r="AB673" s="75" t="str">
        <f t="shared" si="1747"/>
        <v>NA</v>
      </c>
      <c r="AC673" s="47" t="s">
        <v>987</v>
      </c>
      <c r="AD673" s="47" t="s">
        <v>987</v>
      </c>
      <c r="AE673" s="47" t="s">
        <v>987</v>
      </c>
      <c r="AF673" s="47" t="s">
        <v>987</v>
      </c>
    </row>
    <row r="674" spans="1:32"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32"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32"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32"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32"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32"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32"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32"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32"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32"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32"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32"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32"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32"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32"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sheetData>
  <autoFilter ref="A1:AF673"/>
  <sortState ref="A2:T501">
    <sortCondition ref="J2:J501"/>
  </sortState>
  <phoneticPr fontId="1" type="noConversion"/>
  <conditionalFormatting sqref="AB1:AB1048576">
    <cfRule type="colorScale" priority="175">
      <colorScale>
        <cfvo type="min"/>
        <cfvo type="percentile" val="50"/>
        <cfvo type="max"/>
        <color rgb="FF5A8AC6"/>
        <color rgb="FFFCFCFF"/>
        <color rgb="FFF8696B"/>
      </colorScale>
    </cfRule>
    <cfRule type="cellIs" dxfId="87" priority="178" operator="greaterThan">
      <formula>0.208333333333333</formula>
    </cfRule>
  </conditionalFormatting>
  <conditionalFormatting sqref="AB2:AB673">
    <cfRule type="cellIs" dxfId="86" priority="177" operator="greaterThan">
      <formula>0.208333333333333</formula>
    </cfRule>
  </conditionalFormatting>
  <conditionalFormatting sqref="H1:H10 H11:I273 H274:H374 H377:H388 H390:H391 H394 H398 H401:H403 H406 H408 H411:H413 H415 H417 H420 H423:H424 H427 H431 H433 H435 H438 H441 H444:H452 H455:H468 H470:H1048576">
    <cfRule type="containsText" dxfId="85" priority="163" operator="containsText" text="AC">
      <formula>NOT(ISERROR(SEARCH("AC",H1)))</formula>
    </cfRule>
  </conditionalFormatting>
  <conditionalFormatting sqref="H1:H374 H377:H388 H390:H391 H394 H398 H401:H403 H406 H408 H411:H413 H415 H417 H420 H423:H424 H427 H431 H433 H435 H438 H441 H444:H452 H455:H468 H470:H1048576">
    <cfRule type="notContainsText" dxfId="84" priority="162" operator="notContains" text="AC">
      <formula>ISERROR(SEARCH("AC",H1))</formula>
    </cfRule>
  </conditionalFormatting>
  <conditionalFormatting sqref="F1:F392 F394:F1048576">
    <cfRule type="colorScale" priority="137">
      <colorScale>
        <cfvo type="min"/>
        <cfvo type="percentile" val="50"/>
        <cfvo type="max"/>
        <color rgb="FFF8696B"/>
        <color rgb="FFFCFCFF"/>
        <color rgb="FF5A8AC6"/>
      </colorScale>
    </cfRule>
  </conditionalFormatting>
  <conditionalFormatting sqref="G1:G392 G394:G442 G444:G1048576">
    <cfRule type="colorScale" priority="135">
      <colorScale>
        <cfvo type="min"/>
        <cfvo type="percentile" val="50"/>
        <cfvo type="max"/>
        <color rgb="FF5A8AC6"/>
        <color rgb="FFFCFCFF"/>
        <color rgb="FFF8696B"/>
      </colorScale>
    </cfRule>
  </conditionalFormatting>
  <conditionalFormatting sqref="Q1:U1048576">
    <cfRule type="colorScale" priority="159">
      <colorScale>
        <cfvo type="min"/>
        <cfvo type="percentile" val="50"/>
        <cfvo type="max"/>
        <color rgb="FF5A8AC6"/>
        <color rgb="FFFCFCFF"/>
        <color rgb="FFF8696B"/>
      </colorScale>
    </cfRule>
  </conditionalFormatting>
  <conditionalFormatting sqref="A1:A392 A394:A1048576">
    <cfRule type="containsText" dxfId="83" priority="131" operator="containsText" text="LintCode">
      <formula>NOT(ISERROR(SEARCH("LintCode",A1)))</formula>
    </cfRule>
    <cfRule type="containsText" dxfId="82" priority="132" operator="containsText" text="LintCode">
      <formula>NOT(ISERROR(SEARCH("LintCode",A1)))</formula>
    </cfRule>
    <cfRule type="containsText" dxfId="81" priority="156" operator="containsText" text="LeetCode">
      <formula>NOT(ISERROR(SEARCH("LeetCode",A1)))</formula>
    </cfRule>
    <cfRule type="containsText" dxfId="80" priority="157" operator="containsText" text="UVa">
      <formula>NOT(ISERROR(SEARCH("UVa",A1)))</formula>
    </cfRule>
    <cfRule type="containsText" dxfId="79" priority="158" operator="containsText" text="CodeForces">
      <formula>NOT(ISERROR(SEARCH("CodeForces",A1)))</formula>
    </cfRule>
  </conditionalFormatting>
  <conditionalFormatting sqref="S1:S1048576">
    <cfRule type="colorScale" priority="154">
      <colorScale>
        <cfvo type="min"/>
        <cfvo type="percentile" val="50"/>
        <cfvo type="max"/>
        <color rgb="FFF8696B"/>
        <color rgb="FFFCFCFF"/>
        <color rgb="FF5A8AC6"/>
      </colorScale>
    </cfRule>
  </conditionalFormatting>
  <conditionalFormatting sqref="T1:U1048576">
    <cfRule type="colorScale" priority="145">
      <colorScale>
        <cfvo type="min"/>
        <cfvo type="percentile" val="50"/>
        <cfvo type="max"/>
        <color rgb="FFF8696B"/>
        <color rgb="FFFCFCFF"/>
        <color rgb="FF5A8AC6"/>
      </colorScale>
    </cfRule>
  </conditionalFormatting>
  <conditionalFormatting sqref="R1:R1048576">
    <cfRule type="colorScale" priority="147">
      <colorScale>
        <cfvo type="min"/>
        <cfvo type="percentile" val="50"/>
        <cfvo type="max"/>
        <color rgb="FF5A8AC6"/>
        <color rgb="FFFCFCFF"/>
        <color rgb="FFF8696B"/>
      </colorScale>
    </cfRule>
  </conditionalFormatting>
  <conditionalFormatting sqref="Q1:Q1048576">
    <cfRule type="colorScale" priority="148">
      <colorScale>
        <cfvo type="min"/>
        <cfvo type="percentile" val="50"/>
        <cfvo type="max"/>
        <color rgb="FFF8696B"/>
        <color rgb="FFFCFCFF"/>
        <color rgb="FF5A8AC6"/>
      </colorScale>
    </cfRule>
  </conditionalFormatting>
  <conditionalFormatting sqref="V1:V1048576">
    <cfRule type="colorScale" priority="143">
      <colorScale>
        <cfvo type="min"/>
        <cfvo type="percentile" val="50"/>
        <cfvo type="max"/>
        <color rgb="FFF8696B"/>
        <color rgb="FFFCFCFF"/>
        <color rgb="FF5A8AC6"/>
      </colorScale>
    </cfRule>
  </conditionalFormatting>
  <conditionalFormatting sqref="W1:W1048576">
    <cfRule type="colorScale" priority="142">
      <colorScale>
        <cfvo type="min"/>
        <cfvo type="percentile" val="50"/>
        <cfvo type="max"/>
        <color rgb="FF5A8AC6"/>
        <color rgb="FFFCFCFF"/>
        <color rgb="FFF8696B"/>
      </colorScale>
    </cfRule>
  </conditionalFormatting>
  <conditionalFormatting sqref="X1:X1048576">
    <cfRule type="colorScale" priority="141">
      <colorScale>
        <cfvo type="min"/>
        <cfvo type="percentile" val="50"/>
        <cfvo type="max"/>
        <color rgb="FFF8696B"/>
        <color rgb="FFFCFCFF"/>
        <color rgb="FF5A8AC6"/>
      </colorScale>
    </cfRule>
  </conditionalFormatting>
  <conditionalFormatting sqref="Y1:Z1048576">
    <cfRule type="colorScale" priority="140">
      <colorScale>
        <cfvo type="min"/>
        <cfvo type="percentile" val="50"/>
        <cfvo type="max"/>
        <color rgb="FFF8696B"/>
        <color rgb="FFFCFCFF"/>
        <color rgb="FF5A8AC6"/>
      </colorScale>
    </cfRule>
  </conditionalFormatting>
  <conditionalFormatting sqref="AA1:AA1048576">
    <cfRule type="dataBar" priority="138">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134">
      <colorScale>
        <cfvo type="min"/>
        <cfvo type="percentile" val="50"/>
        <cfvo type="max"/>
        <color rgb="FFF8696B"/>
        <color rgb="FFFCFCFF"/>
        <color rgb="FF5A8AC6"/>
      </colorScale>
    </cfRule>
  </conditionalFormatting>
  <conditionalFormatting sqref="Z1:Z1048576">
    <cfRule type="colorScale" priority="133">
      <colorScale>
        <cfvo type="min"/>
        <cfvo type="percentile" val="50"/>
        <cfvo type="max"/>
        <color rgb="FFF8696B"/>
        <color rgb="FFFCFCFF"/>
        <color rgb="FF5A8AC6"/>
      </colorScale>
    </cfRule>
  </conditionalFormatting>
  <conditionalFormatting sqref="N1:N1048576">
    <cfRule type="colorScale" priority="130">
      <colorScale>
        <cfvo type="min"/>
        <cfvo type="percentile" val="50"/>
        <cfvo type="max"/>
        <color rgb="FFF8696B"/>
        <color rgb="FFFCFCFF"/>
        <color rgb="FF5A8AC6"/>
      </colorScale>
    </cfRule>
  </conditionalFormatting>
  <conditionalFormatting sqref="O1:P1048576">
    <cfRule type="colorScale" priority="179">
      <colorScale>
        <cfvo type="min"/>
        <cfvo type="percentile" val="50"/>
        <cfvo type="max"/>
        <color rgb="FFF8696B"/>
        <color rgb="FFFCFCFF"/>
        <color rgb="FF5A8AC6"/>
      </colorScale>
    </cfRule>
  </conditionalFormatting>
  <conditionalFormatting sqref="H375">
    <cfRule type="containsText" dxfId="78" priority="128" operator="containsText" text="AC">
      <formula>NOT(ISERROR(SEARCH("AC",H375)))</formula>
    </cfRule>
  </conditionalFormatting>
  <conditionalFormatting sqref="H375">
    <cfRule type="notContainsText" dxfId="77" priority="127" operator="notContains" text="AC">
      <formula>ISERROR(SEARCH("AC",H375))</formula>
    </cfRule>
  </conditionalFormatting>
  <conditionalFormatting sqref="H376">
    <cfRule type="containsText" dxfId="76" priority="126" operator="containsText" text="AC">
      <formula>NOT(ISERROR(SEARCH("AC",H376)))</formula>
    </cfRule>
  </conditionalFormatting>
  <conditionalFormatting sqref="H376">
    <cfRule type="notContainsText" dxfId="75" priority="125" operator="notContains" text="AC">
      <formula>ISERROR(SEARCH("AC",H376))</formula>
    </cfRule>
  </conditionalFormatting>
  <conditionalFormatting sqref="H393">
    <cfRule type="containsText" dxfId="74" priority="120" operator="containsText" text="AC">
      <formula>NOT(ISERROR(SEARCH("AC",H393)))</formula>
    </cfRule>
  </conditionalFormatting>
  <conditionalFormatting sqref="H393">
    <cfRule type="notContainsText" dxfId="73" priority="119" operator="notContains" text="AC">
      <formula>ISERROR(SEARCH("AC",H393))</formula>
    </cfRule>
  </conditionalFormatting>
  <conditionalFormatting sqref="F393">
    <cfRule type="colorScale" priority="105">
      <colorScale>
        <cfvo type="min"/>
        <cfvo type="percentile" val="50"/>
        <cfvo type="max"/>
        <color rgb="FFF8696B"/>
        <color rgb="FFFCFCFF"/>
        <color rgb="FF5A8AC6"/>
      </colorScale>
    </cfRule>
  </conditionalFormatting>
  <conditionalFormatting sqref="G393">
    <cfRule type="colorScale" priority="104">
      <colorScale>
        <cfvo type="min"/>
        <cfvo type="percentile" val="50"/>
        <cfvo type="max"/>
        <color rgb="FF5A8AC6"/>
        <color rgb="FFFCFCFF"/>
        <color rgb="FFF8696B"/>
      </colorScale>
    </cfRule>
  </conditionalFormatting>
  <conditionalFormatting sqref="A393">
    <cfRule type="containsText" dxfId="72" priority="100" operator="containsText" text="LintCode">
      <formula>NOT(ISERROR(SEARCH("LintCode",A393)))</formula>
    </cfRule>
    <cfRule type="containsText" dxfId="71" priority="101" operator="containsText" text="LintCode">
      <formula>NOT(ISERROR(SEARCH("LintCode",A393)))</formula>
    </cfRule>
    <cfRule type="containsText" dxfId="70" priority="115" operator="containsText" text="LeetCode">
      <formula>NOT(ISERROR(SEARCH("LeetCode",A393)))</formula>
    </cfRule>
    <cfRule type="containsText" dxfId="69" priority="116" operator="containsText" text="UVa">
      <formula>NOT(ISERROR(SEARCH("UVa",A393)))</formula>
    </cfRule>
    <cfRule type="containsText" dxfId="68" priority="117" operator="containsText" text="CodeForces">
      <formula>NOT(ISERROR(SEARCH("CodeForces",A393)))</formula>
    </cfRule>
  </conditionalFormatting>
  <conditionalFormatting sqref="H389">
    <cfRule type="containsText" dxfId="67" priority="98" operator="containsText" text="AC">
      <formula>NOT(ISERROR(SEARCH("AC",H389)))</formula>
    </cfRule>
  </conditionalFormatting>
  <conditionalFormatting sqref="H389">
    <cfRule type="notContainsText" dxfId="66" priority="97" operator="notContains" text="AC">
      <formula>ISERROR(SEARCH("AC",H389))</formula>
    </cfRule>
  </conditionalFormatting>
  <conditionalFormatting sqref="H392">
    <cfRule type="containsText" dxfId="65" priority="96" operator="containsText" text="AC">
      <formula>NOT(ISERROR(SEARCH("AC",H392)))</formula>
    </cfRule>
  </conditionalFormatting>
  <conditionalFormatting sqref="H392">
    <cfRule type="notContainsText" dxfId="64" priority="95" operator="notContains" text="AC">
      <formula>ISERROR(SEARCH("AC",H392))</formula>
    </cfRule>
  </conditionalFormatting>
  <conditionalFormatting sqref="H395">
    <cfRule type="containsText" dxfId="63" priority="94" operator="containsText" text="AC">
      <formula>NOT(ISERROR(SEARCH("AC",H395)))</formula>
    </cfRule>
  </conditionalFormatting>
  <conditionalFormatting sqref="H395">
    <cfRule type="notContainsText" dxfId="62" priority="93" operator="notContains" text="AC">
      <formula>ISERROR(SEARCH("AC",H395))</formula>
    </cfRule>
  </conditionalFormatting>
  <conditionalFormatting sqref="H396">
    <cfRule type="containsText" dxfId="61" priority="92" operator="containsText" text="AC">
      <formula>NOT(ISERROR(SEARCH("AC",H396)))</formula>
    </cfRule>
  </conditionalFormatting>
  <conditionalFormatting sqref="H396">
    <cfRule type="notContainsText" dxfId="60" priority="91" operator="notContains" text="AC">
      <formula>ISERROR(SEARCH("AC",H396))</formula>
    </cfRule>
  </conditionalFormatting>
  <conditionalFormatting sqref="H397">
    <cfRule type="containsText" dxfId="59" priority="90" operator="containsText" text="AC">
      <formula>NOT(ISERROR(SEARCH("AC",H397)))</formula>
    </cfRule>
  </conditionalFormatting>
  <conditionalFormatting sqref="H397">
    <cfRule type="notContainsText" dxfId="58" priority="89" operator="notContains" text="AC">
      <formula>ISERROR(SEARCH("AC",H397))</formula>
    </cfRule>
  </conditionalFormatting>
  <conditionalFormatting sqref="H399">
    <cfRule type="containsText" dxfId="57" priority="88" operator="containsText" text="AC">
      <formula>NOT(ISERROR(SEARCH("AC",H399)))</formula>
    </cfRule>
  </conditionalFormatting>
  <conditionalFormatting sqref="H399">
    <cfRule type="notContainsText" dxfId="56" priority="87" operator="notContains" text="AC">
      <formula>ISERROR(SEARCH("AC",H399))</formula>
    </cfRule>
  </conditionalFormatting>
  <conditionalFormatting sqref="H400">
    <cfRule type="containsText" dxfId="55" priority="86" operator="containsText" text="AC">
      <formula>NOT(ISERROR(SEARCH("AC",H400)))</formula>
    </cfRule>
  </conditionalFormatting>
  <conditionalFormatting sqref="H400">
    <cfRule type="notContainsText" dxfId="54" priority="85" operator="notContains" text="AC">
      <formula>ISERROR(SEARCH("AC",H400))</formula>
    </cfRule>
  </conditionalFormatting>
  <conditionalFormatting sqref="H404">
    <cfRule type="containsText" dxfId="53" priority="84" operator="containsText" text="AC">
      <formula>NOT(ISERROR(SEARCH("AC",H404)))</formula>
    </cfRule>
  </conditionalFormatting>
  <conditionalFormatting sqref="H404">
    <cfRule type="notContainsText" dxfId="52" priority="83" operator="notContains" text="AC">
      <formula>ISERROR(SEARCH("AC",H404))</formula>
    </cfRule>
  </conditionalFormatting>
  <conditionalFormatting sqref="H405">
    <cfRule type="containsText" dxfId="51" priority="82" operator="containsText" text="AC">
      <formula>NOT(ISERROR(SEARCH("AC",H405)))</formula>
    </cfRule>
  </conditionalFormatting>
  <conditionalFormatting sqref="H405">
    <cfRule type="notContainsText" dxfId="50" priority="81" operator="notContains" text="AC">
      <formula>ISERROR(SEARCH("AC",H405))</formula>
    </cfRule>
  </conditionalFormatting>
  <conditionalFormatting sqref="H407">
    <cfRule type="containsText" dxfId="49" priority="80" operator="containsText" text="AC">
      <formula>NOT(ISERROR(SEARCH("AC",H407)))</formula>
    </cfRule>
  </conditionalFormatting>
  <conditionalFormatting sqref="H407">
    <cfRule type="notContainsText" dxfId="48" priority="79" operator="notContains" text="AC">
      <formula>ISERROR(SEARCH("AC",H407))</formula>
    </cfRule>
  </conditionalFormatting>
  <conditionalFormatting sqref="H409">
    <cfRule type="containsText" dxfId="47" priority="78" operator="containsText" text="AC">
      <formula>NOT(ISERROR(SEARCH("AC",H409)))</formula>
    </cfRule>
  </conditionalFormatting>
  <conditionalFormatting sqref="H409">
    <cfRule type="notContainsText" dxfId="46" priority="77" operator="notContains" text="AC">
      <formula>ISERROR(SEARCH("AC",H409))</formula>
    </cfRule>
  </conditionalFormatting>
  <conditionalFormatting sqref="H410">
    <cfRule type="containsText" dxfId="45" priority="76" operator="containsText" text="AC">
      <formula>NOT(ISERROR(SEARCH("AC",H410)))</formula>
    </cfRule>
  </conditionalFormatting>
  <conditionalFormatting sqref="H410">
    <cfRule type="notContainsText" dxfId="44" priority="75" operator="notContains" text="AC">
      <formula>ISERROR(SEARCH("AC",H410))</formula>
    </cfRule>
  </conditionalFormatting>
  <conditionalFormatting sqref="H414">
    <cfRule type="containsText" dxfId="43" priority="74" operator="containsText" text="AC">
      <formula>NOT(ISERROR(SEARCH("AC",H414)))</formula>
    </cfRule>
  </conditionalFormatting>
  <conditionalFormatting sqref="H414">
    <cfRule type="notContainsText" dxfId="42" priority="73" operator="notContains" text="AC">
      <formula>ISERROR(SEARCH("AC",H414))</formula>
    </cfRule>
  </conditionalFormatting>
  <conditionalFormatting sqref="H416">
    <cfRule type="containsText" dxfId="41" priority="72" operator="containsText" text="AC">
      <formula>NOT(ISERROR(SEARCH("AC",H416)))</formula>
    </cfRule>
  </conditionalFormatting>
  <conditionalFormatting sqref="H416">
    <cfRule type="notContainsText" dxfId="40" priority="71" operator="notContains" text="AC">
      <formula>ISERROR(SEARCH("AC",H416))</formula>
    </cfRule>
  </conditionalFormatting>
  <conditionalFormatting sqref="H418">
    <cfRule type="containsText" dxfId="39" priority="70" operator="containsText" text="AC">
      <formula>NOT(ISERROR(SEARCH("AC",H418)))</formula>
    </cfRule>
  </conditionalFormatting>
  <conditionalFormatting sqref="H418">
    <cfRule type="notContainsText" dxfId="38" priority="69" operator="notContains" text="AC">
      <formula>ISERROR(SEARCH("AC",H418))</formula>
    </cfRule>
  </conditionalFormatting>
  <conditionalFormatting sqref="H419">
    <cfRule type="containsText" dxfId="37" priority="68" operator="containsText" text="AC">
      <formula>NOT(ISERROR(SEARCH("AC",H419)))</formula>
    </cfRule>
  </conditionalFormatting>
  <conditionalFormatting sqref="H419">
    <cfRule type="notContainsText" dxfId="36" priority="67" operator="notContains" text="AC">
      <formula>ISERROR(SEARCH("AC",H419))</formula>
    </cfRule>
  </conditionalFormatting>
  <conditionalFormatting sqref="H421">
    <cfRule type="containsText" dxfId="35" priority="66" operator="containsText" text="AC">
      <formula>NOT(ISERROR(SEARCH("AC",H421)))</formula>
    </cfRule>
  </conditionalFormatting>
  <conditionalFormatting sqref="H421">
    <cfRule type="notContainsText" dxfId="34" priority="65" operator="notContains" text="AC">
      <formula>ISERROR(SEARCH("AC",H421))</formula>
    </cfRule>
  </conditionalFormatting>
  <conditionalFormatting sqref="H422">
    <cfRule type="containsText" dxfId="33" priority="64" operator="containsText" text="AC">
      <formula>NOT(ISERROR(SEARCH("AC",H422)))</formula>
    </cfRule>
  </conditionalFormatting>
  <conditionalFormatting sqref="H422">
    <cfRule type="notContainsText" dxfId="32" priority="63" operator="notContains" text="AC">
      <formula>ISERROR(SEARCH("AC",H422))</formula>
    </cfRule>
  </conditionalFormatting>
  <conditionalFormatting sqref="H425">
    <cfRule type="containsText" dxfId="31" priority="62" operator="containsText" text="AC">
      <formula>NOT(ISERROR(SEARCH("AC",H425)))</formula>
    </cfRule>
  </conditionalFormatting>
  <conditionalFormatting sqref="H425">
    <cfRule type="notContainsText" dxfId="30" priority="61" operator="notContains" text="AC">
      <formula>ISERROR(SEARCH("AC",H425))</formula>
    </cfRule>
  </conditionalFormatting>
  <conditionalFormatting sqref="H426">
    <cfRule type="containsText" dxfId="29" priority="60" operator="containsText" text="AC">
      <formula>NOT(ISERROR(SEARCH("AC",H426)))</formula>
    </cfRule>
  </conditionalFormatting>
  <conditionalFormatting sqref="H426">
    <cfRule type="notContainsText" dxfId="28" priority="59" operator="notContains" text="AC">
      <formula>ISERROR(SEARCH("AC",H426))</formula>
    </cfRule>
  </conditionalFormatting>
  <conditionalFormatting sqref="H428">
    <cfRule type="containsText" dxfId="27" priority="58" operator="containsText" text="AC">
      <formula>NOT(ISERROR(SEARCH("AC",H428)))</formula>
    </cfRule>
  </conditionalFormatting>
  <conditionalFormatting sqref="H428">
    <cfRule type="notContainsText" dxfId="26" priority="57" operator="notContains" text="AC">
      <formula>ISERROR(SEARCH("AC",H428))</formula>
    </cfRule>
  </conditionalFormatting>
  <conditionalFormatting sqref="H429">
    <cfRule type="containsText" dxfId="25" priority="56" operator="containsText" text="AC">
      <formula>NOT(ISERROR(SEARCH("AC",H429)))</formula>
    </cfRule>
  </conditionalFormatting>
  <conditionalFormatting sqref="H429">
    <cfRule type="notContainsText" dxfId="24" priority="55" operator="notContains" text="AC">
      <formula>ISERROR(SEARCH("AC",H429))</formula>
    </cfRule>
  </conditionalFormatting>
  <conditionalFormatting sqref="H430">
    <cfRule type="containsText" dxfId="23" priority="54" operator="containsText" text="AC">
      <formula>NOT(ISERROR(SEARCH("AC",H430)))</formula>
    </cfRule>
  </conditionalFormatting>
  <conditionalFormatting sqref="H430">
    <cfRule type="notContainsText" dxfId="22" priority="53" operator="notContains" text="AC">
      <formula>ISERROR(SEARCH("AC",H430))</formula>
    </cfRule>
  </conditionalFormatting>
  <conditionalFormatting sqref="H432">
    <cfRule type="containsText" dxfId="21" priority="52" operator="containsText" text="AC">
      <formula>NOT(ISERROR(SEARCH("AC",H432)))</formula>
    </cfRule>
  </conditionalFormatting>
  <conditionalFormatting sqref="H432">
    <cfRule type="notContainsText" dxfId="20" priority="51" operator="notContains" text="AC">
      <formula>ISERROR(SEARCH("AC",H432))</formula>
    </cfRule>
  </conditionalFormatting>
  <conditionalFormatting sqref="H434">
    <cfRule type="containsText" dxfId="19" priority="50" operator="containsText" text="AC">
      <formula>NOT(ISERROR(SEARCH("AC",H434)))</formula>
    </cfRule>
  </conditionalFormatting>
  <conditionalFormatting sqref="H434">
    <cfRule type="notContainsText" dxfId="18" priority="49" operator="notContains" text="AC">
      <formula>ISERROR(SEARCH("AC",H434))</formula>
    </cfRule>
  </conditionalFormatting>
  <conditionalFormatting sqref="H436">
    <cfRule type="containsText" dxfId="17" priority="48" operator="containsText" text="AC">
      <formula>NOT(ISERROR(SEARCH("AC",H436)))</formula>
    </cfRule>
  </conditionalFormatting>
  <conditionalFormatting sqref="H436">
    <cfRule type="notContainsText" dxfId="16" priority="47" operator="notContains" text="AC">
      <formula>ISERROR(SEARCH("AC",H436))</formula>
    </cfRule>
  </conditionalFormatting>
  <conditionalFormatting sqref="H437">
    <cfRule type="containsText" dxfId="15" priority="46" operator="containsText" text="AC">
      <formula>NOT(ISERROR(SEARCH("AC",H437)))</formula>
    </cfRule>
  </conditionalFormatting>
  <conditionalFormatting sqref="H437">
    <cfRule type="notContainsText" dxfId="14" priority="45" operator="notContains" text="AC">
      <formula>ISERROR(SEARCH("AC",H437))</formula>
    </cfRule>
  </conditionalFormatting>
  <conditionalFormatting sqref="H439">
    <cfRule type="containsText" dxfId="13" priority="18" operator="containsText" text="AC">
      <formula>NOT(ISERROR(SEARCH("AC",H439)))</formula>
    </cfRule>
  </conditionalFormatting>
  <conditionalFormatting sqref="H439">
    <cfRule type="notContainsText" dxfId="12" priority="17" operator="notContains" text="AC">
      <formula>ISERROR(SEARCH("AC",H439))</formula>
    </cfRule>
  </conditionalFormatting>
  <conditionalFormatting sqref="H440">
    <cfRule type="containsText" dxfId="11" priority="16" operator="containsText" text="AC">
      <formula>NOT(ISERROR(SEARCH("AC",H440)))</formula>
    </cfRule>
  </conditionalFormatting>
  <conditionalFormatting sqref="H440">
    <cfRule type="notContainsText" dxfId="10" priority="15" operator="notContains" text="AC">
      <formula>ISERROR(SEARCH("AC",H440))</formula>
    </cfRule>
  </conditionalFormatting>
  <conditionalFormatting sqref="H442">
    <cfRule type="containsText" dxfId="9" priority="14" operator="containsText" text="AC">
      <formula>NOT(ISERROR(SEARCH("AC",H442)))</formula>
    </cfRule>
  </conditionalFormatting>
  <conditionalFormatting sqref="H442">
    <cfRule type="notContainsText" dxfId="8" priority="13" operator="notContains" text="AC">
      <formula>ISERROR(SEARCH("AC",H442))</formula>
    </cfRule>
  </conditionalFormatting>
  <conditionalFormatting sqref="H443">
    <cfRule type="containsText" dxfId="7" priority="11" operator="containsText" text="AC">
      <formula>NOT(ISERROR(SEARCH("AC",H443)))</formula>
    </cfRule>
  </conditionalFormatting>
  <conditionalFormatting sqref="H443">
    <cfRule type="notContainsText" dxfId="6" priority="10" operator="notContains" text="AC">
      <formula>ISERROR(SEARCH("AC",H443))</formula>
    </cfRule>
  </conditionalFormatting>
  <conditionalFormatting sqref="G443">
    <cfRule type="colorScale" priority="9">
      <colorScale>
        <cfvo type="min"/>
        <cfvo type="percentile" val="50"/>
        <cfvo type="max"/>
        <color rgb="FF5A8AC6"/>
        <color rgb="FFFCFCFF"/>
        <color rgb="FFF8696B"/>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H453">
    <cfRule type="containsText" dxfId="5" priority="6" operator="containsText" text="AC">
      <formula>NOT(ISERROR(SEARCH("AC",H453)))</formula>
    </cfRule>
  </conditionalFormatting>
  <conditionalFormatting sqref="H453">
    <cfRule type="notContainsText" dxfId="4" priority="5" operator="notContains" text="AC">
      <formula>ISERROR(SEARCH("AC",H453))</formula>
    </cfRule>
  </conditionalFormatting>
  <conditionalFormatting sqref="H454">
    <cfRule type="containsText" dxfId="3" priority="4" operator="containsText" text="AC">
      <formula>NOT(ISERROR(SEARCH("AC",H454)))</formula>
    </cfRule>
  </conditionalFormatting>
  <conditionalFormatting sqref="H454">
    <cfRule type="notContainsText" dxfId="2" priority="3" operator="notContains" text="AC">
      <formula>ISERROR(SEARCH("AC",H454))</formula>
    </cfRule>
  </conditionalFormatting>
  <conditionalFormatting sqref="H469">
    <cfRule type="containsText" dxfId="1" priority="2" operator="containsText" text="AC">
      <formula>NOT(ISERROR(SEARCH("AC",H469)))</formula>
    </cfRule>
  </conditionalFormatting>
  <conditionalFormatting sqref="H469">
    <cfRule type="notContainsText" dxfId="0" priority="1" operator="notContains" text="AC">
      <formula>ISERROR(SEARCH("AC",H469))</formula>
    </cfRule>
  </conditionalFormatting>
  <hyperlinks>
    <hyperlink ref="L214" r:id="rId1"/>
  </hyperlinks>
  <pageMargins left="0.7" right="0.7" top="0.75" bottom="0.75" header="0.3" footer="0.3"/>
  <pageSetup paperSize="9" orientation="portrait" r:id="rId2"/>
  <legacyDrawing r:id="rId3"/>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topLeftCell="A66"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2018-09-03T09:11:40Z</dcterms:modified>
</cp:coreProperties>
</file>