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56800" yWindow="9140" windowWidth="28800" windowHeight="17540" activeTab="1"/>
  </bookViews>
  <sheets>
    <sheet name="Dashboard" sheetId="5" r:id="rId1"/>
    <sheet name="Problems Set" sheetId="3" r:id="rId2"/>
    <sheet name="Skills Set" sheetId="4" r:id="rId3"/>
  </sheets>
  <definedNames>
    <definedName name="_xlnm._FilterDatabase" localSheetId="1" hidden="1">'Problems Set'!$A$1:$AF$674</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523" i="3" l="1"/>
  <c r="P523" i="3"/>
  <c r="Q523" i="3"/>
  <c r="R523" i="3"/>
  <c r="S523" i="3"/>
  <c r="T523" i="3"/>
  <c r="U523" i="3"/>
  <c r="V523" i="3"/>
  <c r="W523" i="3"/>
  <c r="X523" i="3"/>
  <c r="Y523" i="3"/>
  <c r="Z523" i="3"/>
  <c r="N523" i="3"/>
  <c r="AB522" i="3"/>
  <c r="O522" i="3"/>
  <c r="P522" i="3"/>
  <c r="Q522" i="3"/>
  <c r="R522" i="3"/>
  <c r="S522" i="3"/>
  <c r="T522" i="3"/>
  <c r="U522" i="3"/>
  <c r="V522" i="3"/>
  <c r="W522" i="3"/>
  <c r="X522" i="3"/>
  <c r="Y522" i="3"/>
  <c r="Z522" i="3"/>
  <c r="N522" i="3"/>
  <c r="O521" i="3"/>
  <c r="P521" i="3"/>
  <c r="Q521" i="3"/>
  <c r="R521" i="3"/>
  <c r="S521" i="3"/>
  <c r="T521" i="3"/>
  <c r="U521" i="3"/>
  <c r="V521" i="3"/>
  <c r="W521" i="3"/>
  <c r="X521" i="3"/>
  <c r="Y521" i="3"/>
  <c r="Z521" i="3"/>
  <c r="N521"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O520" i="3"/>
  <c r="O519" i="3"/>
  <c r="P520" i="3"/>
  <c r="Q520" i="3"/>
  <c r="R520" i="3"/>
  <c r="S520" i="3"/>
  <c r="T520" i="3"/>
  <c r="Q519" i="3"/>
  <c r="R519" i="3"/>
  <c r="S519" i="3"/>
  <c r="T519" i="3"/>
  <c r="U520" i="3"/>
  <c r="V520" i="3"/>
  <c r="W520" i="3"/>
  <c r="X520" i="3"/>
  <c r="Y520" i="3"/>
  <c r="V519" i="3"/>
  <c r="W519" i="3"/>
  <c r="X519" i="3"/>
  <c r="Y519" i="3"/>
  <c r="Z520" i="3"/>
  <c r="O518" i="3"/>
  <c r="P519" i="3"/>
  <c r="Q518" i="3"/>
  <c r="R518" i="3"/>
  <c r="S518" i="3"/>
  <c r="T518" i="3"/>
  <c r="U519" i="3"/>
  <c r="V518" i="3"/>
  <c r="W518" i="3"/>
  <c r="X518" i="3"/>
  <c r="Y518" i="3"/>
  <c r="Z519" i="3"/>
  <c r="O517" i="3"/>
  <c r="P518" i="3"/>
  <c r="Q517" i="3"/>
  <c r="R517" i="3"/>
  <c r="S517" i="3"/>
  <c r="T517" i="3"/>
  <c r="U518" i="3"/>
  <c r="V517" i="3"/>
  <c r="W517" i="3"/>
  <c r="X517" i="3"/>
  <c r="Y517" i="3"/>
  <c r="Z518" i="3"/>
  <c r="O516" i="3"/>
  <c r="P517" i="3"/>
  <c r="Q516" i="3"/>
  <c r="R516" i="3"/>
  <c r="S516" i="3"/>
  <c r="T516" i="3"/>
  <c r="U517" i="3"/>
  <c r="V516" i="3"/>
  <c r="W516" i="3"/>
  <c r="X516" i="3"/>
  <c r="Y516" i="3"/>
  <c r="Z517" i="3"/>
  <c r="O515" i="3"/>
  <c r="P516" i="3"/>
  <c r="Q515" i="3"/>
  <c r="R515" i="3"/>
  <c r="S515" i="3"/>
  <c r="T515" i="3"/>
  <c r="U516" i="3"/>
  <c r="V515" i="3"/>
  <c r="W515" i="3"/>
  <c r="X515" i="3"/>
  <c r="Y515" i="3"/>
  <c r="Z516" i="3"/>
  <c r="O514" i="3"/>
  <c r="P515" i="3"/>
  <c r="Q514" i="3"/>
  <c r="R514" i="3"/>
  <c r="S514" i="3"/>
  <c r="T514" i="3"/>
  <c r="U515" i="3"/>
  <c r="V514" i="3"/>
  <c r="W514" i="3"/>
  <c r="X514" i="3"/>
  <c r="Y514" i="3"/>
  <c r="Z515" i="3"/>
  <c r="O513" i="3"/>
  <c r="P514" i="3"/>
  <c r="Q513" i="3"/>
  <c r="R513" i="3"/>
  <c r="S513" i="3"/>
  <c r="T513" i="3"/>
  <c r="U514" i="3"/>
  <c r="V513" i="3"/>
  <c r="W513" i="3"/>
  <c r="X513" i="3"/>
  <c r="Y513" i="3"/>
  <c r="Z514" i="3"/>
  <c r="O512" i="3"/>
  <c r="P513" i="3"/>
  <c r="Q512" i="3"/>
  <c r="R512" i="3"/>
  <c r="S512" i="3"/>
  <c r="T512" i="3"/>
  <c r="U513" i="3"/>
  <c r="V512" i="3"/>
  <c r="W512" i="3"/>
  <c r="X512" i="3"/>
  <c r="Y512" i="3"/>
  <c r="Z513" i="3"/>
  <c r="O511" i="3"/>
  <c r="P512" i="3"/>
  <c r="Q511" i="3"/>
  <c r="R511" i="3"/>
  <c r="S511" i="3"/>
  <c r="T511" i="3"/>
  <c r="U512" i="3"/>
  <c r="V511" i="3"/>
  <c r="W511" i="3"/>
  <c r="X511" i="3"/>
  <c r="Y511" i="3"/>
  <c r="Z512" i="3"/>
  <c r="O510" i="3"/>
  <c r="P511" i="3"/>
  <c r="Q510" i="3"/>
  <c r="R510" i="3"/>
  <c r="S510" i="3"/>
  <c r="T510" i="3"/>
  <c r="U511" i="3"/>
  <c r="V510" i="3"/>
  <c r="W510" i="3"/>
  <c r="X510" i="3"/>
  <c r="Y510" i="3"/>
  <c r="Z511" i="3"/>
  <c r="O509" i="3"/>
  <c r="P510" i="3"/>
  <c r="Q509" i="3"/>
  <c r="R509" i="3"/>
  <c r="S509" i="3"/>
  <c r="T509" i="3"/>
  <c r="U510" i="3"/>
  <c r="V509" i="3"/>
  <c r="W509" i="3"/>
  <c r="X509" i="3"/>
  <c r="Y509" i="3"/>
  <c r="Z510" i="3"/>
  <c r="O508" i="3"/>
  <c r="P509" i="3"/>
  <c r="Q508" i="3"/>
  <c r="R508" i="3"/>
  <c r="S508" i="3"/>
  <c r="T508" i="3"/>
  <c r="U509" i="3"/>
  <c r="V508" i="3"/>
  <c r="W508" i="3"/>
  <c r="X508" i="3"/>
  <c r="Y508" i="3"/>
  <c r="Z509" i="3"/>
  <c r="O507" i="3"/>
  <c r="P508" i="3"/>
  <c r="Q507" i="3"/>
  <c r="R507" i="3"/>
  <c r="S507" i="3"/>
  <c r="T507" i="3"/>
  <c r="U508" i="3"/>
  <c r="V507" i="3"/>
  <c r="W507" i="3"/>
  <c r="X507" i="3"/>
  <c r="Y507" i="3"/>
  <c r="Z508" i="3"/>
  <c r="O506" i="3"/>
  <c r="P507" i="3"/>
  <c r="Q506" i="3"/>
  <c r="R506" i="3"/>
  <c r="S506" i="3"/>
  <c r="T506" i="3"/>
  <c r="U507" i="3"/>
  <c r="V506" i="3"/>
  <c r="W506" i="3"/>
  <c r="X506" i="3"/>
  <c r="Y506" i="3"/>
  <c r="Z507" i="3"/>
  <c r="O505" i="3"/>
  <c r="P506" i="3"/>
  <c r="Q505" i="3"/>
  <c r="R505" i="3"/>
  <c r="S505" i="3"/>
  <c r="T505" i="3"/>
  <c r="U506" i="3"/>
  <c r="V505" i="3"/>
  <c r="W505" i="3"/>
  <c r="X505" i="3"/>
  <c r="Y505" i="3"/>
  <c r="Z506" i="3"/>
  <c r="O504" i="3"/>
  <c r="P505" i="3"/>
  <c r="Q504" i="3"/>
  <c r="R504" i="3"/>
  <c r="S504" i="3"/>
  <c r="T504" i="3"/>
  <c r="U505" i="3"/>
  <c r="V504" i="3"/>
  <c r="W504" i="3"/>
  <c r="X504" i="3"/>
  <c r="Y504" i="3"/>
  <c r="Z505" i="3"/>
  <c r="O503" i="3"/>
  <c r="P504" i="3"/>
  <c r="Q503" i="3"/>
  <c r="R503" i="3"/>
  <c r="S503" i="3"/>
  <c r="T503" i="3"/>
  <c r="U504" i="3"/>
  <c r="V503" i="3"/>
  <c r="W503" i="3"/>
  <c r="X503" i="3"/>
  <c r="Y503" i="3"/>
  <c r="Z504" i="3"/>
  <c r="O502" i="3"/>
  <c r="P503" i="3"/>
  <c r="Q502" i="3"/>
  <c r="R502" i="3"/>
  <c r="S502" i="3"/>
  <c r="T502" i="3"/>
  <c r="U503" i="3"/>
  <c r="V502" i="3"/>
  <c r="W502" i="3"/>
  <c r="X502" i="3"/>
  <c r="Y502" i="3"/>
  <c r="Z503" i="3"/>
  <c r="O501" i="3"/>
  <c r="P502" i="3"/>
  <c r="Q501" i="3"/>
  <c r="R501" i="3"/>
  <c r="S501" i="3"/>
  <c r="T501" i="3"/>
  <c r="U502" i="3"/>
  <c r="V501" i="3"/>
  <c r="W501" i="3"/>
  <c r="X501" i="3"/>
  <c r="Y501" i="3"/>
  <c r="Z502" i="3"/>
  <c r="AB504" i="3"/>
  <c r="AA504" i="3"/>
  <c r="AB505" i="3"/>
  <c r="AA505" i="3"/>
  <c r="AB506" i="3"/>
  <c r="AA506" i="3"/>
  <c r="AB507" i="3"/>
  <c r="AA507" i="3"/>
  <c r="AB508" i="3"/>
  <c r="AA508" i="3"/>
  <c r="AB509" i="3"/>
  <c r="AA509" i="3"/>
  <c r="AB510" i="3"/>
  <c r="AA510" i="3"/>
  <c r="AB511" i="3"/>
  <c r="AA511" i="3"/>
  <c r="AB512" i="3"/>
  <c r="AA512" i="3"/>
  <c r="AB513" i="3"/>
  <c r="AA513" i="3"/>
  <c r="AB514" i="3"/>
  <c r="AA514" i="3"/>
  <c r="AB515" i="3"/>
  <c r="AA515" i="3"/>
  <c r="AB516" i="3"/>
  <c r="AA516" i="3"/>
  <c r="AB517" i="3"/>
  <c r="AA517" i="3"/>
  <c r="AB518" i="3"/>
  <c r="AA518" i="3"/>
  <c r="AB519" i="3"/>
  <c r="AA519" i="3"/>
  <c r="AB520" i="3"/>
  <c r="AA520" i="3"/>
  <c r="AB521" i="3"/>
  <c r="AA521" i="3"/>
  <c r="AA522" i="3"/>
  <c r="AB523" i="3"/>
  <c r="AA523" i="3"/>
  <c r="AB524" i="3"/>
  <c r="AA524" i="3"/>
  <c r="AB525" i="3"/>
  <c r="AA525" i="3"/>
  <c r="AB526" i="3"/>
  <c r="AA526" i="3"/>
  <c r="AB527" i="3"/>
  <c r="AA527" i="3"/>
  <c r="AB528" i="3"/>
  <c r="AA528" i="3"/>
  <c r="AB529" i="3"/>
  <c r="AA529" i="3"/>
  <c r="AB530" i="3"/>
  <c r="AA530" i="3"/>
  <c r="AB531" i="3"/>
  <c r="AA531" i="3"/>
  <c r="AB532" i="3"/>
  <c r="AA532" i="3"/>
  <c r="AB533" i="3"/>
  <c r="AA533" i="3"/>
  <c r="AB534" i="3"/>
  <c r="AA534" i="3"/>
  <c r="AB535" i="3"/>
  <c r="AA535" i="3"/>
  <c r="AB536" i="3"/>
  <c r="AA536" i="3"/>
  <c r="AB537" i="3"/>
  <c r="AA537" i="3"/>
  <c r="AB538" i="3"/>
  <c r="AA538" i="3"/>
  <c r="AB539" i="3"/>
  <c r="AA539" i="3"/>
  <c r="AB540" i="3"/>
  <c r="AA540" i="3"/>
  <c r="AB541" i="3"/>
  <c r="AA541" i="3"/>
  <c r="AB542" i="3"/>
  <c r="AA542" i="3"/>
  <c r="AB543" i="3"/>
  <c r="AA543" i="3"/>
  <c r="AB544" i="3"/>
  <c r="AA544" i="3"/>
  <c r="AB545" i="3"/>
  <c r="AA545" i="3"/>
  <c r="AB546" i="3"/>
  <c r="AA546" i="3"/>
  <c r="AB547" i="3"/>
  <c r="AA547" i="3"/>
  <c r="AB548" i="3"/>
  <c r="AA548" i="3"/>
  <c r="AB549" i="3"/>
  <c r="AA549" i="3"/>
  <c r="AB550" i="3"/>
  <c r="AA550" i="3"/>
  <c r="AB551" i="3"/>
  <c r="AA551" i="3"/>
  <c r="AB552" i="3"/>
  <c r="AA552" i="3"/>
  <c r="AB553" i="3"/>
  <c r="AA553" i="3"/>
  <c r="AB554" i="3"/>
  <c r="AA554" i="3"/>
  <c r="AB555" i="3"/>
  <c r="AA555" i="3"/>
  <c r="AB556" i="3"/>
  <c r="AA556" i="3"/>
  <c r="AB557" i="3"/>
  <c r="AA557" i="3"/>
  <c r="AB558" i="3"/>
  <c r="AA558" i="3"/>
  <c r="AB559" i="3"/>
  <c r="AA559" i="3"/>
  <c r="AB560" i="3"/>
  <c r="AA560" i="3"/>
  <c r="AB561" i="3"/>
  <c r="AA561" i="3"/>
  <c r="AB562" i="3"/>
  <c r="AA562" i="3"/>
  <c r="AB563" i="3"/>
  <c r="AA563" i="3"/>
  <c r="AB564" i="3"/>
  <c r="AA564" i="3"/>
  <c r="AB565" i="3"/>
  <c r="AA565" i="3"/>
  <c r="AB566" i="3"/>
  <c r="AA566" i="3"/>
  <c r="AB567" i="3"/>
  <c r="AA567" i="3"/>
  <c r="AB568" i="3"/>
  <c r="AA568" i="3"/>
  <c r="AB569" i="3"/>
  <c r="AA569" i="3"/>
  <c r="AB570" i="3"/>
  <c r="AA570" i="3"/>
  <c r="AB571" i="3"/>
  <c r="AA571" i="3"/>
  <c r="AB572" i="3"/>
  <c r="AA572" i="3"/>
  <c r="AB573" i="3"/>
  <c r="AA573" i="3"/>
  <c r="AB574" i="3"/>
  <c r="AA574" i="3"/>
  <c r="AB575" i="3"/>
  <c r="AA575" i="3"/>
  <c r="AB576" i="3"/>
  <c r="AA576" i="3"/>
  <c r="AB577" i="3"/>
  <c r="AA577" i="3"/>
  <c r="AB578" i="3"/>
  <c r="AA578" i="3"/>
  <c r="AB579" i="3"/>
  <c r="AA579" i="3"/>
  <c r="AB580" i="3"/>
  <c r="AA580" i="3"/>
  <c r="AB581" i="3"/>
  <c r="AA581" i="3"/>
  <c r="AB582" i="3"/>
  <c r="AA582" i="3"/>
  <c r="AB583" i="3"/>
  <c r="AA583" i="3"/>
  <c r="AB584" i="3"/>
  <c r="AA584" i="3"/>
  <c r="AB585" i="3"/>
  <c r="AA585" i="3"/>
  <c r="AB586" i="3"/>
  <c r="AA586" i="3"/>
  <c r="AB587" i="3"/>
  <c r="AA587" i="3"/>
  <c r="AB588" i="3"/>
  <c r="AA588" i="3"/>
  <c r="AB589" i="3"/>
  <c r="AA589" i="3"/>
  <c r="AB590" i="3"/>
  <c r="AA590" i="3"/>
  <c r="AB591" i="3"/>
  <c r="AA591" i="3"/>
  <c r="AB592" i="3"/>
  <c r="AA592" i="3"/>
  <c r="AB593" i="3"/>
  <c r="AA593" i="3"/>
  <c r="AB594" i="3"/>
  <c r="AA594" i="3"/>
  <c r="AB595" i="3"/>
  <c r="AA595" i="3"/>
  <c r="AB596" i="3"/>
  <c r="AA596" i="3"/>
  <c r="AB597" i="3"/>
  <c r="AA597" i="3"/>
  <c r="AB598" i="3"/>
  <c r="AA598" i="3"/>
  <c r="AB599" i="3"/>
  <c r="AA599" i="3"/>
  <c r="AB600" i="3"/>
  <c r="AA600" i="3"/>
  <c r="AB601" i="3"/>
  <c r="AA601" i="3"/>
  <c r="AB602" i="3"/>
  <c r="AA602" i="3"/>
  <c r="AB603" i="3"/>
  <c r="AA603" i="3"/>
  <c r="AB604" i="3"/>
  <c r="AA604" i="3"/>
  <c r="AB605" i="3"/>
  <c r="AA605" i="3"/>
  <c r="AB606" i="3"/>
  <c r="AA606" i="3"/>
  <c r="AB607" i="3"/>
  <c r="AA607" i="3"/>
  <c r="AB608" i="3"/>
  <c r="AA608" i="3"/>
  <c r="AB609" i="3"/>
  <c r="AA609" i="3"/>
  <c r="AB610" i="3"/>
  <c r="AA610" i="3"/>
  <c r="AB611" i="3"/>
  <c r="AA611" i="3"/>
  <c r="AB612" i="3"/>
  <c r="AA612" i="3"/>
  <c r="AB613" i="3"/>
  <c r="AA613" i="3"/>
  <c r="AB614" i="3"/>
  <c r="AA614" i="3"/>
  <c r="AB615" i="3"/>
  <c r="AA615" i="3"/>
  <c r="AB616" i="3"/>
  <c r="AA616" i="3"/>
  <c r="AB617" i="3"/>
  <c r="AA617" i="3"/>
  <c r="AB618" i="3"/>
  <c r="AA618" i="3"/>
  <c r="AB619" i="3"/>
  <c r="AA619" i="3"/>
  <c r="AB620" i="3"/>
  <c r="AA620" i="3"/>
  <c r="AB621" i="3"/>
  <c r="AA621" i="3"/>
  <c r="AB622" i="3"/>
  <c r="AA622" i="3"/>
  <c r="AB623" i="3"/>
  <c r="AA623" i="3"/>
  <c r="AB624" i="3"/>
  <c r="AA624" i="3"/>
  <c r="AB625" i="3"/>
  <c r="AA625" i="3"/>
  <c r="AB626" i="3"/>
  <c r="AA626" i="3"/>
  <c r="AB627" i="3"/>
  <c r="AA627" i="3"/>
  <c r="AB628" i="3"/>
  <c r="AA628" i="3"/>
  <c r="AB629" i="3"/>
  <c r="AA629" i="3"/>
  <c r="AB630" i="3"/>
  <c r="AA630" i="3"/>
  <c r="AB631" i="3"/>
  <c r="AA631" i="3"/>
  <c r="AB632" i="3"/>
  <c r="AA632" i="3"/>
  <c r="AB633" i="3"/>
  <c r="AA633" i="3"/>
  <c r="AB634" i="3"/>
  <c r="AA634" i="3"/>
  <c r="AB635" i="3"/>
  <c r="AA635" i="3"/>
  <c r="AB636" i="3"/>
  <c r="AA636" i="3"/>
  <c r="AB637" i="3"/>
  <c r="AA637" i="3"/>
  <c r="AB638" i="3"/>
  <c r="AA638" i="3"/>
  <c r="AB639" i="3"/>
  <c r="AA639" i="3"/>
  <c r="AB640" i="3"/>
  <c r="AA640" i="3"/>
  <c r="AB641" i="3"/>
  <c r="AA641" i="3"/>
  <c r="AB642" i="3"/>
  <c r="AA642" i="3"/>
  <c r="AB643" i="3"/>
  <c r="AA643" i="3"/>
  <c r="AB644" i="3"/>
  <c r="AA644" i="3"/>
  <c r="AB645" i="3"/>
  <c r="AA645" i="3"/>
  <c r="AB646" i="3"/>
  <c r="AA646" i="3"/>
  <c r="AB647" i="3"/>
  <c r="AA647" i="3"/>
  <c r="AB648" i="3"/>
  <c r="AA648" i="3"/>
  <c r="AB649" i="3"/>
  <c r="AA649" i="3"/>
  <c r="AB650" i="3"/>
  <c r="AA650" i="3"/>
  <c r="AB651" i="3"/>
  <c r="AA651" i="3"/>
  <c r="AB652" i="3"/>
  <c r="AA652" i="3"/>
  <c r="AB653" i="3"/>
  <c r="AA653" i="3"/>
  <c r="AB654" i="3"/>
  <c r="AA654" i="3"/>
  <c r="AB655" i="3"/>
  <c r="AA655" i="3"/>
  <c r="AB656" i="3"/>
  <c r="AA656" i="3"/>
  <c r="AB657" i="3"/>
  <c r="AA657" i="3"/>
  <c r="AB658" i="3"/>
  <c r="AA658" i="3"/>
  <c r="AB659" i="3"/>
  <c r="AA659" i="3"/>
  <c r="AB660" i="3"/>
  <c r="AA660" i="3"/>
  <c r="AB661" i="3"/>
  <c r="AA661" i="3"/>
  <c r="AB662" i="3"/>
  <c r="AA662" i="3"/>
  <c r="AB663" i="3"/>
  <c r="AA663" i="3"/>
  <c r="AB664" i="3"/>
  <c r="AA664" i="3"/>
  <c r="AB665" i="3"/>
  <c r="AA665" i="3"/>
  <c r="AB666" i="3"/>
  <c r="AA666" i="3"/>
  <c r="AB667" i="3"/>
  <c r="AA667" i="3"/>
  <c r="AB668" i="3"/>
  <c r="AA668" i="3"/>
  <c r="AB669" i="3"/>
  <c r="AA669" i="3"/>
  <c r="AB670" i="3"/>
  <c r="AA670" i="3"/>
  <c r="AB671" i="3"/>
  <c r="AA671" i="3"/>
  <c r="AB672" i="3"/>
  <c r="AA672" i="3"/>
  <c r="AB673" i="3"/>
  <c r="AA673" i="3"/>
  <c r="AB674" i="3"/>
  <c r="AA674" i="3"/>
  <c r="O500" i="3"/>
  <c r="P501" i="3"/>
  <c r="Q500" i="3"/>
  <c r="R500" i="3"/>
  <c r="S500" i="3"/>
  <c r="T500" i="3"/>
  <c r="U501" i="3"/>
  <c r="V500" i="3"/>
  <c r="W500" i="3"/>
  <c r="X500" i="3"/>
  <c r="Y500" i="3"/>
  <c r="Z501" i="3"/>
  <c r="O499" i="3"/>
  <c r="P500" i="3"/>
  <c r="Q499" i="3"/>
  <c r="R499" i="3"/>
  <c r="S499" i="3"/>
  <c r="T499" i="3"/>
  <c r="U500" i="3"/>
  <c r="V499" i="3"/>
  <c r="W499" i="3"/>
  <c r="X499" i="3"/>
  <c r="Y499" i="3"/>
  <c r="Z500" i="3"/>
  <c r="O498" i="3"/>
  <c r="P499" i="3"/>
  <c r="Q498" i="3"/>
  <c r="R498" i="3"/>
  <c r="S498" i="3"/>
  <c r="T498" i="3"/>
  <c r="U499" i="3"/>
  <c r="V498" i="3"/>
  <c r="W498" i="3"/>
  <c r="X498" i="3"/>
  <c r="Y498" i="3"/>
  <c r="Z499" i="3"/>
  <c r="O497" i="3"/>
  <c r="P498" i="3"/>
  <c r="Q497" i="3"/>
  <c r="R497" i="3"/>
  <c r="S497" i="3"/>
  <c r="T497" i="3"/>
  <c r="U498" i="3"/>
  <c r="V497" i="3"/>
  <c r="W497" i="3"/>
  <c r="X497" i="3"/>
  <c r="Y497" i="3"/>
  <c r="Z498" i="3"/>
  <c r="O496" i="3"/>
  <c r="P497" i="3"/>
  <c r="Q496" i="3"/>
  <c r="R496" i="3"/>
  <c r="S496" i="3"/>
  <c r="T496" i="3"/>
  <c r="U497" i="3"/>
  <c r="V496" i="3"/>
  <c r="W496" i="3"/>
  <c r="X496" i="3"/>
  <c r="Y496" i="3"/>
  <c r="Z497" i="3"/>
  <c r="O495" i="3"/>
  <c r="P496" i="3"/>
  <c r="Q495" i="3"/>
  <c r="R495" i="3"/>
  <c r="S495" i="3"/>
  <c r="T495" i="3"/>
  <c r="U496" i="3"/>
  <c r="V495" i="3"/>
  <c r="W495" i="3"/>
  <c r="X495" i="3"/>
  <c r="Y495" i="3"/>
  <c r="Z496" i="3"/>
  <c r="O494" i="3"/>
  <c r="P495" i="3"/>
  <c r="Q494" i="3"/>
  <c r="R494" i="3"/>
  <c r="S494" i="3"/>
  <c r="T494" i="3"/>
  <c r="U495" i="3"/>
  <c r="V494" i="3"/>
  <c r="W494" i="3"/>
  <c r="X494" i="3"/>
  <c r="Y494" i="3"/>
  <c r="Z495" i="3"/>
  <c r="O493" i="3"/>
  <c r="P494" i="3"/>
  <c r="Q493" i="3"/>
  <c r="R493" i="3"/>
  <c r="S493" i="3"/>
  <c r="T493" i="3"/>
  <c r="U494" i="3"/>
  <c r="V493" i="3"/>
  <c r="W493" i="3"/>
  <c r="X493" i="3"/>
  <c r="Y493" i="3"/>
  <c r="Z494" i="3"/>
  <c r="O492" i="3"/>
  <c r="P493" i="3"/>
  <c r="Q492" i="3"/>
  <c r="R492" i="3"/>
  <c r="S492" i="3"/>
  <c r="T492" i="3"/>
  <c r="U493" i="3"/>
  <c r="V492" i="3"/>
  <c r="W492" i="3"/>
  <c r="X492" i="3"/>
  <c r="Y492" i="3"/>
  <c r="Z493" i="3"/>
  <c r="O491" i="3"/>
  <c r="P492" i="3"/>
  <c r="Q491" i="3"/>
  <c r="R491" i="3"/>
  <c r="S491" i="3"/>
  <c r="T491" i="3"/>
  <c r="U492" i="3"/>
  <c r="V491" i="3"/>
  <c r="W491" i="3"/>
  <c r="X491" i="3"/>
  <c r="Y491" i="3"/>
  <c r="Z492" i="3"/>
  <c r="O490" i="3"/>
  <c r="P491" i="3"/>
  <c r="Q490" i="3"/>
  <c r="R490" i="3"/>
  <c r="S490" i="3"/>
  <c r="T490" i="3"/>
  <c r="U491" i="3"/>
  <c r="V490" i="3"/>
  <c r="W490" i="3"/>
  <c r="X490" i="3"/>
  <c r="Y490" i="3"/>
  <c r="Z491" i="3"/>
  <c r="O489" i="3"/>
  <c r="P490" i="3"/>
  <c r="Q489" i="3"/>
  <c r="R489" i="3"/>
  <c r="S489" i="3"/>
  <c r="T489" i="3"/>
  <c r="U490" i="3"/>
  <c r="V489" i="3"/>
  <c r="W489" i="3"/>
  <c r="X489" i="3"/>
  <c r="Y489" i="3"/>
  <c r="Z490" i="3"/>
  <c r="O488" i="3"/>
  <c r="P489" i="3"/>
  <c r="Q488" i="3"/>
  <c r="R488" i="3"/>
  <c r="S488" i="3"/>
  <c r="T488" i="3"/>
  <c r="U489" i="3"/>
  <c r="V488" i="3"/>
  <c r="W488" i="3"/>
  <c r="X488" i="3"/>
  <c r="Y488" i="3"/>
  <c r="Z489" i="3"/>
  <c r="O487" i="3"/>
  <c r="P488" i="3"/>
  <c r="Q487" i="3"/>
  <c r="R487" i="3"/>
  <c r="S487" i="3"/>
  <c r="T487" i="3"/>
  <c r="U488" i="3"/>
  <c r="V487" i="3"/>
  <c r="W487" i="3"/>
  <c r="X487" i="3"/>
  <c r="Y487" i="3"/>
  <c r="Z488" i="3"/>
  <c r="O486" i="3"/>
  <c r="P487" i="3"/>
  <c r="Q486" i="3"/>
  <c r="R486" i="3"/>
  <c r="S486" i="3"/>
  <c r="T486" i="3"/>
  <c r="U487" i="3"/>
  <c r="V486" i="3"/>
  <c r="W486" i="3"/>
  <c r="X486" i="3"/>
  <c r="Y486" i="3"/>
  <c r="Z487" i="3"/>
  <c r="O485" i="3"/>
  <c r="P486" i="3"/>
  <c r="Q485" i="3"/>
  <c r="R485" i="3"/>
  <c r="S485" i="3"/>
  <c r="T485" i="3"/>
  <c r="U486" i="3"/>
  <c r="V485" i="3"/>
  <c r="W485" i="3"/>
  <c r="X485" i="3"/>
  <c r="Y485" i="3"/>
  <c r="Z486" i="3"/>
  <c r="O484" i="3"/>
  <c r="P485" i="3"/>
  <c r="Q484" i="3"/>
  <c r="R484" i="3"/>
  <c r="S484" i="3"/>
  <c r="T484" i="3"/>
  <c r="U485" i="3"/>
  <c r="V484" i="3"/>
  <c r="W484" i="3"/>
  <c r="X484" i="3"/>
  <c r="Y484" i="3"/>
  <c r="Z485" i="3"/>
  <c r="V483" i="3"/>
  <c r="W483" i="3"/>
  <c r="X483" i="3"/>
  <c r="Y483" i="3"/>
  <c r="Z484" i="3"/>
  <c r="O483" i="3"/>
  <c r="P484" i="3"/>
  <c r="Q483" i="3"/>
  <c r="R483" i="3"/>
  <c r="S483" i="3"/>
  <c r="T483" i="3"/>
  <c r="U484" i="3"/>
  <c r="O482" i="3"/>
  <c r="P483" i="3"/>
  <c r="Q482" i="3"/>
  <c r="R482" i="3"/>
  <c r="S482" i="3"/>
  <c r="T482" i="3"/>
  <c r="U483" i="3"/>
  <c r="V482" i="3"/>
  <c r="W482" i="3"/>
  <c r="X482" i="3"/>
  <c r="Y482" i="3"/>
  <c r="Z483" i="3"/>
  <c r="O481" i="3"/>
  <c r="P482" i="3"/>
  <c r="Q481" i="3"/>
  <c r="R481" i="3"/>
  <c r="S481" i="3"/>
  <c r="T481" i="3"/>
  <c r="U482" i="3"/>
  <c r="V481" i="3"/>
  <c r="W481" i="3"/>
  <c r="X481" i="3"/>
  <c r="Y481" i="3"/>
  <c r="Z482" i="3"/>
  <c r="O480" i="3"/>
  <c r="P481" i="3"/>
  <c r="Q480" i="3"/>
  <c r="R480" i="3"/>
  <c r="S480" i="3"/>
  <c r="T480" i="3"/>
  <c r="U481" i="3"/>
  <c r="V480" i="3"/>
  <c r="W480" i="3"/>
  <c r="X480" i="3"/>
  <c r="Y480" i="3"/>
  <c r="Z481" i="3"/>
  <c r="O479" i="3"/>
  <c r="P480" i="3"/>
  <c r="Q479" i="3"/>
  <c r="R479" i="3"/>
  <c r="S479" i="3"/>
  <c r="T479" i="3"/>
  <c r="U480" i="3"/>
  <c r="V479" i="3"/>
  <c r="W479" i="3"/>
  <c r="X479" i="3"/>
  <c r="Y479" i="3"/>
  <c r="Z480" i="3"/>
  <c r="O478" i="3"/>
  <c r="P479" i="3"/>
  <c r="Q478" i="3"/>
  <c r="R478" i="3"/>
  <c r="S478" i="3"/>
  <c r="T478" i="3"/>
  <c r="U479" i="3"/>
  <c r="V478" i="3"/>
  <c r="W478" i="3"/>
  <c r="X478" i="3"/>
  <c r="Y478" i="3"/>
  <c r="Z479" i="3"/>
  <c r="O477" i="3"/>
  <c r="P478" i="3"/>
  <c r="Q477" i="3"/>
  <c r="R477" i="3"/>
  <c r="S477" i="3"/>
  <c r="T477" i="3"/>
  <c r="U478" i="3"/>
  <c r="V477" i="3"/>
  <c r="W477" i="3"/>
  <c r="X477" i="3"/>
  <c r="Y477" i="3"/>
  <c r="Z478" i="3"/>
  <c r="O476" i="3"/>
  <c r="P477" i="3"/>
  <c r="Q476" i="3"/>
  <c r="R476" i="3"/>
  <c r="S476" i="3"/>
  <c r="T476" i="3"/>
  <c r="U477" i="3"/>
  <c r="V476" i="3"/>
  <c r="W476" i="3"/>
  <c r="X476" i="3"/>
  <c r="Y476" i="3"/>
  <c r="Z477" i="3"/>
  <c r="O475" i="3"/>
  <c r="P476" i="3"/>
  <c r="Q475" i="3"/>
  <c r="R475" i="3"/>
  <c r="S475" i="3"/>
  <c r="T475" i="3"/>
  <c r="U476" i="3"/>
  <c r="V475" i="3"/>
  <c r="W475" i="3"/>
  <c r="X475" i="3"/>
  <c r="Y475" i="3"/>
  <c r="Z476" i="3"/>
  <c r="O474" i="3"/>
  <c r="P475" i="3"/>
  <c r="Q474" i="3"/>
  <c r="R474" i="3"/>
  <c r="S474" i="3"/>
  <c r="T474" i="3"/>
  <c r="U475" i="3"/>
  <c r="V474" i="3"/>
  <c r="W474" i="3"/>
  <c r="X474" i="3"/>
  <c r="Y474" i="3"/>
  <c r="Z475" i="3"/>
  <c r="O473" i="3"/>
  <c r="P474" i="3"/>
  <c r="Q473" i="3"/>
  <c r="R473" i="3"/>
  <c r="S473" i="3"/>
  <c r="T473" i="3"/>
  <c r="U474" i="3"/>
  <c r="V473" i="3"/>
  <c r="W473" i="3"/>
  <c r="X473" i="3"/>
  <c r="Y473" i="3"/>
  <c r="Z474" i="3"/>
  <c r="O472" i="3"/>
  <c r="P473" i="3"/>
  <c r="Q472" i="3"/>
  <c r="R472" i="3"/>
  <c r="S472" i="3"/>
  <c r="T472" i="3"/>
  <c r="U473" i="3"/>
  <c r="V472" i="3"/>
  <c r="W472" i="3"/>
  <c r="X472" i="3"/>
  <c r="Y472" i="3"/>
  <c r="Z473" i="3"/>
  <c r="O471" i="3"/>
  <c r="P472" i="3"/>
  <c r="Q471" i="3"/>
  <c r="R471" i="3"/>
  <c r="S471" i="3"/>
  <c r="T471" i="3"/>
  <c r="U472" i="3"/>
  <c r="V471" i="3"/>
  <c r="W471" i="3"/>
  <c r="X471" i="3"/>
  <c r="Y471" i="3"/>
  <c r="Z472" i="3"/>
  <c r="O470" i="3"/>
  <c r="P471" i="3"/>
  <c r="Q470" i="3"/>
  <c r="R470" i="3"/>
  <c r="S470" i="3"/>
  <c r="T470" i="3"/>
  <c r="U471" i="3"/>
  <c r="V470" i="3"/>
  <c r="W470" i="3"/>
  <c r="X470" i="3"/>
  <c r="Y470" i="3"/>
  <c r="Z471" i="3"/>
  <c r="O469" i="3"/>
  <c r="P470" i="3"/>
  <c r="Q469" i="3"/>
  <c r="R469" i="3"/>
  <c r="S469" i="3"/>
  <c r="T469" i="3"/>
  <c r="U470" i="3"/>
  <c r="V469" i="3"/>
  <c r="W469" i="3"/>
  <c r="X469" i="3"/>
  <c r="Y469" i="3"/>
  <c r="Z470" i="3"/>
  <c r="O468" i="3"/>
  <c r="P469" i="3"/>
  <c r="Q468" i="3"/>
  <c r="R468" i="3"/>
  <c r="S468" i="3"/>
  <c r="T468" i="3"/>
  <c r="U469" i="3"/>
  <c r="V468" i="3"/>
  <c r="W468" i="3"/>
  <c r="X468" i="3"/>
  <c r="Y468" i="3"/>
  <c r="Z469" i="3"/>
  <c r="O467" i="3"/>
  <c r="P468" i="3"/>
  <c r="Q467" i="3"/>
  <c r="R467" i="3"/>
  <c r="S467" i="3"/>
  <c r="T467" i="3"/>
  <c r="U468" i="3"/>
  <c r="V467" i="3"/>
  <c r="W467" i="3"/>
  <c r="X467" i="3"/>
  <c r="Y467" i="3"/>
  <c r="Z468" i="3"/>
  <c r="O466" i="3"/>
  <c r="P467" i="3"/>
  <c r="Q466" i="3"/>
  <c r="R466" i="3"/>
  <c r="S466" i="3"/>
  <c r="T466" i="3"/>
  <c r="U467" i="3"/>
  <c r="V466" i="3"/>
  <c r="W466" i="3"/>
  <c r="X466" i="3"/>
  <c r="Y466" i="3"/>
  <c r="Z467" i="3"/>
  <c r="O465" i="3"/>
  <c r="P466" i="3"/>
  <c r="Q465" i="3"/>
  <c r="R465" i="3"/>
  <c r="S465" i="3"/>
  <c r="T465" i="3"/>
  <c r="U466" i="3"/>
  <c r="V465" i="3"/>
  <c r="W465" i="3"/>
  <c r="X465" i="3"/>
  <c r="Y465" i="3"/>
  <c r="Z466" i="3"/>
  <c r="O464" i="3"/>
  <c r="P465" i="3"/>
  <c r="Q464" i="3"/>
  <c r="R464" i="3"/>
  <c r="S464" i="3"/>
  <c r="T464" i="3"/>
  <c r="U465" i="3"/>
  <c r="V464" i="3"/>
  <c r="W464" i="3"/>
  <c r="X464" i="3"/>
  <c r="Y464" i="3"/>
  <c r="Z465" i="3"/>
  <c r="O463" i="3"/>
  <c r="P464" i="3"/>
  <c r="Q463" i="3"/>
  <c r="R463" i="3"/>
  <c r="S463" i="3"/>
  <c r="T463" i="3"/>
  <c r="U464" i="3"/>
  <c r="V463" i="3"/>
  <c r="W463" i="3"/>
  <c r="X463" i="3"/>
  <c r="Y463" i="3"/>
  <c r="Z464" i="3"/>
  <c r="O462" i="3"/>
  <c r="P463" i="3"/>
  <c r="Q462" i="3"/>
  <c r="R462" i="3"/>
  <c r="S462" i="3"/>
  <c r="T462" i="3"/>
  <c r="U463" i="3"/>
  <c r="V462" i="3"/>
  <c r="W462" i="3"/>
  <c r="X462" i="3"/>
  <c r="Y462" i="3"/>
  <c r="Z463" i="3"/>
  <c r="O461" i="3"/>
  <c r="P462" i="3"/>
  <c r="Q461" i="3"/>
  <c r="R461" i="3"/>
  <c r="S461" i="3"/>
  <c r="T461" i="3"/>
  <c r="U462" i="3"/>
  <c r="V461" i="3"/>
  <c r="W461" i="3"/>
  <c r="X461" i="3"/>
  <c r="Y461" i="3"/>
  <c r="Z462" i="3"/>
  <c r="O460" i="3"/>
  <c r="P461" i="3"/>
  <c r="Q460" i="3"/>
  <c r="R460" i="3"/>
  <c r="S460" i="3"/>
  <c r="T460" i="3"/>
  <c r="U461" i="3"/>
  <c r="V460" i="3"/>
  <c r="W460" i="3"/>
  <c r="X460" i="3"/>
  <c r="Y460" i="3"/>
  <c r="Z461" i="3"/>
  <c r="O459" i="3"/>
  <c r="P460" i="3"/>
  <c r="Q459" i="3"/>
  <c r="R459" i="3"/>
  <c r="S459" i="3"/>
  <c r="T459" i="3"/>
  <c r="U460" i="3"/>
  <c r="V459" i="3"/>
  <c r="W459" i="3"/>
  <c r="X459" i="3"/>
  <c r="Y459" i="3"/>
  <c r="Z460" i="3"/>
  <c r="O458" i="3"/>
  <c r="P459" i="3"/>
  <c r="Q458" i="3"/>
  <c r="R458" i="3"/>
  <c r="S458" i="3"/>
  <c r="T458" i="3"/>
  <c r="U459" i="3"/>
  <c r="V458" i="3"/>
  <c r="W458" i="3"/>
  <c r="X458" i="3"/>
  <c r="Y458" i="3"/>
  <c r="Z459" i="3"/>
  <c r="O457" i="3"/>
  <c r="P458" i="3"/>
  <c r="Q457" i="3"/>
  <c r="R457" i="3"/>
  <c r="S457" i="3"/>
  <c r="T457" i="3"/>
  <c r="U458" i="3"/>
  <c r="V457" i="3"/>
  <c r="W457" i="3"/>
  <c r="X457" i="3"/>
  <c r="Y457" i="3"/>
  <c r="Z458" i="3"/>
  <c r="O456" i="3"/>
  <c r="P457" i="3"/>
  <c r="Q456" i="3"/>
  <c r="R456" i="3"/>
  <c r="S456" i="3"/>
  <c r="T456" i="3"/>
  <c r="U457" i="3"/>
  <c r="V456" i="3"/>
  <c r="W456" i="3"/>
  <c r="X456" i="3"/>
  <c r="Y456" i="3"/>
  <c r="Z457" i="3"/>
  <c r="O455" i="3"/>
  <c r="P456" i="3"/>
  <c r="Q455" i="3"/>
  <c r="R455" i="3"/>
  <c r="S455" i="3"/>
  <c r="T455" i="3"/>
  <c r="U456" i="3"/>
  <c r="V455" i="3"/>
  <c r="W455" i="3"/>
  <c r="X455" i="3"/>
  <c r="Y455" i="3"/>
  <c r="Z456" i="3"/>
  <c r="O454" i="3"/>
  <c r="P455" i="3"/>
  <c r="Q454" i="3"/>
  <c r="R454" i="3"/>
  <c r="S454" i="3"/>
  <c r="T454" i="3"/>
  <c r="U455" i="3"/>
  <c r="V454" i="3"/>
  <c r="W454" i="3"/>
  <c r="X454" i="3"/>
  <c r="Y454" i="3"/>
  <c r="Z455" i="3"/>
  <c r="O453" i="3"/>
  <c r="P454" i="3"/>
  <c r="Q453" i="3"/>
  <c r="R453" i="3"/>
  <c r="S453" i="3"/>
  <c r="T453" i="3"/>
  <c r="U454" i="3"/>
  <c r="V453" i="3"/>
  <c r="W453" i="3"/>
  <c r="X453" i="3"/>
  <c r="Y453" i="3"/>
  <c r="Z454" i="3"/>
  <c r="AB454" i="3"/>
  <c r="AA454" i="3"/>
  <c r="O452" i="3"/>
  <c r="P453" i="3"/>
  <c r="Q452" i="3"/>
  <c r="R452" i="3"/>
  <c r="S452" i="3"/>
  <c r="T452" i="3"/>
  <c r="U453" i="3"/>
  <c r="V452" i="3"/>
  <c r="W452" i="3"/>
  <c r="X452" i="3"/>
  <c r="Y452" i="3"/>
  <c r="Z453" i="3"/>
  <c r="O451" i="3"/>
  <c r="P452" i="3"/>
  <c r="Q451" i="3"/>
  <c r="R451" i="3"/>
  <c r="S451" i="3"/>
  <c r="T451" i="3"/>
  <c r="U452" i="3"/>
  <c r="V451" i="3"/>
  <c r="W451" i="3"/>
  <c r="X451" i="3"/>
  <c r="Y451" i="3"/>
  <c r="Z452" i="3"/>
  <c r="O450" i="3"/>
  <c r="P451" i="3"/>
  <c r="Q450" i="3"/>
  <c r="R450" i="3"/>
  <c r="S450" i="3"/>
  <c r="T450" i="3"/>
  <c r="U451" i="3"/>
  <c r="V450" i="3"/>
  <c r="W450" i="3"/>
  <c r="X450" i="3"/>
  <c r="Y450" i="3"/>
  <c r="Z451" i="3"/>
  <c r="O449" i="3"/>
  <c r="P450" i="3"/>
  <c r="Q449" i="3"/>
  <c r="R449" i="3"/>
  <c r="S449" i="3"/>
  <c r="T449" i="3"/>
  <c r="U450" i="3"/>
  <c r="V449" i="3"/>
  <c r="W449" i="3"/>
  <c r="X449" i="3"/>
  <c r="Y449" i="3"/>
  <c r="Z450" i="3"/>
  <c r="O448" i="3"/>
  <c r="P449" i="3"/>
  <c r="Q448" i="3"/>
  <c r="R448" i="3"/>
  <c r="S448" i="3"/>
  <c r="T448" i="3"/>
  <c r="U449" i="3"/>
  <c r="V448" i="3"/>
  <c r="W448" i="3"/>
  <c r="X448" i="3"/>
  <c r="Y448" i="3"/>
  <c r="Z449" i="3"/>
  <c r="O447" i="3"/>
  <c r="P448" i="3"/>
  <c r="Q447" i="3"/>
  <c r="R447" i="3"/>
  <c r="S447" i="3"/>
  <c r="T447" i="3"/>
  <c r="U448" i="3"/>
  <c r="V447" i="3"/>
  <c r="W447" i="3"/>
  <c r="X447" i="3"/>
  <c r="Y447" i="3"/>
  <c r="Z448" i="3"/>
  <c r="O446" i="3"/>
  <c r="P447" i="3"/>
  <c r="Q446" i="3"/>
  <c r="R446" i="3"/>
  <c r="S446" i="3"/>
  <c r="T446" i="3"/>
  <c r="U447" i="3"/>
  <c r="V446" i="3"/>
  <c r="W446" i="3"/>
  <c r="X446" i="3"/>
  <c r="Y446" i="3"/>
  <c r="Z447" i="3"/>
  <c r="O445" i="3"/>
  <c r="P446" i="3"/>
  <c r="Q445" i="3"/>
  <c r="R445" i="3"/>
  <c r="S445" i="3"/>
  <c r="T445" i="3"/>
  <c r="U446" i="3"/>
  <c r="V445" i="3"/>
  <c r="W445" i="3"/>
  <c r="X445" i="3"/>
  <c r="Y445" i="3"/>
  <c r="Z446" i="3"/>
  <c r="O442" i="3"/>
  <c r="O441" i="3"/>
  <c r="P442" i="3"/>
  <c r="Q442" i="3"/>
  <c r="R442" i="3"/>
  <c r="S442" i="3"/>
  <c r="T442" i="3"/>
  <c r="Q441" i="3"/>
  <c r="R441" i="3"/>
  <c r="S441" i="3"/>
  <c r="T441" i="3"/>
  <c r="U442" i="3"/>
  <c r="V442" i="3"/>
  <c r="W442" i="3"/>
  <c r="X442" i="3"/>
  <c r="Y442" i="3"/>
  <c r="V441" i="3"/>
  <c r="W441" i="3"/>
  <c r="X441" i="3"/>
  <c r="Y441" i="3"/>
  <c r="Z442" i="3"/>
  <c r="O443" i="3"/>
  <c r="P443" i="3"/>
  <c r="Q443" i="3"/>
  <c r="R443" i="3"/>
  <c r="S443" i="3"/>
  <c r="T443" i="3"/>
  <c r="U443" i="3"/>
  <c r="V443" i="3"/>
  <c r="W443" i="3"/>
  <c r="X443" i="3"/>
  <c r="Y443" i="3"/>
  <c r="Z443" i="3"/>
  <c r="O444" i="3"/>
  <c r="P444" i="3"/>
  <c r="Q444" i="3"/>
  <c r="R444" i="3"/>
  <c r="S444" i="3"/>
  <c r="T444" i="3"/>
  <c r="U444" i="3"/>
  <c r="V444" i="3"/>
  <c r="W444" i="3"/>
  <c r="X444" i="3"/>
  <c r="Y444" i="3"/>
  <c r="Z444" i="3"/>
  <c r="P445" i="3"/>
  <c r="U445" i="3"/>
  <c r="Z445" i="3"/>
  <c r="O440" i="3"/>
  <c r="P441" i="3"/>
  <c r="Q440" i="3"/>
  <c r="R440" i="3"/>
  <c r="S440" i="3"/>
  <c r="T440" i="3"/>
  <c r="U441" i="3"/>
  <c r="V440" i="3"/>
  <c r="W440" i="3"/>
  <c r="X440" i="3"/>
  <c r="Y440" i="3"/>
  <c r="Z441" i="3"/>
  <c r="O439" i="3"/>
  <c r="P440" i="3"/>
  <c r="Q439" i="3"/>
  <c r="R439" i="3"/>
  <c r="S439" i="3"/>
  <c r="T439" i="3"/>
  <c r="U440" i="3"/>
  <c r="V439" i="3"/>
  <c r="W439" i="3"/>
  <c r="X439" i="3"/>
  <c r="Y439" i="3"/>
  <c r="Z440" i="3"/>
  <c r="O438" i="3"/>
  <c r="P439" i="3"/>
  <c r="Q438" i="3"/>
  <c r="R438" i="3"/>
  <c r="S438" i="3"/>
  <c r="T438" i="3"/>
  <c r="U439" i="3"/>
  <c r="V438" i="3"/>
  <c r="W438" i="3"/>
  <c r="X438" i="3"/>
  <c r="Y438" i="3"/>
  <c r="Z439" i="3"/>
  <c r="O437" i="3"/>
  <c r="P438" i="3"/>
  <c r="Q437" i="3"/>
  <c r="R437" i="3"/>
  <c r="S437" i="3"/>
  <c r="T437" i="3"/>
  <c r="U438" i="3"/>
  <c r="V437" i="3"/>
  <c r="W437" i="3"/>
  <c r="X437" i="3"/>
  <c r="Y437" i="3"/>
  <c r="Z438" i="3"/>
  <c r="O433" i="3"/>
  <c r="O432" i="3"/>
  <c r="P433" i="3"/>
  <c r="Q433" i="3"/>
  <c r="R433" i="3"/>
  <c r="S433" i="3"/>
  <c r="T433" i="3"/>
  <c r="Q432" i="3"/>
  <c r="R432" i="3"/>
  <c r="S432" i="3"/>
  <c r="T432" i="3"/>
  <c r="U433" i="3"/>
  <c r="V433" i="3"/>
  <c r="W433" i="3"/>
  <c r="X433" i="3"/>
  <c r="Y433" i="3"/>
  <c r="V432" i="3"/>
  <c r="W432" i="3"/>
  <c r="X432" i="3"/>
  <c r="Y432" i="3"/>
  <c r="Z433" i="3"/>
  <c r="O434" i="3"/>
  <c r="P434" i="3"/>
  <c r="Q434" i="3"/>
  <c r="R434" i="3"/>
  <c r="S434" i="3"/>
  <c r="T434" i="3"/>
  <c r="U434" i="3"/>
  <c r="V434" i="3"/>
  <c r="W434" i="3"/>
  <c r="X434" i="3"/>
  <c r="Y434" i="3"/>
  <c r="Z434" i="3"/>
  <c r="O435" i="3"/>
  <c r="P435" i="3"/>
  <c r="Q435" i="3"/>
  <c r="R435" i="3"/>
  <c r="S435" i="3"/>
  <c r="T435" i="3"/>
  <c r="U435" i="3"/>
  <c r="V435" i="3"/>
  <c r="W435" i="3"/>
  <c r="X435" i="3"/>
  <c r="Y435" i="3"/>
  <c r="Z435" i="3"/>
  <c r="O436" i="3"/>
  <c r="P436" i="3"/>
  <c r="Q436" i="3"/>
  <c r="R436" i="3"/>
  <c r="S436" i="3"/>
  <c r="T436" i="3"/>
  <c r="U436" i="3"/>
  <c r="V436" i="3"/>
  <c r="W436" i="3"/>
  <c r="X436" i="3"/>
  <c r="Y436" i="3"/>
  <c r="Z436" i="3"/>
  <c r="P437" i="3"/>
  <c r="U437" i="3"/>
  <c r="Z437" i="3"/>
  <c r="O429" i="3"/>
  <c r="O428" i="3"/>
  <c r="P429" i="3"/>
  <c r="Q429" i="3"/>
  <c r="R429" i="3"/>
  <c r="S429" i="3"/>
  <c r="T429" i="3"/>
  <c r="Q428" i="3"/>
  <c r="R428" i="3"/>
  <c r="S428" i="3"/>
  <c r="T428" i="3"/>
  <c r="U429" i="3"/>
  <c r="V429" i="3"/>
  <c r="W429" i="3"/>
  <c r="X429" i="3"/>
  <c r="Y429" i="3"/>
  <c r="V428" i="3"/>
  <c r="W428" i="3"/>
  <c r="X428" i="3"/>
  <c r="Y428" i="3"/>
  <c r="Z429" i="3"/>
  <c r="O430" i="3"/>
  <c r="P430" i="3"/>
  <c r="Q430" i="3"/>
  <c r="R430" i="3"/>
  <c r="S430" i="3"/>
  <c r="T430" i="3"/>
  <c r="U430" i="3"/>
  <c r="V430" i="3"/>
  <c r="W430" i="3"/>
  <c r="X430" i="3"/>
  <c r="Y430" i="3"/>
  <c r="Z430" i="3"/>
  <c r="O431" i="3"/>
  <c r="P431" i="3"/>
  <c r="Q431" i="3"/>
  <c r="R431" i="3"/>
  <c r="S431" i="3"/>
  <c r="T431" i="3"/>
  <c r="U431" i="3"/>
  <c r="V431" i="3"/>
  <c r="W431" i="3"/>
  <c r="X431" i="3"/>
  <c r="Y431" i="3"/>
  <c r="Z431" i="3"/>
  <c r="P432" i="3"/>
  <c r="U432" i="3"/>
  <c r="Z432" i="3"/>
  <c r="O423" i="3"/>
  <c r="O422" i="3"/>
  <c r="P423" i="3"/>
  <c r="Q423" i="3"/>
  <c r="R423" i="3"/>
  <c r="S423" i="3"/>
  <c r="T423" i="3"/>
  <c r="Q422" i="3"/>
  <c r="R422" i="3"/>
  <c r="S422" i="3"/>
  <c r="T422" i="3"/>
  <c r="U423" i="3"/>
  <c r="V423" i="3"/>
  <c r="W423" i="3"/>
  <c r="X423" i="3"/>
  <c r="Y423" i="3"/>
  <c r="V422" i="3"/>
  <c r="W422" i="3"/>
  <c r="X422" i="3"/>
  <c r="Y422" i="3"/>
  <c r="Z423" i="3"/>
  <c r="O424" i="3"/>
  <c r="P424" i="3"/>
  <c r="Q424" i="3"/>
  <c r="R424" i="3"/>
  <c r="S424" i="3"/>
  <c r="T424" i="3"/>
  <c r="U424" i="3"/>
  <c r="V424" i="3"/>
  <c r="W424" i="3"/>
  <c r="X424" i="3"/>
  <c r="Y424" i="3"/>
  <c r="Z424" i="3"/>
  <c r="O425" i="3"/>
  <c r="P425" i="3"/>
  <c r="Q425" i="3"/>
  <c r="R425" i="3"/>
  <c r="S425" i="3"/>
  <c r="T425" i="3"/>
  <c r="U425" i="3"/>
  <c r="V425" i="3"/>
  <c r="W425" i="3"/>
  <c r="X425" i="3"/>
  <c r="Y425" i="3"/>
  <c r="Z425" i="3"/>
  <c r="O426" i="3"/>
  <c r="P426" i="3"/>
  <c r="Q426" i="3"/>
  <c r="R426" i="3"/>
  <c r="S426" i="3"/>
  <c r="T426" i="3"/>
  <c r="U426" i="3"/>
  <c r="V426" i="3"/>
  <c r="W426" i="3"/>
  <c r="X426" i="3"/>
  <c r="Y426" i="3"/>
  <c r="Z426" i="3"/>
  <c r="O427" i="3"/>
  <c r="P427" i="3"/>
  <c r="Q427" i="3"/>
  <c r="R427" i="3"/>
  <c r="S427" i="3"/>
  <c r="T427" i="3"/>
  <c r="U427" i="3"/>
  <c r="V427" i="3"/>
  <c r="W427" i="3"/>
  <c r="X427" i="3"/>
  <c r="Y427" i="3"/>
  <c r="Z427" i="3"/>
  <c r="P428" i="3"/>
  <c r="U428" i="3"/>
  <c r="Z428" i="3"/>
  <c r="O420" i="3"/>
  <c r="O419" i="3"/>
  <c r="P420" i="3"/>
  <c r="Q420" i="3"/>
  <c r="R420" i="3"/>
  <c r="S420" i="3"/>
  <c r="T420" i="3"/>
  <c r="Q419" i="3"/>
  <c r="R419" i="3"/>
  <c r="S419" i="3"/>
  <c r="T419" i="3"/>
  <c r="U420" i="3"/>
  <c r="V420" i="3"/>
  <c r="W420" i="3"/>
  <c r="X420" i="3"/>
  <c r="Y420" i="3"/>
  <c r="V419" i="3"/>
  <c r="W419" i="3"/>
  <c r="X419" i="3"/>
  <c r="Y419" i="3"/>
  <c r="Z420" i="3"/>
  <c r="O421" i="3"/>
  <c r="P421" i="3"/>
  <c r="Q421" i="3"/>
  <c r="R421" i="3"/>
  <c r="S421" i="3"/>
  <c r="T421" i="3"/>
  <c r="U421" i="3"/>
  <c r="V421" i="3"/>
  <c r="W421" i="3"/>
  <c r="X421" i="3"/>
  <c r="Y421" i="3"/>
  <c r="Z421" i="3"/>
  <c r="P422" i="3"/>
  <c r="U422" i="3"/>
  <c r="Z422" i="3"/>
  <c r="O417" i="3"/>
  <c r="O416" i="3"/>
  <c r="P417" i="3"/>
  <c r="Q417" i="3"/>
  <c r="R417" i="3"/>
  <c r="S417" i="3"/>
  <c r="T417" i="3"/>
  <c r="Q416" i="3"/>
  <c r="R416" i="3"/>
  <c r="S416" i="3"/>
  <c r="T416" i="3"/>
  <c r="U417" i="3"/>
  <c r="V417" i="3"/>
  <c r="W417" i="3"/>
  <c r="X417" i="3"/>
  <c r="Y417" i="3"/>
  <c r="V416" i="3"/>
  <c r="W416" i="3"/>
  <c r="X416" i="3"/>
  <c r="Y416" i="3"/>
  <c r="Z417" i="3"/>
  <c r="O418" i="3"/>
  <c r="P418" i="3"/>
  <c r="Q418" i="3"/>
  <c r="R418" i="3"/>
  <c r="S418" i="3"/>
  <c r="T418" i="3"/>
  <c r="U418" i="3"/>
  <c r="V418" i="3"/>
  <c r="W418" i="3"/>
  <c r="X418" i="3"/>
  <c r="Y418" i="3"/>
  <c r="Z418" i="3"/>
  <c r="P419" i="3"/>
  <c r="U419" i="3"/>
  <c r="Z419" i="3"/>
  <c r="O415" i="3"/>
  <c r="O414" i="3"/>
  <c r="P415" i="3"/>
  <c r="Q415" i="3"/>
  <c r="R415" i="3"/>
  <c r="S415" i="3"/>
  <c r="T415" i="3"/>
  <c r="Q414" i="3"/>
  <c r="R414" i="3"/>
  <c r="S414" i="3"/>
  <c r="T414" i="3"/>
  <c r="U415" i="3"/>
  <c r="V415" i="3"/>
  <c r="W415" i="3"/>
  <c r="X415" i="3"/>
  <c r="Y415" i="3"/>
  <c r="V414" i="3"/>
  <c r="W414" i="3"/>
  <c r="X414" i="3"/>
  <c r="Y414" i="3"/>
  <c r="Z415" i="3"/>
  <c r="P416" i="3"/>
  <c r="U416" i="3"/>
  <c r="Z416" i="3"/>
  <c r="O413" i="3"/>
  <c r="P414" i="3"/>
  <c r="Q413" i="3"/>
  <c r="R413" i="3"/>
  <c r="S413" i="3"/>
  <c r="T413" i="3"/>
  <c r="U414" i="3"/>
  <c r="V413" i="3"/>
  <c r="W413" i="3"/>
  <c r="X413" i="3"/>
  <c r="Y413" i="3"/>
  <c r="Z414" i="3"/>
  <c r="O412" i="3"/>
  <c r="P413" i="3"/>
  <c r="Q412" i="3"/>
  <c r="R412" i="3"/>
  <c r="S412" i="3"/>
  <c r="T412" i="3"/>
  <c r="U413" i="3"/>
  <c r="V412" i="3"/>
  <c r="W412" i="3"/>
  <c r="X412" i="3"/>
  <c r="Y412" i="3"/>
  <c r="Z413" i="3"/>
  <c r="O410" i="3"/>
  <c r="O409" i="3"/>
  <c r="P410" i="3"/>
  <c r="Q410" i="3"/>
  <c r="R410" i="3"/>
  <c r="S410" i="3"/>
  <c r="T410" i="3"/>
  <c r="Q409" i="3"/>
  <c r="R409" i="3"/>
  <c r="S409" i="3"/>
  <c r="T409" i="3"/>
  <c r="U410" i="3"/>
  <c r="V410" i="3"/>
  <c r="W410" i="3"/>
  <c r="X410" i="3"/>
  <c r="Y410" i="3"/>
  <c r="V409" i="3"/>
  <c r="W409" i="3"/>
  <c r="X409" i="3"/>
  <c r="Y409" i="3"/>
  <c r="Z410" i="3"/>
  <c r="O411" i="3"/>
  <c r="P411" i="3"/>
  <c r="Q411" i="3"/>
  <c r="R411" i="3"/>
  <c r="S411" i="3"/>
  <c r="T411" i="3"/>
  <c r="U411" i="3"/>
  <c r="V411" i="3"/>
  <c r="W411" i="3"/>
  <c r="X411" i="3"/>
  <c r="Y411" i="3"/>
  <c r="Z411" i="3"/>
  <c r="P412" i="3"/>
  <c r="U412" i="3"/>
  <c r="Z412" i="3"/>
  <c r="O406" i="3"/>
  <c r="O405" i="3"/>
  <c r="P406" i="3"/>
  <c r="Q406" i="3"/>
  <c r="R406" i="3"/>
  <c r="S406" i="3"/>
  <c r="T406" i="3"/>
  <c r="Q405" i="3"/>
  <c r="R405" i="3"/>
  <c r="S405" i="3"/>
  <c r="T405" i="3"/>
  <c r="U406" i="3"/>
  <c r="V406" i="3"/>
  <c r="W406" i="3"/>
  <c r="X406" i="3"/>
  <c r="Y406" i="3"/>
  <c r="V405" i="3"/>
  <c r="W405" i="3"/>
  <c r="X405" i="3"/>
  <c r="Y405" i="3"/>
  <c r="Z406" i="3"/>
  <c r="O407" i="3"/>
  <c r="P407" i="3"/>
  <c r="Q407" i="3"/>
  <c r="R407" i="3"/>
  <c r="S407" i="3"/>
  <c r="T407" i="3"/>
  <c r="U407" i="3"/>
  <c r="V407" i="3"/>
  <c r="W407" i="3"/>
  <c r="X407" i="3"/>
  <c r="Y407" i="3"/>
  <c r="Z407" i="3"/>
  <c r="O408" i="3"/>
  <c r="P408" i="3"/>
  <c r="Q408" i="3"/>
  <c r="R408" i="3"/>
  <c r="S408" i="3"/>
  <c r="T408" i="3"/>
  <c r="U408" i="3"/>
  <c r="V408" i="3"/>
  <c r="W408" i="3"/>
  <c r="X408" i="3"/>
  <c r="Y408" i="3"/>
  <c r="Z408" i="3"/>
  <c r="P409" i="3"/>
  <c r="U409" i="3"/>
  <c r="Z409" i="3"/>
  <c r="O404" i="3"/>
  <c r="P405" i="3"/>
  <c r="Q404" i="3"/>
  <c r="R404" i="3"/>
  <c r="S404" i="3"/>
  <c r="T404" i="3"/>
  <c r="U405" i="3"/>
  <c r="V404" i="3"/>
  <c r="W404" i="3"/>
  <c r="X404" i="3"/>
  <c r="Y404" i="3"/>
  <c r="Z405" i="3"/>
  <c r="O403" i="3"/>
  <c r="P404" i="3"/>
  <c r="Q403" i="3"/>
  <c r="R403" i="3"/>
  <c r="S403" i="3"/>
  <c r="T403" i="3"/>
  <c r="U404" i="3"/>
  <c r="V403" i="3"/>
  <c r="W403" i="3"/>
  <c r="X403" i="3"/>
  <c r="Y403" i="3"/>
  <c r="Z404" i="3"/>
  <c r="O402" i="3"/>
  <c r="P403" i="3"/>
  <c r="Q402" i="3"/>
  <c r="R402" i="3"/>
  <c r="S402" i="3"/>
  <c r="T402" i="3"/>
  <c r="U403" i="3"/>
  <c r="V402" i="3"/>
  <c r="W402" i="3"/>
  <c r="X402" i="3"/>
  <c r="Y402" i="3"/>
  <c r="Z403" i="3"/>
  <c r="O398" i="3"/>
  <c r="O397" i="3"/>
  <c r="P398" i="3"/>
  <c r="Q398" i="3"/>
  <c r="R398" i="3"/>
  <c r="S398" i="3"/>
  <c r="T398" i="3"/>
  <c r="Q397" i="3"/>
  <c r="R397" i="3"/>
  <c r="S397" i="3"/>
  <c r="T397" i="3"/>
  <c r="U398" i="3"/>
  <c r="V398" i="3"/>
  <c r="W398" i="3"/>
  <c r="X398" i="3"/>
  <c r="Y398" i="3"/>
  <c r="V397" i="3"/>
  <c r="W397" i="3"/>
  <c r="X397" i="3"/>
  <c r="Y397" i="3"/>
  <c r="Z398" i="3"/>
  <c r="O399" i="3"/>
  <c r="P399" i="3"/>
  <c r="Q399" i="3"/>
  <c r="R399" i="3"/>
  <c r="S399" i="3"/>
  <c r="T399" i="3"/>
  <c r="U399" i="3"/>
  <c r="V399" i="3"/>
  <c r="W399" i="3"/>
  <c r="X399" i="3"/>
  <c r="Y399" i="3"/>
  <c r="Z399" i="3"/>
  <c r="O400" i="3"/>
  <c r="P400" i="3"/>
  <c r="Q400" i="3"/>
  <c r="R400" i="3"/>
  <c r="S400" i="3"/>
  <c r="T400" i="3"/>
  <c r="U400" i="3"/>
  <c r="V400" i="3"/>
  <c r="W400" i="3"/>
  <c r="X400" i="3"/>
  <c r="Y400" i="3"/>
  <c r="Z400" i="3"/>
  <c r="O401" i="3"/>
  <c r="P401" i="3"/>
  <c r="Q401" i="3"/>
  <c r="R401" i="3"/>
  <c r="S401" i="3"/>
  <c r="T401" i="3"/>
  <c r="U401" i="3"/>
  <c r="V401" i="3"/>
  <c r="W401" i="3"/>
  <c r="X401" i="3"/>
  <c r="Y401" i="3"/>
  <c r="Z401" i="3"/>
  <c r="P402" i="3"/>
  <c r="U402" i="3"/>
  <c r="Z402" i="3"/>
  <c r="O396" i="3"/>
  <c r="P397" i="3"/>
  <c r="Q396" i="3"/>
  <c r="R396" i="3"/>
  <c r="S396" i="3"/>
  <c r="T396" i="3"/>
  <c r="U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<sst xmlns="http://schemas.openxmlformats.org/spreadsheetml/2006/main" count="6503" uniqueCount="1524">
  <si>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</si>
  <si>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</si>
  <si>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</si>
  <si>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</si>
  <si>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</si>
  <si>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</si>
  <si>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</si>
  <si>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</si>
  <si>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</si>
  <si>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</si>
  <si>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</si>
  <si>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</si>
  <si>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</si>
  <si>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</si>
  <si>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</si>
  <si>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</si>
  <si>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</si>
  <si>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</si>
  <si>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</si>
  <si>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</si>
  <si>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</si>
  <si>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</si>
  <si>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</si>
  <si>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</si>
  <si>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</si>
  <si>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</si>
  <si>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</si>
  <si>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</si>
  <si>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</si>
  <si>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</si>
  <si>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</si>
  <si>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</si>
  <si>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</si>
  <si>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</si>
  <si>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</si>
  <si>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</si>
  <si>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</si>
  <si>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</si>
  <si>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</si>
  <si>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</si>
  <si>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</si>
  <si>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</si>
  <si>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</si>
  <si>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</si>
  <si>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</si>
  <si>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</si>
  <si>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</si>
  <si>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</si>
  <si>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</si>
  <si>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</si>
  <si>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</si>
  <si>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</si>
  <si>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</si>
  <si>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</si>
  <si>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</si>
  <si>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</si>
  <si>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</si>
  <si>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</si>
  <si>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</si>
  <si>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</si>
  <si>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</si>
  <si>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</si>
  <si>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</si>
  <si>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</si>
  <si>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</si>
  <si>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</si>
  <si>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</si>
  <si>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</si>
  <si>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</si>
  <si>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</si>
  <si>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</si>
  <si>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</si>
  <si>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</si>
  <si>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</si>
  <si>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</si>
  <si>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</si>
  <si>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</si>
  <si>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</si>
  <si>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</si>
  <si>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</si>
  <si>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</si>
  <si>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</si>
  <si>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</si>
  <si>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</si>
  <si>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</si>
  <si>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</si>
  <si>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</si>
  <si>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</si>
  <si>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</si>
  <si>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</si>
  <si>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</si>
  <si>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</si>
  <si>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</si>
  <si>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</si>
  <si>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</si>
  <si>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</si>
  <si>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</si>
  <si>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</si>
  <si>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</si>
  <si>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</si>
  <si>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</si>
  <si>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</si>
  <si>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</si>
  <si>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</si>
  <si>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</si>
  <si>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</si>
  <si>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</si>
  <si>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</si>
  <si>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</si>
  <si>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</si>
  <si>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</si>
  <si>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</si>
  <si>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</si>
  <si>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</si>
  <si>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</si>
  <si>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</si>
  <si>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</si>
  <si>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</si>
  <si>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</si>
  <si>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</si>
  <si>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</si>
  <si>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</si>
  <si>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</si>
  <si>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</si>
  <si>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</si>
  <si>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</si>
  <si>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</si>
  <si>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</si>
  <si>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</si>
  <si>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</si>
  <si>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</si>
  <si>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</si>
  <si>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</si>
  <si>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</si>
  <si>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</si>
  <si>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</si>
  <si>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</si>
  <si>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</si>
  <si>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</si>
  <si>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</si>
  <si>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</si>
  <si>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</si>
  <si>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</si>
  <si>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</si>
  <si>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</si>
  <si>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</si>
  <si>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</si>
  <si>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</si>
  <si>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</si>
  <si>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</si>
  <si>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</si>
  <si>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</si>
  <si>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</si>
  <si>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</si>
  <si>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</si>
  <si>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</si>
  <si>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</si>
  <si>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</si>
  <si>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</si>
  <si>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</si>
  <si>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</si>
  <si>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</si>
  <si>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</si>
  <si>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</si>
  <si>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</si>
  <si>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</si>
  <si>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</si>
  <si>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</si>
  <si>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</si>
  <si>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</si>
  <si>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</si>
  <si>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</si>
  <si>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</si>
  <si>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</si>
  <si>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</si>
  <si>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</si>
  <si>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</si>
  <si>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</si>
  <si>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</si>
  <si>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</si>
  <si>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</si>
  <si>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</si>
  <si>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</si>
  <si>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</si>
  <si>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</si>
  <si>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</si>
  <si>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</si>
  <si>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</si>
  <si>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</si>
  <si>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</si>
  <si>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</si>
  <si>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</si>
  <si>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</si>
  <si>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</si>
  <si>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</si>
  <si>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</si>
  <si>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</si>
  <si>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</si>
  <si>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</si>
  <si>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</si>
  <si>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</si>
  <si>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</si>
  <si>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</si>
  <si>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</si>
  <si>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</si>
  <si>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</si>
  <si>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</si>
  <si>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</si>
  <si>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</si>
  <si>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</si>
  <si>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</si>
  <si>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</si>
  <si>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</si>
  <si>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</si>
  <si>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</si>
  <si>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</si>
  <si>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</si>
  <si>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</si>
  <si>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</si>
  <si>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</si>
  <si>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</si>
  <si>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</si>
  <si>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</si>
  <si>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</si>
  <si>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</si>
  <si>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</si>
  <si>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</si>
  <si>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</si>
  <si>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</si>
  <si>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</si>
  <si>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</si>
  <si>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</si>
  <si>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</si>
  <si>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</si>
  <si>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</si>
  <si>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</si>
  <si>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</si>
  <si>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</si>
  <si>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</si>
  <si>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</si>
  <si>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</si>
  <si>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</si>
  <si>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</si>
  <si>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</si>
  <si>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</si>
  <si>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</si>
  <si>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</si>
  <si>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</si>
  <si>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</si>
  <si>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</si>
  <si>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</si>
  <si>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</si>
  <si>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</si>
  <si>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</si>
  <si>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</si>
  <si>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</si>
  <si>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</si>
  <si>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</si>
  <si>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</si>
  <si>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</si>
  <si>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</si>
  <si>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</si>
  <si>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</si>
  <si>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</si>
  <si>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</si>
  <si>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</si>
  <si>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</si>
  <si>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</si>
  <si>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</si>
  <si>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</si>
  <si>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</si>
  <si>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</si>
  <si>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</si>
  <si>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</si>
  <si>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</si>
  <si>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</si>
  <si>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</si>
  <si>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</si>
  <si>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</si>
  <si>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</si>
  <si>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</si>
  <si>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</si>
  <si>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</si>
  <si>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</si>
  <si>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</si>
  <si>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</si>
  <si>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</si>
  <si>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</si>
  <si>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</si>
  <si>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</si>
  <si>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</si>
  <si>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</si>
  <si>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</si>
  <si>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</si>
  <si>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</si>
  <si>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</si>
  <si>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</si>
  <si>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</si>
  <si>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</si>
  <si>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</si>
  <si>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</si>
  <si>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</si>
  <si>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</si>
  <si>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</si>
  <si>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</si>
  <si>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</si>
  <si>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</si>
  <si>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</si>
  <si>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</si>
  <si>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</si>
  <si>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</si>
  <si>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</si>
  <si>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</si>
  <si>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</si>
  <si>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</si>
  <si>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</si>
  <si>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</si>
  <si>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</si>
  <si>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</si>
  <si>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</si>
  <si>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</si>
  <si>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</si>
  <si>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</si>
  <si>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</si>
  <si>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</si>
  <si>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</si>
  <si>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</si>
  <si>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</si>
  <si>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</si>
  <si>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</si>
  <si>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</si>
  <si>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</si>
  <si>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</si>
  <si>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</si>
  <si>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</si>
  <si>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</si>
  <si>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</si>
  <si>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</si>
  <si>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</si>
  <si>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</si>
  <si>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</si>
  <si>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</si>
  <si>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</si>
  <si>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</si>
  <si>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</si>
  <si>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</si>
  <si>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</si>
  <si>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</si>
  <si>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</si>
  <si>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</si>
  <si>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</si>
  <si>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</si>
  <si>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</si>
  <si>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</si>
  <si>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</si>
  <si>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</si>
  <si>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</si>
  <si>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</si>
  <si>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</si>
  <si>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</si>
  <si>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</si>
  <si>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</si>
  <si>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</si>
  <si>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</si>
  <si>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</si>
  <si>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</si>
  <si>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</si>
  <si>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</si>
  <si>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</si>
  <si>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</si>
  <si>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</si>
  <si>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</si>
  <si>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</si>
  <si>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</si>
  <si>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</si>
  <si>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</si>
  <si>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</si>
  <si>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</si>
  <si>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</si>
  <si>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</si>
  <si>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</si>
  <si>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</si>
  <si>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</si>
  <si>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</si>
  <si>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</si>
  <si>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</si>
  <si>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</si>
  <si>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</si>
  <si>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</si>
  <si>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</si>
  <si>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</si>
  <si>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</si>
  <si>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</si>
  <si>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</si>
  <si>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</si>
  <si>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</si>
  <si>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</si>
  <si>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</si>
  <si>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</si>
  <si>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</si>
  <si>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</si>
  <si>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</si>
  <si>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</si>
  <si>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</si>
  <si>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</si>
  <si>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</si>
  <si>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</si>
  <si>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</si>
  <si>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</si>
  <si>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</si>
  <si>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</si>
  <si>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</si>
  <si>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</si>
  <si>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</si>
  <si>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</si>
  <si>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</si>
  <si>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</si>
  <si>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</si>
  <si>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</si>
  <si>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</si>
  <si>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</si>
  <si>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</si>
  <si>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</si>
  <si>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</si>
  <si>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</si>
  <si>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</si>
  <si>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</si>
  <si>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</si>
  <si>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</si>
  <si>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</si>
  <si>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</si>
  <si>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</si>
  <si>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</si>
  <si>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</si>
  <si>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</si>
  <si>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</si>
  <si>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</si>
  <si>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</si>
  <si>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</si>
  <si>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</si>
  <si>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</si>
  <si>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</si>
  <si>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</si>
  <si>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</si>
  <si>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</si>
  <si>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</si>
  <si>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</si>
  <si>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</si>
  <si>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</si>
  <si>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</si>
  <si>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</si>
  <si>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</si>
  <si>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</si>
  <si>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</si>
  <si>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</si>
  <si>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</si>
  <si>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</si>
  <si>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</si>
  <si>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</si>
  <si>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</si>
  <si>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</si>
  <si>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</si>
  <si>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</si>
  <si>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</si>
  <si>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</si>
  <si>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</si>
  <si>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</si>
  <si>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</si>
  <si>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</si>
  <si>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</si>
  <si>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</si>
  <si>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</si>
  <si>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</si>
  <si>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</si>
  <si>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</si>
  <si>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</si>
  <si>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</si>
  <si>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</si>
  <si>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</si>
  <si>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</si>
  <si>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</si>
  <si>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</si>
  <si>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</si>
  <si>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</si>
  <si>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</si>
  <si>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</si>
  <si>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</si>
  <si>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</si>
  <si>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</si>
  <si>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</si>
  <si>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</si>
  <si>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</si>
  <si>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</si>
  <si>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</si>
  <si>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</si>
  <si>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</si>
  <si>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</si>
  <si>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</si>
  <si>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</si>
  <si>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</si>
  <si>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</si>
  <si>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</si>
  <si>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</si>
  <si>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</si>
  <si>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</si>
  <si>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</si>
  <si>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</si>
  <si>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</si>
  <si>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</si>
  <si>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</si>
  <si>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</si>
  <si>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</si>
  <si>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</si>
  <si>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</si>
  <si>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</si>
  <si>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</si>
  <si>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</si>
  <si>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</si>
  <si>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</si>
  <si>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</si>
  <si>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</si>
  <si>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</si>
  <si>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</si>
  <si>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</si>
  <si>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</si>
  <si>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</si>
  <si>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</si>
  <si>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</si>
  <si>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</si>
  <si>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</si>
  <si>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</si>
  <si>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</si>
  <si>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</si>
  <si>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</si>
  <si>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</si>
  <si>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</si>
  <si>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</si>
  <si>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</si>
  <si>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</si>
  <si>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</si>
  <si>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</si>
  <si>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</si>
  <si>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</si>
  <si>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</si>
  <si>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</si>
  <si>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</si>
  <si>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</si>
  <si>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</si>
  <si>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</si>
  <si>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</si>
  <si>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</si>
  <si>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</si>
  <si>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</si>
  <si>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</si>
  <si>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</si>
  <si>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</si>
  <si>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</si>
  <si>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</si>
  <si>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</si>
  <si>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</si>
  <si>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</si>
  <si>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</si>
  <si>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</si>
  <si>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</si>
  <si>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</si>
  <si>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</si>
  <si>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</si>
  <si>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</si>
  <si>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</si>
  <si>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</si>
  <si>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</si>
  <si>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</si>
  <si>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</si>
  <si>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</si>
  <si>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</si>
  <si>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</si>
  <si>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</si>
  <si>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</si>
  <si>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</si>
  <si>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</si>
  <si>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</si>
  <si>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</si>
  <si>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</si>
  <si>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</si>
  <si>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</si>
  <si>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</si>
  <si>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</si>
  <si>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</si>
  <si>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</si>
  <si>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</si>
  <si>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</si>
  <si>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</si>
  <si>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</si>
  <si>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</si>
  <si>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</si>
  <si>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</si>
  <si>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</si>
  <si>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</si>
  <si>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</si>
  <si>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</si>
  <si>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</si>
  <si>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</si>
  <si>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</si>
  <si>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</si>
  <si>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</si>
  <si>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</si>
  <si>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</si>
  <si>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</si>
  <si>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</si>
  <si>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</si>
  <si>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</si>
  <si>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</si>
  <si>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</si>
  <si>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</si>
  <si>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</si>
  <si>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</si>
  <si>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</si>
  <si>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</si>
  <si>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</si>
  <si>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</si>
  <si>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</si>
  <si>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</si>
  <si>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</si>
  <si>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</si>
  <si>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</si>
  <si>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</si>
  <si>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</si>
  <si>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</si>
  <si>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</si>
  <si>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</si>
  <si>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</si>
  <si>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</si>
  <si>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</si>
  <si>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</si>
  <si>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</si>
  <si>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</si>
  <si>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</si>
  <si>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</si>
  <si>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</si>
  <si>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</si>
  <si>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</si>
  <si>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</si>
  <si>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</si>
  <si>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</si>
  <si>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</si>
  <si>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</si>
  <si>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</si>
  <si>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</si>
  <si>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</si>
  <si>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</si>
  <si>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</si>
  <si>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</si>
  <si>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</si>
  <si>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</si>
  <si>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</si>
  <si>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</si>
  <si>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</si>
  <si>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</si>
  <si>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</si>
  <si>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</si>
  <si>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</si>
  <si>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</si>
  <si>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</si>
  <si>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</si>
  <si>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</si>
  <si>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</si>
  <si>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</si>
  <si>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</si>
  <si>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</si>
  <si>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</si>
  <si>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</si>
  <si>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</si>
  <si>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</si>
  <si>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</si>
  <si>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</si>
  <si>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</si>
  <si>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</si>
  <si>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</si>
  <si>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</si>
  <si>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</si>
  <si>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</si>
  <si>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</si>
  <si>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</si>
  <si>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</si>
  <si>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</si>
  <si>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</si>
  <si>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</si>
  <si>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</si>
  <si>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</si>
  <si>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</si>
  <si>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</si>
  <si>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</si>
  <si>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</si>
  <si>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</si>
  <si>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</si>
  <si>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</si>
  <si>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</si>
  <si>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</si>
  <si>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</si>
  <si>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</si>
  <si>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</si>
  <si>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</si>
  <si>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</si>
  <si>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</si>
  <si>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</si>
  <si>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</si>
  <si>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</si>
  <si>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</si>
  <si>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</si>
  <si>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</si>
  <si>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</si>
  <si>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</si>
  <si>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</si>
  <si>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</si>
  <si>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</si>
  <si>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</si>
  <si>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</si>
  <si>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</si>
  <si>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</si>
  <si>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</si>
  <si>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</si>
  <si>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</si>
  <si>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</si>
  <si>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</si>
  <si>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</si>
  <si>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</si>
  <si>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</si>
  <si>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</si>
  <si>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</si>
  <si>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</si>
  <si>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</si>
  <si>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</si>
  <si>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</si>
  <si>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</si>
  <si>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</si>
  <si>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</si>
  <si>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</si>
  <si>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</si>
  <si>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</si>
  <si>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</si>
  <si>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</si>
  <si>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</si>
  <si>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</si>
  <si>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</si>
  <si>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</si>
  <si>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</si>
  <si>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</si>
  <si>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</si>
  <si>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</si>
  <si>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</si>
  <si>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</si>
  <si>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</si>
  <si>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</si>
  <si>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</si>
  <si>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</si>
  <si>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</si>
  <si>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</si>
  <si>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</si>
  <si>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</si>
  <si>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</si>
  <si>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</si>
  <si>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</si>
  <si>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</si>
  <si>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</si>
  <si>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</si>
  <si>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</si>
  <si>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</si>
  <si>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</si>
  <si>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</si>
  <si>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</si>
  <si>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</si>
  <si>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</si>
  <si>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</si>
  <si>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</si>
  <si>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</si>
  <si>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</si>
  <si>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</si>
  <si>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</si>
  <si>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</si>
  <si>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</si>
  <si>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</si>
  <si>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</si>
  <si>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</si>
  <si>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</si>
  <si>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</si>
  <si>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</si>
  <si>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</si>
  <si>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</si>
  <si>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</si>
  <si>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</si>
  <si>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</si>
  <si>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</si>
  <si>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</si>
  <si>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</si>
  <si>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</si>
  <si>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</si>
  <si>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</si>
  <si>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</si>
  <si>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</si>
  <si>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</si>
  <si>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</si>
  <si>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</si>
  <si>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</si>
  <si>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</si>
  <si>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</si>
  <si>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</si>
  <si>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</si>
  <si>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</si>
  <si>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</si>
  <si>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</si>
  <si>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</si>
  <si>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</si>
  <si>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</si>
  <si>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</si>
  <si>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</si>
  <si>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</si>
  <si>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</si>
  <si>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</si>
  <si>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</si>
  <si>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</si>
  <si>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</si>
  <si>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</si>
  <si>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</si>
  <si>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</si>
  <si>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</si>
  <si>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</si>
  <si>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</si>
  <si>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</si>
  <si>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</si>
  <si>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</si>
  <si>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</si>
  <si>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</si>
  <si>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</si>
  <si>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</si>
  <si>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</si>
  <si>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</si>
  <si>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</si>
  <si>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</si>
  <si>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</si>
  <si>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</si>
  <si>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</si>
  <si>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</si>
  <si>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</si>
  <si>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</si>
  <si>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</si>
  <si>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</si>
  <si>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</si>
  <si>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</si>
  <si>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</si>
  <si>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</si>
  <si>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</si>
  <si>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</si>
  <si>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</si>
  <si>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</si>
  <si>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</si>
  <si>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</si>
  <si>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</si>
  <si>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</si>
  <si>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</si>
  <si>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</si>
  <si>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</si>
  <si>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</si>
  <si>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</si>
  <si>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</si>
  <si>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</si>
  <si>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</si>
  <si>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</si>
  <si>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</si>
  <si>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</si>
  <si>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</si>
  <si>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</si>
  <si>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</si>
  <si>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</si>
  <si>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</si>
  <si>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</si>
  <si>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</si>
  <si>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</si>
  <si>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</si>
  <si>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</si>
  <si>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</si>
  <si>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</si>
  <si>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</si>
  <si>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</si>
  <si>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</si>
  <si>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</si>
  <si>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</si>
  <si>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</si>
  <si>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</si>
  <si>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</si>
  <si>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</si>
  <si>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</si>
  <si>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</si>
  <si>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</si>
  <si>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</si>
  <si>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</si>
  <si>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</si>
  <si>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</si>
  <si>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</si>
  <si>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</si>
  <si>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</si>
  <si>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</si>
  <si>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</si>
  <si>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</si>
  <si>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</si>
  <si>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</si>
  <si>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</si>
  <si>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</si>
  <si>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</si>
  <si>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</si>
  <si>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</si>
  <si>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</si>
  <si>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</si>
  <si>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</si>
  <si>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</si>
  <si>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</si>
  <si>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</si>
  <si>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</si>
  <si>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</si>
  <si>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</si>
  <si>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</si>
  <si>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</si>
  <si>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</si>
  <si>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</si>
  <si>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</si>
  <si>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</si>
  <si>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</si>
  <si>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</si>
  <si>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</si>
  <si>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</si>
  <si>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</si>
  <si>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</si>
  <si>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</si>
  <si>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</si>
  <si>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</si>
  <si>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</si>
  <si>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</si>
  <si>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</si>
  <si>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</si>
  <si>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</si>
  <si>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</si>
  <si>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</si>
  <si>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</si>
  <si>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</si>
  <si>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</si>
  <si>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</si>
  <si>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</si>
  <si>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</si>
  <si>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</si>
  <si>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</si>
  <si>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</si>
  <si>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</si>
  <si>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</si>
  <si>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</si>
  <si>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</si>
  <si>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</si>
  <si>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</si>
  <si>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</si>
  <si>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</si>
  <si>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</si>
  <si>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</si>
  <si>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</si>
  <si>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</si>
  <si>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</si>
  <si>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</si>
  <si>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</si>
  <si>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</si>
  <si>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</si>
  <si>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</si>
  <si>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</si>
  <si>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</si>
  <si>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</si>
  <si>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</si>
  <si>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</si>
  <si>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</si>
  <si>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</si>
  <si>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</si>
  <si>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</si>
  <si>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</si>
  <si>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</si>
  <si>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</si>
  <si>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</si>
  <si>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</si>
  <si>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</si>
  <si>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</si>
  <si>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</si>
  <si>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</si>
  <si>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</si>
  <si>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</si>
  <si>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</si>
  <si>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</si>
  <si>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</si>
  <si>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</si>
  <si>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</si>
  <si>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</si>
  <si>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</si>
  <si>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</si>
  <si>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</si>
  <si>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</si>
  <si>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</si>
  <si>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</si>
  <si>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</si>
  <si>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</si>
  <si>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</si>
  <si>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</si>
  <si>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</si>
  <si>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</si>
  <si>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</si>
  <si>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</si>
  <si>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</si>
  <si>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</si>
  <si>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</si>
  <si>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</si>
  <si>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</si>
  <si>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</si>
  <si>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</si>
  <si>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</si>
  <si>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</si>
  <si>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</si>
  <si>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</si>
  <si>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</si>
  <si>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</si>
  <si>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</si>
  <si>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</si>
  <si>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</si>
  <si>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</si>
  <si>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</si>
  <si>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</si>
  <si>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</si>
  <si>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</si>
  <si>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</si>
  <si>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</si>
  <si>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</si>
  <si>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</si>
  <si>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</si>
  <si>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</si>
  <si>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</si>
  <si>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</si>
  <si>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</si>
  <si>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</si>
  <si>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</si>
  <si>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</si>
  <si>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</si>
  <si>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</si>
  <si>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</si>
  <si>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</si>
  <si>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</si>
  <si>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</si>
  <si>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</si>
  <si>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</si>
  <si>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</si>
  <si>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</si>
  <si>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</si>
  <si>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</si>
  <si>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</si>
  <si>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</si>
  <si>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</si>
  <si>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</si>
  <si>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</si>
  <si>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</si>
  <si>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</si>
  <si>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</si>
  <si>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</si>
  <si>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</si>
  <si>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</si>
  <si>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</si>
  <si>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</si>
  <si>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</si>
  <si>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</si>
  <si>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</si>
  <si>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</si>
  <si>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</si>
  <si>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</si>
  <si>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</si>
  <si>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</si>
  <si>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</si>
  <si>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</si>
  <si>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</si>
  <si>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</si>
  <si>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</si>
  <si>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</si>
  <si>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</si>
  <si>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</si>
  <si>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</si>
  <si>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</si>
  <si>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</si>
  <si>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</si>
  <si>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</si>
  <si>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</si>
  <si>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</si>
  <si>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</si>
  <si>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</si>
  <si>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</si>
  <si>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</si>
  <si>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</si>
  <si>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</si>
  <si>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</si>
  <si>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</si>
  <si>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</si>
  <si>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</si>
  <si>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</si>
  <si>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</si>
  <si>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</si>
  <si>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</si>
  <si>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</si>
  <si>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</si>
  <si>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</si>
  <si>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</si>
  <si>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</si>
  <si>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</si>
  <si>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</si>
  <si>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</si>
  <si>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</si>
  <si>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</si>
  <si>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</si>
  <si>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</si>
  <si>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</si>
  <si>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</si>
  <si>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</si>
  <si>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</si>
  <si>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</si>
  <si>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</si>
  <si>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</si>
  <si>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</si>
  <si>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</si>
  <si>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</si>
  <si>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</si>
  <si>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</si>
  <si>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</si>
  <si>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</si>
  <si>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</si>
  <si>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</si>
  <si>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</si>
  <si>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</si>
  <si>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</si>
  <si>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</si>
  <si>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</si>
  <si>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</si>
  <si>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</si>
  <si>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</si>
  <si>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</si>
  <si>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</si>
  <si>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</si>
  <si>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</si>
  <si>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</si>
  <si>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</si>
  <si>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</si>
  <si>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</si>
  <si>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</si>
  <si>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</si>
  <si>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</si>
  <si>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</si>
  <si>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</si>
  <si>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</si>
  <si>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</si>
  <si>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</si>
  <si>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</si>
  <si>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</si>
  <si>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</si>
  <si>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</si>
  <si>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</si>
  <si>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</si>
  <si>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</si>
  <si>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</si>
  <si>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</si>
  <si>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</si>
  <si>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</si>
  <si>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</si>
  <si>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</si>
  <si>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</si>
  <si>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</si>
  <si>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</si>
  <si>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</si>
  <si>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</si>
  <si>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</si>
  <si>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</si>
  <si>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</si>
  <si>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</si>
  <si>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</si>
  <si>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</si>
  <si>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</si>
  <si>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</si>
  <si>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</si>
  <si>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</si>
  <si>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</si>
  <si>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</si>
  <si>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</si>
  <si>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</si>
  <si>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</si>
  <si>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</si>
  <si>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</si>
  <si>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</si>
  <si>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</si>
  <si>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</si>
  <si>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</si>
  <si>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</si>
  <si>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</si>
  <si>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</si>
  <si>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</si>
  <si>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</si>
  <si>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</si>
  <si>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</si>
  <si>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</si>
  <si>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</si>
  <si>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</si>
  <si>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</si>
  <si>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</si>
  <si>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</si>
  <si>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</si>
  <si>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</si>
  <si>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</si>
  <si>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</si>
  <si>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</si>
  <si>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</si>
  <si>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</si>
  <si>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</si>
  <si>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</si>
  <si>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</si>
  <si>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</si>
  <si>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</si>
  <si>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</si>
  <si>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</si>
  <si>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</si>
  <si>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</si>
  <si>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</si>
  <si>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</si>
  <si>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</si>
  <si>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</si>
  <si>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</si>
  <si>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</si>
  <si>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</si>
  <si>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</si>
  <si>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</si>
  <si>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</si>
  <si>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</si>
  <si>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</si>
  <si>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</si>
  <si>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</si>
  <si>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</si>
  <si>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</si>
  <si>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</si>
  <si>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</si>
  <si>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</si>
  <si>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</si>
  <si>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</si>
  <si>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</si>
  <si>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</si>
  <si>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</si>
  <si>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</si>
  <si>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</si>
  <si>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</si>
  <si>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</si>
  <si>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</si>
  <si>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</si>
  <si>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</si>
  <si>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</si>
  <si>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</si>
  <si>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</si>
  <si>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</si>
  <si>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</si>
  <si>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</si>
  <si>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</si>
  <si>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</si>
  <si>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</si>
  <si>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</si>
  <si>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</si>
  <si>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</si>
  <si>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</si>
  <si>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</si>
  <si>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</si>
  <si>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</si>
  <si>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</si>
  <si>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</si>
  <si>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</si>
  <si>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</si>
  <si>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</si>
  <si>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</si>
  <si>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</si>
  <si>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</si>
  <si>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</si>
  <si>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</si>
  <si>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</si>
  <si>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</si>
  <si>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</si>
  <si>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</si>
  <si>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</si>
  <si>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</si>
  <si>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</si>
  <si>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</si>
  <si>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</si>
  <si>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</si>
  <si>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</si>
  <si>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</si>
  <si>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</si>
  <si>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</si>
  <si>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</si>
  <si>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</si>
  <si>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</si>
  <si>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</si>
  <si>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</si>
  <si>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</si>
  <si>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</si>
  <si>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</si>
  <si>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</si>
  <si>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</si>
  <si>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</si>
  <si>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</si>
  <si>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</si>
  <si>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</si>
  <si>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</si>
  <si>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</si>
  <si>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</si>
  <si>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</si>
  <si>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</si>
  <si>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</si>
  <si>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</si>
  <si>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</si>
  <si>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</si>
  <si>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</si>
  <si>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</si>
  <si>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</si>
  <si>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</si>
  <si>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</si>
  <si>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</si>
  <si>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</si>
  <si>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</si>
  <si>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</si>
  <si>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</si>
  <si>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</si>
  <si>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</si>
  <si>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</si>
  <si>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</si>
  <si>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</si>
  <si>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</si>
  <si>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</si>
  <si>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</si>
  <si>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</si>
  <si>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</si>
  <si>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</si>
  <si>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</si>
  <si>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</si>
  <si>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</si>
  <si>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</si>
  <si>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</si>
  <si>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</si>
  <si>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</si>
  <si>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</si>
  <si>
    <t>Longest Uncommon Subsequence I</t>
  </si>
  <si>
    <t>字符串 构造</t>
  </si>
  <si>
    <t>Single Number</t>
  </si>
  <si>
    <t>Detect Capital</t>
  </si>
  <si>
    <t>Convert BST to Greater Tree</t>
  </si>
  <si>
    <t xml:space="preserve">宽搜 </t>
  </si>
  <si>
    <t>应该有更节省空间和简洁的方法，左根右，右根左</t>
  </si>
  <si>
    <t xml:space="preserve"> Find the Difference</t>
  </si>
  <si>
    <t>Sum of Two Integers</t>
  </si>
  <si>
    <t>位运算</t>
  </si>
  <si>
    <t>这道题的题解没有太仔细看</t>
  </si>
  <si>
    <t>Add Digits</t>
  </si>
  <si>
    <t>似乎有O(1)的算法</t>
  </si>
  <si>
    <t>Invert Binary Tree</t>
  </si>
  <si>
    <t>Construct String from Binary Tree</t>
  </si>
  <si>
    <t>Construct the Rectangle</t>
  </si>
  <si>
    <t>Range Addition II</t>
  </si>
  <si>
    <t>注意输入为空</t>
  </si>
  <si>
    <t>Minimum Index Sum of Two Lists</t>
  </si>
  <si>
    <t>Minimum Moves to Equal Array Elements</t>
  </si>
  <si>
    <t>Assign Cookies</t>
  </si>
  <si>
    <t>Ransom Note</t>
  </si>
  <si>
    <t>Minimum Absolute Difference in BST</t>
  </si>
  <si>
    <t>宽搜 排序</t>
  </si>
  <si>
    <t>Sum of Left Leaves</t>
  </si>
  <si>
    <t>Excel Sheet Column Number</t>
  </si>
  <si>
    <t>Binary Tree Tilt</t>
  </si>
  <si>
    <t>原以为左右根的后序遍历会比较慢，但仔细想一下这个正是自底向上的方式，不存在递归中的重复计算</t>
  </si>
  <si>
    <t>Relative Ranks</t>
  </si>
  <si>
    <t>First Unique Character in a String</t>
  </si>
  <si>
    <t>Delete Node in a Linked List</t>
  </si>
  <si>
    <t>链接表</t>
  </si>
  <si>
    <t>需要了解下python什么时候用pass by value或reference</t>
  </si>
  <si>
    <t>Valid Anagram</t>
  </si>
  <si>
    <t>Roman to Integer</t>
  </si>
  <si>
    <t>罗马数字左减右加，但是优先级还不是太清楚</t>
  </si>
  <si>
    <t>Longest Palindrome</t>
  </si>
  <si>
    <t>Reverse Linked List</t>
  </si>
  <si>
    <t>Number of Boomerangs</t>
  </si>
  <si>
    <t>哈希 数学</t>
  </si>
  <si>
    <t>Binary Watch</t>
  </si>
  <si>
    <t>组合 枚举</t>
  </si>
  <si>
    <t>Base 7</t>
  </si>
  <si>
    <t xml:space="preserve">二进制 </t>
  </si>
  <si>
    <t>Reverse String II</t>
  </si>
  <si>
    <t>Student Attendance Record I</t>
  </si>
  <si>
    <t>Add Strings</t>
  </si>
  <si>
    <t>高精度</t>
  </si>
  <si>
    <t>Judge Route Circle</t>
  </si>
  <si>
    <t>Two Sum IV - Input is a BST</t>
  </si>
  <si>
    <t>Image Smoother</t>
  </si>
  <si>
    <t>Counting Bits</t>
  </si>
  <si>
    <t>Palindromic Substrings</t>
  </si>
  <si>
    <t xml:space="preserve">动规 枚举 </t>
  </si>
  <si>
    <t>Arithmetic Slices</t>
  </si>
  <si>
    <t>Maximum Length of Pair Chain</t>
  </si>
  <si>
    <t>贪心的思路很不错，转换成LIS时注意下『有序化』</t>
  </si>
  <si>
    <t>Integer Break</t>
  </si>
  <si>
    <t>还有数学做法</t>
  </si>
  <si>
    <t>Minimum ASCII Delete Sum for Two Strings</t>
  </si>
  <si>
    <t>初始化貌似可以更简洁些</t>
  </si>
  <si>
    <t>Jewels and Stones</t>
  </si>
  <si>
    <t>Self Dividing Numbers</t>
  </si>
  <si>
    <t>Toeplitz Matrix</t>
  </si>
  <si>
    <t>实施 枚举</t>
  </si>
  <si>
    <t>Baseball Game</t>
  </si>
  <si>
    <t>Trim a Binary Search Tree</t>
  </si>
  <si>
    <t>Binary Number with Alternating Bits</t>
  </si>
  <si>
    <t>Prime Number of Set Bits in Binary Representation</t>
  </si>
  <si>
    <t>数论 实施 枚举</t>
  </si>
  <si>
    <t>Employee Importance</t>
  </si>
  <si>
    <t>宽搜 深搜</t>
  </si>
  <si>
    <t>Max Area of Island</t>
  </si>
  <si>
    <t>Letter Case Permutation</t>
  </si>
  <si>
    <t>dfs+直接返回值</t>
  </si>
  <si>
    <t>Rotated Digits</t>
  </si>
  <si>
    <t>Count Binary Substrings</t>
  </si>
  <si>
    <t>实施 模拟</t>
  </si>
  <si>
    <t>1-bit and 2-bit Characters</t>
  </si>
  <si>
    <t>Flood Fill</t>
  </si>
  <si>
    <t>深搜 宽搜</t>
  </si>
  <si>
    <t>最基本的dfs问题</t>
  </si>
  <si>
    <t>Minimum Distance Between BST Nodes</t>
  </si>
  <si>
    <t>左根右直接遍历，得到的结果可以直接用；不用在快排</t>
  </si>
  <si>
    <t>宽搜 枚举 排序 二分树 中序遍历</t>
  </si>
  <si>
    <t>Degree of an Array</t>
  </si>
  <si>
    <t>Find Smallest Letter Greater Than Target</t>
  </si>
  <si>
    <t>Diameter of Binary Tree</t>
  </si>
  <si>
    <t>二叉树 递归 动规</t>
  </si>
  <si>
    <t>二叉树与动态规划的结合，这道题的解题思路其实有很多，还蛮不错的题目</t>
  </si>
  <si>
    <t>Non-decreasing Array</t>
  </si>
  <si>
    <t>枚举 模拟 实施</t>
  </si>
  <si>
    <t>试图优化一下代码</t>
  </si>
  <si>
    <t>Reverse Integer</t>
  </si>
  <si>
    <t>Min Cost Climbing Stairs</t>
  </si>
  <si>
    <t>Longest Continuous Increasing Subsequence</t>
  </si>
  <si>
    <t>Largest Number At Least Twice of Others</t>
  </si>
  <si>
    <t>Largest Palindrome Product</t>
  </si>
  <si>
    <t>直接O(1)打表输出答案，完全就是道数学题啊</t>
  </si>
  <si>
    <t>分治 Meet-in-the-Middle</t>
  </si>
  <si>
    <t>数学 Meet-in-the-Middle</t>
  </si>
  <si>
    <t>Count Primes</t>
  </si>
  <si>
    <t>质数的筛法</t>
  </si>
  <si>
    <t>Valid Palindrome</t>
  </si>
  <si>
    <t>Excel Sheet Column Title</t>
  </si>
  <si>
    <t>进制</t>
  </si>
  <si>
    <t>Implement strStr()</t>
  </si>
  <si>
    <t>特殊的进制转换</t>
  </si>
  <si>
    <t>Reverse Bits</t>
  </si>
  <si>
    <t>Nth Digit</t>
  </si>
  <si>
    <t>进制 数论</t>
  </si>
  <si>
    <t>貌似测试数据集有点弱</t>
  </si>
  <si>
    <t>Intersection of Two Linked Lists</t>
  </si>
  <si>
    <t>链表</t>
  </si>
  <si>
    <t>O(N) time, O(1) space的还没做</t>
  </si>
  <si>
    <t>Min Stack</t>
  </si>
  <si>
    <t>Longest Common Prefix</t>
  </si>
  <si>
    <t>注意corner case</t>
  </si>
  <si>
    <t xml:space="preserve"> Length of Last Word</t>
  </si>
  <si>
    <t>Sum of Square Numbers</t>
  </si>
  <si>
    <t>Valid Palindrome II</t>
  </si>
  <si>
    <t>Perfect Number</t>
  </si>
  <si>
    <t>Repeated String Match</t>
  </si>
  <si>
    <t>字符串 构造 枚举</t>
  </si>
  <si>
    <t>Unique Morse Code Words</t>
  </si>
  <si>
    <t>Number of Lines To Write String</t>
  </si>
  <si>
    <t>Subdomain Visit Count</t>
  </si>
  <si>
    <t>Rotate String</t>
  </si>
  <si>
    <t>Largest Triangle Area</t>
  </si>
  <si>
    <t>几何 枚举</t>
  </si>
  <si>
    <t>Second Minimum Node In a Binary Tree</t>
  </si>
  <si>
    <t>二叉树 宽搜 深搜</t>
  </si>
  <si>
    <t>数据有点弱，基于这个二叉树的特性，进行剪枝递归加深搜，应该效率会更高些</t>
  </si>
  <si>
    <t>Happy Number</t>
  </si>
  <si>
    <t>Longest Word in Dictionary</t>
  </si>
  <si>
    <t>Merge Two Sorted Lists</t>
  </si>
  <si>
    <t>双指针 链表</t>
  </si>
  <si>
    <t>Power of Three</t>
  </si>
  <si>
    <t>Number of 1 Bits</t>
  </si>
  <si>
    <t>Most Common Word</t>
  </si>
  <si>
    <t>Remove Duplicates from Sorted List</t>
  </si>
  <si>
    <t>Set Mismatch</t>
  </si>
  <si>
    <t>Power of Four</t>
  </si>
  <si>
    <t>Reverse Vowels of a String</t>
  </si>
  <si>
    <t>Ugly Number</t>
  </si>
  <si>
    <t>Count and Say</t>
  </si>
  <si>
    <t>Number of Segments in a String</t>
  </si>
  <si>
    <t>Longest Univalue Path</t>
  </si>
  <si>
    <t>Longest Harmonious Subsequence</t>
  </si>
  <si>
    <t>Shortest Distance to a Character</t>
  </si>
  <si>
    <t>二分 枚举</t>
  </si>
  <si>
    <t>License Key Formatting</t>
  </si>
  <si>
    <t>To Lower Case</t>
  </si>
  <si>
    <t>Flipping an Image</t>
  </si>
  <si>
    <t>Peak Index in a Mountain Array</t>
  </si>
  <si>
    <t>Projection Area of 3D Shapes</t>
  </si>
  <si>
    <t>Transpose Matrix</t>
  </si>
  <si>
    <t>Middle of the Linked List</t>
  </si>
  <si>
    <t>Uncommon Words from Two Sentences</t>
  </si>
  <si>
    <t>Groups of Special-Equivalent Strings</t>
  </si>
  <si>
    <t>Leaf-Similar Trees</t>
  </si>
  <si>
    <t>二叉树 深搜</t>
  </si>
  <si>
    <t>Maximum Depth of N-ary Tree</t>
  </si>
  <si>
    <t>Binary Gap</t>
  </si>
  <si>
    <t>N-ary Tree Postorder Traversal</t>
  </si>
  <si>
    <t>遍历 递归 递推</t>
  </si>
  <si>
    <t>考虑用递推解决这道题</t>
  </si>
  <si>
    <t>Search in a Binary Search Tree</t>
  </si>
  <si>
    <t>递归 二叉树 二分</t>
  </si>
  <si>
    <t>Surface Area of 3D Shapes</t>
  </si>
  <si>
    <t>遍历 数学</t>
  </si>
  <si>
    <t>Monotonic Array</t>
  </si>
  <si>
    <t>N-ary Tree Preorder Traversal</t>
  </si>
  <si>
    <t>递归 二叉树 遍历</t>
  </si>
  <si>
    <t>考虑用递推来解决这道问题</t>
  </si>
  <si>
    <t>Fair Candy Swap</t>
  </si>
  <si>
    <t>哈希 实施 搜索</t>
  </si>
  <si>
    <t>注意输入取值范围</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</si>
</sst>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3">
    <cellStyle name="Followed Hyperlink" xfId="1" builtinId="9" hidden="1"/>
    <cellStyle name="Followed Hyperlink" xfId="2" builtinId="9" hidden="1"/>
    <cellStyle name="Normal" xfId="0" builtinId="0"/>
  </cellStyles>
  <dxfs count="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Set'!$S$2:$S$502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pt idx="396">
                  <c:v>0.875</c:v>
                </c:pt>
                <c:pt idx="397">
                  <c:v>0.875</c:v>
                </c:pt>
                <c:pt idx="398">
                  <c:v>1.0</c:v>
                </c:pt>
                <c:pt idx="399">
                  <c:v>0.875</c:v>
                </c:pt>
                <c:pt idx="400">
                  <c:v>0.875</c:v>
                </c:pt>
                <c:pt idx="401">
                  <c:v>0.875</c:v>
                </c:pt>
                <c:pt idx="402">
                  <c:v>0.875</c:v>
                </c:pt>
                <c:pt idx="403">
                  <c:v>0.875</c:v>
                </c:pt>
                <c:pt idx="404">
                  <c:v>0.875</c:v>
                </c:pt>
                <c:pt idx="405">
                  <c:v>0.875</c:v>
                </c:pt>
                <c:pt idx="406">
                  <c:v>1.0</c:v>
                </c:pt>
                <c:pt idx="407">
                  <c:v>1.0</c:v>
                </c:pt>
                <c:pt idx="408">
                  <c:v>1.0</c:v>
                </c:pt>
                <c:pt idx="409">
                  <c:v>1.0</c:v>
                </c:pt>
                <c:pt idx="410">
                  <c:v>1.0</c:v>
                </c:pt>
                <c:pt idx="411">
                  <c:v>1.0</c:v>
                </c:pt>
                <c:pt idx="412">
                  <c:v>1.0</c:v>
                </c:pt>
                <c:pt idx="413">
                  <c:v>0.875</c:v>
                </c:pt>
                <c:pt idx="414">
                  <c:v>0.777777777777778</c:v>
                </c:pt>
                <c:pt idx="415">
                  <c:v>0.777777777777778</c:v>
                </c:pt>
                <c:pt idx="416">
                  <c:v>0.777777777777778</c:v>
                </c:pt>
                <c:pt idx="417">
                  <c:v>0.777777777777778</c:v>
                </c:pt>
                <c:pt idx="418">
                  <c:v>0.777777777777778</c:v>
                </c:pt>
                <c:pt idx="419">
                  <c:v>0.777777777777778</c:v>
                </c:pt>
                <c:pt idx="420">
                  <c:v>0.875</c:v>
                </c:pt>
                <c:pt idx="421">
                  <c:v>1.0</c:v>
                </c:pt>
                <c:pt idx="422">
                  <c:v>1.0</c:v>
                </c:pt>
                <c:pt idx="423">
                  <c:v>1.0</c:v>
                </c:pt>
                <c:pt idx="424">
                  <c:v>1.0</c:v>
                </c:pt>
                <c:pt idx="425">
                  <c:v>0.875</c:v>
                </c:pt>
                <c:pt idx="426">
                  <c:v>0.875</c:v>
                </c:pt>
                <c:pt idx="427">
                  <c:v>0.875</c:v>
                </c:pt>
                <c:pt idx="428">
                  <c:v>0.875</c:v>
                </c:pt>
                <c:pt idx="429">
                  <c:v>0.875</c:v>
                </c:pt>
                <c:pt idx="430">
                  <c:v>0.875</c:v>
                </c:pt>
                <c:pt idx="431">
                  <c:v>0.875</c:v>
                </c:pt>
                <c:pt idx="432">
                  <c:v>0.777777777777778</c:v>
                </c:pt>
                <c:pt idx="433">
                  <c:v>0.777777777777778</c:v>
                </c:pt>
                <c:pt idx="434">
                  <c:v>0.777777777777778</c:v>
                </c:pt>
                <c:pt idx="435">
                  <c:v>0.777777777777778</c:v>
                </c:pt>
                <c:pt idx="436">
                  <c:v>0.777777777777778</c:v>
                </c:pt>
                <c:pt idx="437">
                  <c:v>0.777777777777778</c:v>
                </c:pt>
                <c:pt idx="438">
                  <c:v>0.777777777777778</c:v>
                </c:pt>
                <c:pt idx="439">
                  <c:v>1.0</c:v>
                </c:pt>
                <c:pt idx="440">
                  <c:v>1.0</c:v>
                </c:pt>
                <c:pt idx="441">
                  <c:v>1.0</c:v>
                </c:pt>
                <c:pt idx="442">
                  <c:v>0.777777777777778</c:v>
                </c:pt>
                <c:pt idx="443">
                  <c:v>0.777777777777778</c:v>
                </c:pt>
                <c:pt idx="444">
                  <c:v>0.636363636363636</c:v>
                </c:pt>
                <c:pt idx="445">
                  <c:v>0.636363636363636</c:v>
                </c:pt>
                <c:pt idx="446">
                  <c:v>0.636363636363636</c:v>
                </c:pt>
                <c:pt idx="447">
                  <c:v>0.636363636363636</c:v>
                </c:pt>
                <c:pt idx="448">
                  <c:v>0.636363636363636</c:v>
                </c:pt>
                <c:pt idx="449">
                  <c:v>0.777777777777778</c:v>
                </c:pt>
                <c:pt idx="450">
                  <c:v>0.777777777777778</c:v>
                </c:pt>
                <c:pt idx="451">
                  <c:v>1.0</c:v>
                </c:pt>
                <c:pt idx="452">
                  <c:v>1.0</c:v>
                </c:pt>
                <c:pt idx="453">
                  <c:v>1.0</c:v>
                </c:pt>
                <c:pt idx="454">
                  <c:v>1.0</c:v>
                </c:pt>
                <c:pt idx="455">
                  <c:v>1.0</c:v>
                </c:pt>
                <c:pt idx="456">
                  <c:v>1.0</c:v>
                </c:pt>
                <c:pt idx="457">
                  <c:v>1.0</c:v>
                </c:pt>
                <c:pt idx="458">
                  <c:v>0.875</c:v>
                </c:pt>
                <c:pt idx="459">
                  <c:v>0.875</c:v>
                </c:pt>
                <c:pt idx="460">
                  <c:v>0.875</c:v>
                </c:pt>
                <c:pt idx="461">
                  <c:v>0.875</c:v>
                </c:pt>
                <c:pt idx="462">
                  <c:v>0.875</c:v>
                </c:pt>
                <c:pt idx="463">
                  <c:v>0.777777777777778</c:v>
                </c:pt>
                <c:pt idx="464">
                  <c:v>0.777777777777778</c:v>
                </c:pt>
                <c:pt idx="465">
                  <c:v>0.875</c:v>
                </c:pt>
                <c:pt idx="466">
                  <c:v>0.777777777777778</c:v>
                </c:pt>
                <c:pt idx="467">
                  <c:v>0.777777777777778</c:v>
                </c:pt>
                <c:pt idx="468">
                  <c:v>0.777777777777778</c:v>
                </c:pt>
                <c:pt idx="469">
                  <c:v>0.7</c:v>
                </c:pt>
                <c:pt idx="470">
                  <c:v>0.7</c:v>
                </c:pt>
                <c:pt idx="471">
                  <c:v>0.7</c:v>
                </c:pt>
                <c:pt idx="472">
                  <c:v>0.7</c:v>
                </c:pt>
                <c:pt idx="473">
                  <c:v>0.7</c:v>
                </c:pt>
                <c:pt idx="474">
                  <c:v>0.7</c:v>
                </c:pt>
                <c:pt idx="475">
                  <c:v>0.583333333333333</c:v>
                </c:pt>
                <c:pt idx="476">
                  <c:v>0.636363636363636</c:v>
                </c:pt>
                <c:pt idx="477">
                  <c:v>0.636363636363636</c:v>
                </c:pt>
                <c:pt idx="478">
                  <c:v>0.636363636363636</c:v>
                </c:pt>
                <c:pt idx="479">
                  <c:v>0.636363636363636</c:v>
                </c:pt>
                <c:pt idx="480">
                  <c:v>0.7</c:v>
                </c:pt>
                <c:pt idx="481">
                  <c:v>0.7</c:v>
                </c:pt>
                <c:pt idx="482">
                  <c:v>0.7</c:v>
                </c:pt>
                <c:pt idx="483">
                  <c:v>0.7</c:v>
                </c:pt>
                <c:pt idx="484">
                  <c:v>0.777777777777778</c:v>
                </c:pt>
                <c:pt idx="485">
                  <c:v>0.777777777777778</c:v>
                </c:pt>
                <c:pt idx="486">
                  <c:v>0.777777777777778</c:v>
                </c:pt>
                <c:pt idx="487">
                  <c:v>0.7</c:v>
                </c:pt>
                <c:pt idx="488">
                  <c:v>0.636363636363636</c:v>
                </c:pt>
                <c:pt idx="489">
                  <c:v>0.7</c:v>
                </c:pt>
                <c:pt idx="490">
                  <c:v>0.7</c:v>
                </c:pt>
                <c:pt idx="491">
                  <c:v>0.7</c:v>
                </c:pt>
                <c:pt idx="492">
                  <c:v>0.636363636363636</c:v>
                </c:pt>
                <c:pt idx="493">
                  <c:v>0.636363636363636</c:v>
                </c:pt>
                <c:pt idx="494">
                  <c:v>0.7</c:v>
                </c:pt>
                <c:pt idx="495">
                  <c:v>0.7</c:v>
                </c:pt>
                <c:pt idx="496">
                  <c:v>0.777777777777778</c:v>
                </c:pt>
                <c:pt idx="497">
                  <c:v>0.7</c:v>
                </c:pt>
                <c:pt idx="498">
                  <c:v>0.7</c:v>
                </c:pt>
                <c:pt idx="499">
                  <c:v>0.777777777777778</c:v>
                </c:pt>
                <c:pt idx="500">
                  <c:v>0.777777777777778</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pt idx="396">
                  <c:v>0.604361370716511</c:v>
                </c:pt>
                <c:pt idx="397">
                  <c:v>0.6049766718507</c:v>
                </c:pt>
                <c:pt idx="398">
                  <c:v>0.605590062111801</c:v>
                </c:pt>
                <c:pt idx="399">
                  <c:v>0.605263157894737</c:v>
                </c:pt>
                <c:pt idx="400">
                  <c:v>0.605873261205564</c:v>
                </c:pt>
                <c:pt idx="401">
                  <c:v>0.606481481481481</c:v>
                </c:pt>
                <c:pt idx="402">
                  <c:v>0.60708782742681</c:v>
                </c:pt>
                <c:pt idx="403">
                  <c:v>0.607692307692308</c:v>
                </c:pt>
                <c:pt idx="404">
                  <c:v>0.608294930875576</c:v>
                </c:pt>
                <c:pt idx="405">
                  <c:v>0.608895705521472</c:v>
                </c:pt>
                <c:pt idx="406">
                  <c:v>0.609494640122511</c:v>
                </c:pt>
                <c:pt idx="407">
                  <c:v>0.610091743119266</c:v>
                </c:pt>
                <c:pt idx="408">
                  <c:v>0.610687022900763</c:v>
                </c:pt>
                <c:pt idx="409">
                  <c:v>0.611280487804878</c:v>
                </c:pt>
                <c:pt idx="410">
                  <c:v>0.611872146118721</c:v>
                </c:pt>
                <c:pt idx="411">
                  <c:v>0.612462006079027</c:v>
                </c:pt>
                <c:pt idx="412">
                  <c:v>0.613050075872534</c:v>
                </c:pt>
                <c:pt idx="413">
                  <c:v>0.612708018154312</c:v>
                </c:pt>
                <c:pt idx="414">
                  <c:v>0.61236802413273</c:v>
                </c:pt>
                <c:pt idx="415">
                  <c:v>0.612951807228916</c:v>
                </c:pt>
                <c:pt idx="416">
                  <c:v>0.613533834586466</c:v>
                </c:pt>
                <c:pt idx="417">
                  <c:v>0.614114114114114</c:v>
                </c:pt>
                <c:pt idx="418">
                  <c:v>0.614692653673163</c:v>
                </c:pt>
                <c:pt idx="419">
                  <c:v>0.615269461077844</c:v>
                </c:pt>
                <c:pt idx="420">
                  <c:v>0.615844544095665</c:v>
                </c:pt>
                <c:pt idx="421">
                  <c:v>0.616417910447761</c:v>
                </c:pt>
                <c:pt idx="422">
                  <c:v>0.61698956780924</c:v>
                </c:pt>
                <c:pt idx="423">
                  <c:v>0.617559523809524</c:v>
                </c:pt>
                <c:pt idx="424">
                  <c:v>0.618127786032689</c:v>
                </c:pt>
                <c:pt idx="425">
                  <c:v>0.617777777777778</c:v>
                </c:pt>
                <c:pt idx="426">
                  <c:v>0.618343195266272</c:v>
                </c:pt>
                <c:pt idx="427">
                  <c:v>0.61890694239291</c:v>
                </c:pt>
                <c:pt idx="428">
                  <c:v>0.619469026548672</c:v>
                </c:pt>
                <c:pt idx="429">
                  <c:v>0.620029455081001</c:v>
                </c:pt>
                <c:pt idx="430">
                  <c:v>0.620588235294118</c:v>
                </c:pt>
                <c:pt idx="431">
                  <c:v>0.621145374449339</c:v>
                </c:pt>
                <c:pt idx="432">
                  <c:v>0.619883040935672</c:v>
                </c:pt>
                <c:pt idx="433">
                  <c:v>0.620437956204379</c:v>
                </c:pt>
                <c:pt idx="434">
                  <c:v>0.620991253644315</c:v>
                </c:pt>
                <c:pt idx="435">
                  <c:v>0.621542940320233</c:v>
                </c:pt>
                <c:pt idx="436">
                  <c:v>0.622093023255814</c:v>
                </c:pt>
                <c:pt idx="437">
                  <c:v>0.622641509433962</c:v>
                </c:pt>
                <c:pt idx="438">
                  <c:v>0.623188405797101</c:v>
                </c:pt>
                <c:pt idx="439">
                  <c:v>0.623733719247467</c:v>
                </c:pt>
                <c:pt idx="440">
                  <c:v>0.624277456647399</c:v>
                </c:pt>
                <c:pt idx="441">
                  <c:v>0.624819624819625</c:v>
                </c:pt>
                <c:pt idx="442">
                  <c:v>0.623563218390805</c:v>
                </c:pt>
                <c:pt idx="443">
                  <c:v>0.624103299856528</c:v>
                </c:pt>
                <c:pt idx="444">
                  <c:v>0.622857142857143</c:v>
                </c:pt>
                <c:pt idx="445">
                  <c:v>0.62339514978602</c:v>
                </c:pt>
                <c:pt idx="446">
                  <c:v>0.623931623931624</c:v>
                </c:pt>
                <c:pt idx="447">
                  <c:v>0.624466571834993</c:v>
                </c:pt>
                <c:pt idx="448">
                  <c:v>0.625</c:v>
                </c:pt>
                <c:pt idx="449">
                  <c:v>0.625531914893617</c:v>
                </c:pt>
                <c:pt idx="450">
                  <c:v>0.626062322946175</c:v>
                </c:pt>
                <c:pt idx="451">
                  <c:v>0.626591230551626</c:v>
                </c:pt>
                <c:pt idx="452">
                  <c:v>0.627118644067797</c:v>
                </c:pt>
                <c:pt idx="453">
                  <c:v>0.627644569816643</c:v>
                </c:pt>
                <c:pt idx="454">
                  <c:v>0.628169014084507</c:v>
                </c:pt>
                <c:pt idx="455">
                  <c:v>0.628691983122363</c:v>
                </c:pt>
                <c:pt idx="456">
                  <c:v>0.629213483146067</c:v>
                </c:pt>
                <c:pt idx="457">
                  <c:v>0.629733520336606</c:v>
                </c:pt>
                <c:pt idx="458">
                  <c:v>0.629370629370629</c:v>
                </c:pt>
                <c:pt idx="459">
                  <c:v>0.629888268156425</c:v>
                </c:pt>
                <c:pt idx="460">
                  <c:v>0.630404463040446</c:v>
                </c:pt>
                <c:pt idx="461">
                  <c:v>0.63091922005571</c:v>
                </c:pt>
                <c:pt idx="462">
                  <c:v>0.631432545201669</c:v>
                </c:pt>
                <c:pt idx="463">
                  <c:v>0.631067961165049</c:v>
                </c:pt>
                <c:pt idx="464">
                  <c:v>0.631578947368421</c:v>
                </c:pt>
                <c:pt idx="465">
                  <c:v>0.632088520055325</c:v>
                </c:pt>
                <c:pt idx="466">
                  <c:v>0.631724137931034</c:v>
                </c:pt>
                <c:pt idx="467">
                  <c:v>0.632231404958678</c:v>
                </c:pt>
                <c:pt idx="468">
                  <c:v>0.632737276478679</c:v>
                </c:pt>
                <c:pt idx="469">
                  <c:v>0.632373113854595</c:v>
                </c:pt>
                <c:pt idx="470">
                  <c:v>0.632010943912449</c:v>
                </c:pt>
                <c:pt idx="471">
                  <c:v>0.632513661202186</c:v>
                </c:pt>
                <c:pt idx="472">
                  <c:v>0.633015006821282</c:v>
                </c:pt>
                <c:pt idx="473">
                  <c:v>0.63265306122449</c:v>
                </c:pt>
                <c:pt idx="474">
                  <c:v>0.633152173913043</c:v>
                </c:pt>
                <c:pt idx="475">
                  <c:v>0.631935047361299</c:v>
                </c:pt>
                <c:pt idx="476">
                  <c:v>0.632432432432432</c:v>
                </c:pt>
                <c:pt idx="477">
                  <c:v>0.632075471698113</c:v>
                </c:pt>
                <c:pt idx="478">
                  <c:v>0.63257065948856</c:v>
                </c:pt>
                <c:pt idx="479">
                  <c:v>0.633064516129032</c:v>
                </c:pt>
                <c:pt idx="480">
                  <c:v>0.633557046979866</c:v>
                </c:pt>
                <c:pt idx="481">
                  <c:v>0.634048257372654</c:v>
                </c:pt>
                <c:pt idx="482">
                  <c:v>0.632843791722296</c:v>
                </c:pt>
                <c:pt idx="483">
                  <c:v>0.633333333333333</c:v>
                </c:pt>
                <c:pt idx="484">
                  <c:v>0.633821571238349</c:v>
                </c:pt>
                <c:pt idx="485">
                  <c:v>0.634308510638298</c:v>
                </c:pt>
                <c:pt idx="486">
                  <c:v>0.634794156706507</c:v>
                </c:pt>
                <c:pt idx="487">
                  <c:v>0.634437086092715</c:v>
                </c:pt>
                <c:pt idx="488">
                  <c:v>0.634081902245707</c:v>
                </c:pt>
                <c:pt idx="489">
                  <c:v>0.633728590250329</c:v>
                </c:pt>
                <c:pt idx="490">
                  <c:v>0.634210526315789</c:v>
                </c:pt>
                <c:pt idx="491">
                  <c:v>0.634691195795006</c:v>
                </c:pt>
                <c:pt idx="492">
                  <c:v>0.634338138925295</c:v>
                </c:pt>
                <c:pt idx="493">
                  <c:v>0.634816753926701</c:v>
                </c:pt>
                <c:pt idx="494">
                  <c:v>0.635294117647059</c:v>
                </c:pt>
                <c:pt idx="495">
                  <c:v>0.634941329856584</c:v>
                </c:pt>
                <c:pt idx="496">
                  <c:v>0.635416666666667</c:v>
                </c:pt>
                <c:pt idx="497">
                  <c:v>0.635064935064935</c:v>
                </c:pt>
                <c:pt idx="498">
                  <c:v>0.635538261997406</c:v>
                </c:pt>
                <c:pt idx="499">
                  <c:v>0.6360103626943</c:v>
                </c:pt>
                <c:pt idx="500">
                  <c:v>0.636481241914618</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793631136"/>
        <c:axId val="-1793629360"/>
      </c:lineChart>
      <c:catAx>
        <c:axId val="-179363113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29360"/>
        <c:crosses val="autoZero"/>
        <c:auto val="0"/>
        <c:lblAlgn val="ctr"/>
        <c:lblOffset val="100"/>
        <c:tickLblSkip val="50"/>
        <c:noMultiLvlLbl val="1"/>
      </c:catAx>
      <c:valAx>
        <c:axId val="-179362936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63113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Set'!$Q$2:$Q$502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pt idx="404">
                  <c:v>2.25</c:v>
                </c:pt>
                <c:pt idx="405">
                  <c:v>2.25</c:v>
                </c:pt>
                <c:pt idx="406">
                  <c:v>2.25</c:v>
                </c:pt>
                <c:pt idx="407">
                  <c:v>2.375</c:v>
                </c:pt>
                <c:pt idx="408">
                  <c:v>2.5</c:v>
                </c:pt>
                <c:pt idx="409">
                  <c:v>2.625</c:v>
                </c:pt>
                <c:pt idx="410">
                  <c:v>2.625</c:v>
                </c:pt>
                <c:pt idx="411">
                  <c:v>2.625</c:v>
                </c:pt>
                <c:pt idx="412">
                  <c:v>2.75</c:v>
                </c:pt>
                <c:pt idx="413">
                  <c:v>2.75</c:v>
                </c:pt>
                <c:pt idx="414">
                  <c:v>2.875</c:v>
                </c:pt>
                <c:pt idx="415">
                  <c:v>2.75</c:v>
                </c:pt>
                <c:pt idx="416">
                  <c:v>2.75</c:v>
                </c:pt>
                <c:pt idx="417">
                  <c:v>2.625</c:v>
                </c:pt>
                <c:pt idx="418">
                  <c:v>2.5</c:v>
                </c:pt>
                <c:pt idx="419">
                  <c:v>2.5</c:v>
                </c:pt>
                <c:pt idx="420">
                  <c:v>2.5</c:v>
                </c:pt>
                <c:pt idx="421">
                  <c:v>2.5</c:v>
                </c:pt>
                <c:pt idx="422">
                  <c:v>2.5625</c:v>
                </c:pt>
                <c:pt idx="423">
                  <c:v>2.5625</c:v>
                </c:pt>
                <c:pt idx="424">
                  <c:v>2.4375</c:v>
                </c:pt>
                <c:pt idx="425">
                  <c:v>2.4375</c:v>
                </c:pt>
                <c:pt idx="426">
                  <c:v>2.4375</c:v>
                </c:pt>
                <c:pt idx="427">
                  <c:v>2.4375</c:v>
                </c:pt>
                <c:pt idx="428">
                  <c:v>2.3125</c:v>
                </c:pt>
                <c:pt idx="429">
                  <c:v>2.375</c:v>
                </c:pt>
                <c:pt idx="430">
                  <c:v>2.25</c:v>
                </c:pt>
                <c:pt idx="431">
                  <c:v>2.3125</c:v>
                </c:pt>
                <c:pt idx="432">
                  <c:v>2.4375</c:v>
                </c:pt>
                <c:pt idx="433">
                  <c:v>2.5625</c:v>
                </c:pt>
                <c:pt idx="434">
                  <c:v>2.5625</c:v>
                </c:pt>
                <c:pt idx="435">
                  <c:v>2.5625</c:v>
                </c:pt>
                <c:pt idx="436">
                  <c:v>2.4375</c:v>
                </c:pt>
                <c:pt idx="437">
                  <c:v>2.375</c:v>
                </c:pt>
                <c:pt idx="438">
                  <c:v>2.3125</c:v>
                </c:pt>
                <c:pt idx="439">
                  <c:v>2.375</c:v>
                </c:pt>
                <c:pt idx="440">
                  <c:v>2.375</c:v>
                </c:pt>
                <c:pt idx="441">
                  <c:v>2.375</c:v>
                </c:pt>
                <c:pt idx="442">
                  <c:v>2.5625</c:v>
                </c:pt>
                <c:pt idx="443">
                  <c:v>2.625</c:v>
                </c:pt>
                <c:pt idx="444">
                  <c:v>2.9375</c:v>
                </c:pt>
                <c:pt idx="445">
                  <c:v>2.8125</c:v>
                </c:pt>
                <c:pt idx="446">
                  <c:v>2.6875</c:v>
                </c:pt>
                <c:pt idx="447">
                  <c:v>2.4375</c:v>
                </c:pt>
                <c:pt idx="448">
                  <c:v>2.25</c:v>
                </c:pt>
                <c:pt idx="449">
                  <c:v>2.25</c:v>
                </c:pt>
                <c:pt idx="450">
                  <c:v>1.9375</c:v>
                </c:pt>
                <c:pt idx="451">
                  <c:v>1.625</c:v>
                </c:pt>
                <c:pt idx="452">
                  <c:v>1.375</c:v>
                </c:pt>
                <c:pt idx="453">
                  <c:v>1.5</c:v>
                </c:pt>
                <c:pt idx="454">
                  <c:v>1.5625</c:v>
                </c:pt>
                <c:pt idx="455">
                  <c:v>1.5625</c:v>
                </c:pt>
                <c:pt idx="456">
                  <c:v>1.625</c:v>
                </c:pt>
                <c:pt idx="457">
                  <c:v>1.5</c:v>
                </c:pt>
                <c:pt idx="458">
                  <c:v>1.625</c:v>
                </c:pt>
                <c:pt idx="459">
                  <c:v>1.75</c:v>
                </c:pt>
                <c:pt idx="460">
                  <c:v>1.6875</c:v>
                </c:pt>
                <c:pt idx="461">
                  <c:v>1.5625</c:v>
                </c:pt>
                <c:pt idx="462">
                  <c:v>1.8125</c:v>
                </c:pt>
                <c:pt idx="463">
                  <c:v>1.9375</c:v>
                </c:pt>
                <c:pt idx="464">
                  <c:v>1.8125</c:v>
                </c:pt>
                <c:pt idx="465">
                  <c:v>1.75</c:v>
                </c:pt>
                <c:pt idx="466">
                  <c:v>1.625</c:v>
                </c:pt>
                <c:pt idx="467">
                  <c:v>1.5</c:v>
                </c:pt>
                <c:pt idx="468">
                  <c:v>1.75</c:v>
                </c:pt>
                <c:pt idx="469">
                  <c:v>1.875</c:v>
                </c:pt>
                <c:pt idx="470">
                  <c:v>1.5625</c:v>
                </c:pt>
                <c:pt idx="471">
                  <c:v>1.625</c:v>
                </c:pt>
                <c:pt idx="472">
                  <c:v>1.625</c:v>
                </c:pt>
                <c:pt idx="473">
                  <c:v>1.5625</c:v>
                </c:pt>
                <c:pt idx="474">
                  <c:v>1.75</c:v>
                </c:pt>
                <c:pt idx="475">
                  <c:v>2.0</c:v>
                </c:pt>
                <c:pt idx="476">
                  <c:v>1.75</c:v>
                </c:pt>
                <c:pt idx="477">
                  <c:v>1.625</c:v>
                </c:pt>
                <c:pt idx="478">
                  <c:v>1.625</c:v>
                </c:pt>
                <c:pt idx="479">
                  <c:v>1.4375</c:v>
                </c:pt>
                <c:pt idx="480">
                  <c:v>1.5</c:v>
                </c:pt>
                <c:pt idx="481">
                  <c:v>1.5</c:v>
                </c:pt>
                <c:pt idx="482">
                  <c:v>1.5</c:v>
                </c:pt>
                <c:pt idx="483">
                  <c:v>1.25</c:v>
                </c:pt>
                <c:pt idx="484">
                  <c:v>1.25</c:v>
                </c:pt>
                <c:pt idx="485">
                  <c:v>1.25</c:v>
                </c:pt>
                <c:pt idx="486">
                  <c:v>1.25</c:v>
                </c:pt>
                <c:pt idx="487">
                  <c:v>1.3125</c:v>
                </c:pt>
                <c:pt idx="488">
                  <c:v>1.3125</c:v>
                </c:pt>
                <c:pt idx="489">
                  <c:v>1.3125</c:v>
                </c:pt>
                <c:pt idx="490">
                  <c:v>1.125</c:v>
                </c:pt>
                <c:pt idx="491">
                  <c:v>1.1875</c:v>
                </c:pt>
                <c:pt idx="492">
                  <c:v>1.1875</c:v>
                </c:pt>
                <c:pt idx="493">
                  <c:v>1.1875</c:v>
                </c:pt>
                <c:pt idx="494">
                  <c:v>1.1875</c:v>
                </c:pt>
                <c:pt idx="495">
                  <c:v>1.125</c:v>
                </c:pt>
                <c:pt idx="496">
                  <c:v>1.0625</c:v>
                </c:pt>
                <c:pt idx="497">
                  <c:v>1.0625</c:v>
                </c:pt>
                <c:pt idx="498">
                  <c:v>1.0625</c:v>
                </c:pt>
                <c:pt idx="499">
                  <c:v>1.0</c:v>
                </c:pt>
                <c:pt idx="500">
                  <c:v>1.125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pt idx="396">
                  <c:v>1.714105793450882</c:v>
                </c:pt>
                <c:pt idx="397">
                  <c:v>1.714824120603015</c:v>
                </c:pt>
                <c:pt idx="398">
                  <c:v>1.715538847117795</c:v>
                </c:pt>
                <c:pt idx="399">
                  <c:v>1.71625</c:v>
                </c:pt>
                <c:pt idx="400">
                  <c:v>1.716957605985037</c:v>
                </c:pt>
                <c:pt idx="401">
                  <c:v>1.717661691542289</c:v>
                </c:pt>
                <c:pt idx="402">
                  <c:v>1.720843672456576</c:v>
                </c:pt>
                <c:pt idx="403">
                  <c:v>1.7240099009901</c:v>
                </c:pt>
                <c:pt idx="404">
                  <c:v>1.724691358024691</c:v>
                </c:pt>
                <c:pt idx="405">
                  <c:v>1.725369458128079</c:v>
                </c:pt>
                <c:pt idx="406">
                  <c:v>1.726044226044226</c:v>
                </c:pt>
                <c:pt idx="407">
                  <c:v>1.729166666666667</c:v>
                </c:pt>
                <c:pt idx="408">
                  <c:v>1.732273838630807</c:v>
                </c:pt>
                <c:pt idx="409">
                  <c:v>1.735365853658536</c:v>
                </c:pt>
                <c:pt idx="410">
                  <c:v>1.738442822384428</c:v>
                </c:pt>
                <c:pt idx="411">
                  <c:v>1.741504854368932</c:v>
                </c:pt>
                <c:pt idx="412">
                  <c:v>1.74455205811138</c:v>
                </c:pt>
                <c:pt idx="413">
                  <c:v>1.745169082125604</c:v>
                </c:pt>
                <c:pt idx="414">
                  <c:v>1.748192771084337</c:v>
                </c:pt>
                <c:pt idx="415">
                  <c:v>1.748798076923077</c:v>
                </c:pt>
                <c:pt idx="416">
                  <c:v>1.75179856115108</c:v>
                </c:pt>
                <c:pt idx="417">
                  <c:v>1.752392344497608</c:v>
                </c:pt>
                <c:pt idx="418">
                  <c:v>1.752983293556086</c:v>
                </c:pt>
                <c:pt idx="419">
                  <c:v>1.755952380952381</c:v>
                </c:pt>
                <c:pt idx="420">
                  <c:v>1.758907363420427</c:v>
                </c:pt>
                <c:pt idx="421">
                  <c:v>1.759478672985782</c:v>
                </c:pt>
                <c:pt idx="422">
                  <c:v>1.763593380614657</c:v>
                </c:pt>
                <c:pt idx="423">
                  <c:v>1.764150943396226</c:v>
                </c:pt>
                <c:pt idx="424">
                  <c:v>1.764705882352941</c:v>
                </c:pt>
                <c:pt idx="425">
                  <c:v>1.765258215962441</c:v>
                </c:pt>
                <c:pt idx="426">
                  <c:v>1.765807962529274</c:v>
                </c:pt>
                <c:pt idx="427">
                  <c:v>1.768691588785047</c:v>
                </c:pt>
                <c:pt idx="428">
                  <c:v>1.76923076923077</c:v>
                </c:pt>
                <c:pt idx="429">
                  <c:v>1.770930232558139</c:v>
                </c:pt>
                <c:pt idx="430">
                  <c:v>1.77262180974478</c:v>
                </c:pt>
                <c:pt idx="431">
                  <c:v>1.774305555555556</c:v>
                </c:pt>
                <c:pt idx="432">
                  <c:v>1.777136258660508</c:v>
                </c:pt>
                <c:pt idx="433">
                  <c:v>1.779953917050691</c:v>
                </c:pt>
                <c:pt idx="434">
                  <c:v>1.780459770114942</c:v>
                </c:pt>
                <c:pt idx="435">
                  <c:v>1.783256880733945</c:v>
                </c:pt>
                <c:pt idx="436">
                  <c:v>1.781464530892449</c:v>
                </c:pt>
                <c:pt idx="437">
                  <c:v>1.781963470319635</c:v>
                </c:pt>
                <c:pt idx="438">
                  <c:v>1.78246013667426</c:v>
                </c:pt>
                <c:pt idx="439">
                  <c:v>1.785227272727273</c:v>
                </c:pt>
                <c:pt idx="440">
                  <c:v>1.787981859410431</c:v>
                </c:pt>
                <c:pt idx="441">
                  <c:v>1.790723981900452</c:v>
                </c:pt>
                <c:pt idx="442">
                  <c:v>1.794582392776524</c:v>
                </c:pt>
                <c:pt idx="443">
                  <c:v>1.798423423423423</c:v>
                </c:pt>
                <c:pt idx="444">
                  <c:v>1.802247191011236</c:v>
                </c:pt>
                <c:pt idx="445">
                  <c:v>1.800448430493273</c:v>
                </c:pt>
                <c:pt idx="446">
                  <c:v>1.798657718120805</c:v>
                </c:pt>
                <c:pt idx="447">
                  <c:v>1.796875</c:v>
                </c:pt>
                <c:pt idx="448">
                  <c:v>1.796213808463252</c:v>
                </c:pt>
                <c:pt idx="449">
                  <c:v>1.798888888888889</c:v>
                </c:pt>
                <c:pt idx="450">
                  <c:v>1.797117516629712</c:v>
                </c:pt>
                <c:pt idx="451">
                  <c:v>1.795353982300885</c:v>
                </c:pt>
                <c:pt idx="452">
                  <c:v>1.794701986754967</c:v>
                </c:pt>
                <c:pt idx="453">
                  <c:v>1.795154185022026</c:v>
                </c:pt>
                <c:pt idx="454">
                  <c:v>1.794505494505494</c:v>
                </c:pt>
                <c:pt idx="455">
                  <c:v>1.792763157894737</c:v>
                </c:pt>
                <c:pt idx="456">
                  <c:v>1.793216630196936</c:v>
                </c:pt>
                <c:pt idx="457">
                  <c:v>1.793668122270742</c:v>
                </c:pt>
                <c:pt idx="458">
                  <c:v>1.794117647058824</c:v>
                </c:pt>
                <c:pt idx="459">
                  <c:v>1.794565217391304</c:v>
                </c:pt>
                <c:pt idx="460">
                  <c:v>1.792841648590022</c:v>
                </c:pt>
                <c:pt idx="461">
                  <c:v>1.791125541125541</c:v>
                </c:pt>
                <c:pt idx="462">
                  <c:v>1.794816414686825</c:v>
                </c:pt>
                <c:pt idx="463">
                  <c:v>1.795258620689655</c:v>
                </c:pt>
                <c:pt idx="464">
                  <c:v>1.793548387096774</c:v>
                </c:pt>
                <c:pt idx="465">
                  <c:v>1.792918454935622</c:v>
                </c:pt>
                <c:pt idx="466">
                  <c:v>1.791220556745182</c:v>
                </c:pt>
                <c:pt idx="467">
                  <c:v>1.789529914529915</c:v>
                </c:pt>
                <c:pt idx="468">
                  <c:v>1.792110874200426</c:v>
                </c:pt>
                <c:pt idx="469">
                  <c:v>1.792553191489362</c:v>
                </c:pt>
                <c:pt idx="470">
                  <c:v>1.790870488322717</c:v>
                </c:pt>
                <c:pt idx="471">
                  <c:v>1.792372881355932</c:v>
                </c:pt>
                <c:pt idx="472">
                  <c:v>1.790697674418605</c:v>
                </c:pt>
                <c:pt idx="473">
                  <c:v>1.789029535864979</c:v>
                </c:pt>
                <c:pt idx="474">
                  <c:v>1.790526315789474</c:v>
                </c:pt>
                <c:pt idx="475">
                  <c:v>1.793067226890756</c:v>
                </c:pt>
                <c:pt idx="476">
                  <c:v>1.791404612159329</c:v>
                </c:pt>
                <c:pt idx="477">
                  <c:v>1.789748953974895</c:v>
                </c:pt>
                <c:pt idx="478">
                  <c:v>1.788100208768267</c:v>
                </c:pt>
                <c:pt idx="479">
                  <c:v>1.786458333333333</c:v>
                </c:pt>
                <c:pt idx="480">
                  <c:v>1.785862785862786</c:v>
                </c:pt>
                <c:pt idx="481">
                  <c:v>1.784232365145228</c:v>
                </c:pt>
                <c:pt idx="482">
                  <c:v>1.785714285714286</c:v>
                </c:pt>
                <c:pt idx="483">
                  <c:v>1.78409090909091</c:v>
                </c:pt>
                <c:pt idx="484">
                  <c:v>1.782474226804124</c:v>
                </c:pt>
                <c:pt idx="485">
                  <c:v>1.780864197530864</c:v>
                </c:pt>
                <c:pt idx="486">
                  <c:v>1.779260780287474</c:v>
                </c:pt>
                <c:pt idx="487">
                  <c:v>1.778688524590164</c:v>
                </c:pt>
                <c:pt idx="488">
                  <c:v>1.778118609406953</c:v>
                </c:pt>
                <c:pt idx="489">
                  <c:v>1.776530612244898</c:v>
                </c:pt>
                <c:pt idx="490">
                  <c:v>1.774949083503055</c:v>
                </c:pt>
                <c:pt idx="491">
                  <c:v>1.774390243902439</c:v>
                </c:pt>
                <c:pt idx="492">
                  <c:v>1.772819472616633</c:v>
                </c:pt>
                <c:pt idx="493">
                  <c:v>1.771255060728745</c:v>
                </c:pt>
                <c:pt idx="494">
                  <c:v>1.76969696969697</c:v>
                </c:pt>
                <c:pt idx="495">
                  <c:v>1.768145161290322</c:v>
                </c:pt>
                <c:pt idx="496">
                  <c:v>1.766599597585513</c:v>
                </c:pt>
                <c:pt idx="497">
                  <c:v>1.765060240963855</c:v>
                </c:pt>
                <c:pt idx="498">
                  <c:v>1.763527054108216</c:v>
                </c:pt>
                <c:pt idx="499">
                  <c:v>1.762</c:v>
                </c:pt>
                <c:pt idx="500">
                  <c:v>1.762475049900199</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945388496"/>
        <c:axId val="-1945809792"/>
      </c:lineChart>
      <c:catAx>
        <c:axId val="-194538849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809792"/>
        <c:crosses val="autoZero"/>
        <c:auto val="0"/>
        <c:lblAlgn val="ctr"/>
        <c:lblOffset val="100"/>
        <c:tickLblSkip val="50"/>
        <c:noMultiLvlLbl val="1"/>
      </c:catAx>
      <c:valAx>
        <c:axId val="-1945809792"/>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388496"/>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Set'!$R$2:$R$502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pt idx="404">
                  <c:v>1.125</c:v>
                </c:pt>
                <c:pt idx="405">
                  <c:v>1.125</c:v>
                </c:pt>
                <c:pt idx="406">
                  <c:v>1.125</c:v>
                </c:pt>
                <c:pt idx="407">
                  <c:v>1.0</c:v>
                </c:pt>
                <c:pt idx="408">
                  <c:v>1.0</c:v>
                </c:pt>
                <c:pt idx="409">
                  <c:v>1.0</c:v>
                </c:pt>
                <c:pt idx="410">
                  <c:v>1.0</c:v>
                </c:pt>
                <c:pt idx="411">
                  <c:v>1.0</c:v>
                </c:pt>
                <c:pt idx="412">
                  <c:v>1.0</c:v>
                </c:pt>
                <c:pt idx="413">
                  <c:v>1.125</c:v>
                </c:pt>
                <c:pt idx="414">
                  <c:v>1.25</c:v>
                </c:pt>
                <c:pt idx="415">
                  <c:v>1.25</c:v>
                </c:pt>
                <c:pt idx="416">
                  <c:v>1.25</c:v>
                </c:pt>
                <c:pt idx="417">
                  <c:v>1.25</c:v>
                </c:pt>
                <c:pt idx="418">
                  <c:v>1.25</c:v>
                </c:pt>
                <c:pt idx="419">
                  <c:v>1.25</c:v>
                </c:pt>
                <c:pt idx="420">
                  <c:v>1.25</c:v>
                </c:pt>
                <c:pt idx="421">
                  <c:v>1.125</c:v>
                </c:pt>
                <c:pt idx="422">
                  <c:v>1.0</c:v>
                </c:pt>
                <c:pt idx="423">
                  <c:v>1.0</c:v>
                </c:pt>
                <c:pt idx="424">
                  <c:v>1.0</c:v>
                </c:pt>
                <c:pt idx="425">
                  <c:v>1.125</c:v>
                </c:pt>
                <c:pt idx="426">
                  <c:v>1.125</c:v>
                </c:pt>
                <c:pt idx="427">
                  <c:v>1.125</c:v>
                </c:pt>
                <c:pt idx="428">
                  <c:v>1.125</c:v>
                </c:pt>
                <c:pt idx="429">
                  <c:v>1.125</c:v>
                </c:pt>
                <c:pt idx="430">
                  <c:v>1.125</c:v>
                </c:pt>
                <c:pt idx="431">
                  <c:v>1.125</c:v>
                </c:pt>
                <c:pt idx="432">
                  <c:v>1.375</c:v>
                </c:pt>
                <c:pt idx="433">
                  <c:v>1.25</c:v>
                </c:pt>
                <c:pt idx="434">
                  <c:v>1.25</c:v>
                </c:pt>
                <c:pt idx="435">
                  <c:v>1.25</c:v>
                </c:pt>
                <c:pt idx="436">
                  <c:v>1.25</c:v>
                </c:pt>
                <c:pt idx="437">
                  <c:v>1.25</c:v>
                </c:pt>
                <c:pt idx="438">
                  <c:v>1.25</c:v>
                </c:pt>
                <c:pt idx="439">
                  <c:v>1.25</c:v>
                </c:pt>
                <c:pt idx="440">
                  <c:v>1.0</c:v>
                </c:pt>
                <c:pt idx="441">
                  <c:v>1.0</c:v>
                </c:pt>
                <c:pt idx="442">
                  <c:v>1.25</c:v>
                </c:pt>
                <c:pt idx="443">
                  <c:v>1.25</c:v>
                </c:pt>
                <c:pt idx="444">
                  <c:v>1.5</c:v>
                </c:pt>
                <c:pt idx="445">
                  <c:v>1.5</c:v>
                </c:pt>
                <c:pt idx="446">
                  <c:v>1.5</c:v>
                </c:pt>
                <c:pt idx="447">
                  <c:v>1.5</c:v>
                </c:pt>
                <c:pt idx="448">
                  <c:v>1.5</c:v>
                </c:pt>
                <c:pt idx="449">
                  <c:v>1.5</c:v>
                </c:pt>
                <c:pt idx="450">
                  <c:v>1.25</c:v>
                </c:pt>
                <c:pt idx="451">
                  <c:v>1.25</c:v>
                </c:pt>
                <c:pt idx="452">
                  <c:v>1.0</c:v>
                </c:pt>
                <c:pt idx="453">
                  <c:v>1.0</c:v>
                </c:pt>
                <c:pt idx="454">
                  <c:v>1.0</c:v>
                </c:pt>
                <c:pt idx="455">
                  <c:v>1.0</c:v>
                </c:pt>
                <c:pt idx="456">
                  <c:v>1.0</c:v>
                </c:pt>
                <c:pt idx="457">
                  <c:v>1.0</c:v>
                </c:pt>
                <c:pt idx="458">
                  <c:v>1.125</c:v>
                </c:pt>
                <c:pt idx="459">
                  <c:v>1.125</c:v>
                </c:pt>
                <c:pt idx="460">
                  <c:v>1.125</c:v>
                </c:pt>
                <c:pt idx="461">
                  <c:v>1.125</c:v>
                </c:pt>
                <c:pt idx="462">
                  <c:v>1.125</c:v>
                </c:pt>
                <c:pt idx="463">
                  <c:v>1.25</c:v>
                </c:pt>
                <c:pt idx="464">
                  <c:v>1.25</c:v>
                </c:pt>
                <c:pt idx="465">
                  <c:v>1.25</c:v>
                </c:pt>
                <c:pt idx="466">
                  <c:v>1.25</c:v>
                </c:pt>
                <c:pt idx="467">
                  <c:v>1.25</c:v>
                </c:pt>
                <c:pt idx="468">
                  <c:v>1.25</c:v>
                </c:pt>
                <c:pt idx="469">
                  <c:v>1.375</c:v>
                </c:pt>
                <c:pt idx="470">
                  <c:v>1.5</c:v>
                </c:pt>
                <c:pt idx="471">
                  <c:v>1.375</c:v>
                </c:pt>
                <c:pt idx="472">
                  <c:v>1.375</c:v>
                </c:pt>
                <c:pt idx="473">
                  <c:v>1.5</c:v>
                </c:pt>
                <c:pt idx="474">
                  <c:v>1.375</c:v>
                </c:pt>
                <c:pt idx="475">
                  <c:v>1.625</c:v>
                </c:pt>
                <c:pt idx="476">
                  <c:v>1.625</c:v>
                </c:pt>
                <c:pt idx="477">
                  <c:v>1.625</c:v>
                </c:pt>
                <c:pt idx="478">
                  <c:v>1.5</c:v>
                </c:pt>
                <c:pt idx="479">
                  <c:v>1.5</c:v>
                </c:pt>
                <c:pt idx="480">
                  <c:v>1.5</c:v>
                </c:pt>
                <c:pt idx="481">
                  <c:v>1.375</c:v>
                </c:pt>
                <c:pt idx="482">
                  <c:v>1.625</c:v>
                </c:pt>
                <c:pt idx="483">
                  <c:v>1.375</c:v>
                </c:pt>
                <c:pt idx="484">
                  <c:v>1.375</c:v>
                </c:pt>
                <c:pt idx="485">
                  <c:v>1.25</c:v>
                </c:pt>
                <c:pt idx="486">
                  <c:v>1.25</c:v>
                </c:pt>
                <c:pt idx="487">
                  <c:v>1.375</c:v>
                </c:pt>
                <c:pt idx="488">
                  <c:v>1.5</c:v>
                </c:pt>
                <c:pt idx="489">
                  <c:v>1.625</c:v>
                </c:pt>
                <c:pt idx="490">
                  <c:v>1.375</c:v>
                </c:pt>
                <c:pt idx="491">
                  <c:v>1.375</c:v>
                </c:pt>
                <c:pt idx="492">
                  <c:v>1.5</c:v>
                </c:pt>
                <c:pt idx="493">
                  <c:v>1.5</c:v>
                </c:pt>
                <c:pt idx="494">
                  <c:v>1.5</c:v>
                </c:pt>
                <c:pt idx="495">
                  <c:v>1.5</c:v>
                </c:pt>
                <c:pt idx="496">
                  <c:v>1.375</c:v>
                </c:pt>
                <c:pt idx="497">
                  <c:v>1.375</c:v>
                </c:pt>
                <c:pt idx="498">
                  <c:v>1.375</c:v>
                </c:pt>
                <c:pt idx="499">
                  <c:v>1.375</c:v>
                </c:pt>
                <c:pt idx="500">
                  <c:v>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pt idx="396">
                  <c:v>1.61712846347607</c:v>
                </c:pt>
                <c:pt idx="397">
                  <c:v>1.615577889447236</c:v>
                </c:pt>
                <c:pt idx="398">
                  <c:v>1.614035087719298</c:v>
                </c:pt>
                <c:pt idx="399">
                  <c:v>1.615</c:v>
                </c:pt>
                <c:pt idx="400">
                  <c:v>1.613466334164588</c:v>
                </c:pt>
                <c:pt idx="401">
                  <c:v>1.611940298507463</c:v>
                </c:pt>
                <c:pt idx="402">
                  <c:v>1.610421836228288</c:v>
                </c:pt>
                <c:pt idx="403">
                  <c:v>1.608910891089109</c:v>
                </c:pt>
                <c:pt idx="404">
                  <c:v>1.607407407407407</c:v>
                </c:pt>
                <c:pt idx="405">
                  <c:v>1.605911330049261</c:v>
                </c:pt>
                <c:pt idx="406">
                  <c:v>1.604422604422604</c:v>
                </c:pt>
                <c:pt idx="407">
                  <c:v>1.602941176470588</c:v>
                </c:pt>
                <c:pt idx="408">
                  <c:v>1.601466992665037</c:v>
                </c:pt>
                <c:pt idx="409">
                  <c:v>1.6</c:v>
                </c:pt>
                <c:pt idx="410">
                  <c:v>1.598540145985401</c:v>
                </c:pt>
                <c:pt idx="411">
                  <c:v>1.597087378640777</c:v>
                </c:pt>
                <c:pt idx="412">
                  <c:v>1.595641646489104</c:v>
                </c:pt>
                <c:pt idx="413">
                  <c:v>1.596618357487923</c:v>
                </c:pt>
                <c:pt idx="414">
                  <c:v>1.597590361445783</c:v>
                </c:pt>
                <c:pt idx="415">
                  <c:v>1.596153846153846</c:v>
                </c:pt>
                <c:pt idx="416">
                  <c:v>1.594724220623501</c:v>
                </c:pt>
                <c:pt idx="417">
                  <c:v>1.593301435406699</c:v>
                </c:pt>
                <c:pt idx="418">
                  <c:v>1.591885441527446</c:v>
                </c:pt>
                <c:pt idx="419">
                  <c:v>1.59047619047619</c:v>
                </c:pt>
                <c:pt idx="420">
                  <c:v>1.589073634204275</c:v>
                </c:pt>
                <c:pt idx="421">
                  <c:v>1.587677725118483</c:v>
                </c:pt>
                <c:pt idx="422">
                  <c:v>1.58628841607565</c:v>
                </c:pt>
                <c:pt idx="423">
                  <c:v>1.584905660377359</c:v>
                </c:pt>
                <c:pt idx="424">
                  <c:v>1.583529411764706</c:v>
                </c:pt>
                <c:pt idx="425">
                  <c:v>1.584507042253521</c:v>
                </c:pt>
                <c:pt idx="426">
                  <c:v>1.583138173302108</c:v>
                </c:pt>
                <c:pt idx="427">
                  <c:v>1.581775700934579</c:v>
                </c:pt>
                <c:pt idx="428">
                  <c:v>1.58041958041958</c:v>
                </c:pt>
                <c:pt idx="429">
                  <c:v>1.579069767441861</c:v>
                </c:pt>
                <c:pt idx="430">
                  <c:v>1.577726218097448</c:v>
                </c:pt>
                <c:pt idx="431">
                  <c:v>1.576388888888889</c:v>
                </c:pt>
                <c:pt idx="432">
                  <c:v>1.579676674364896</c:v>
                </c:pt>
                <c:pt idx="433">
                  <c:v>1.578341013824885</c:v>
                </c:pt>
                <c:pt idx="434">
                  <c:v>1.577011494252873</c:v>
                </c:pt>
                <c:pt idx="435">
                  <c:v>1.575688073394495</c:v>
                </c:pt>
                <c:pt idx="436">
                  <c:v>1.574370709382151</c:v>
                </c:pt>
                <c:pt idx="437">
                  <c:v>1.573059360730594</c:v>
                </c:pt>
                <c:pt idx="438">
                  <c:v>1.571753986332574</c:v>
                </c:pt>
                <c:pt idx="439">
                  <c:v>1.570454545454546</c:v>
                </c:pt>
                <c:pt idx="440">
                  <c:v>1.569160997732426</c:v>
                </c:pt>
                <c:pt idx="441">
                  <c:v>1.567873303167421</c:v>
                </c:pt>
                <c:pt idx="442">
                  <c:v>1.571106094808126</c:v>
                </c:pt>
                <c:pt idx="443">
                  <c:v>1.56981981981982</c:v>
                </c:pt>
                <c:pt idx="444">
                  <c:v>1.573033707865169</c:v>
                </c:pt>
                <c:pt idx="445">
                  <c:v>1.571748878923767</c:v>
                </c:pt>
                <c:pt idx="446">
                  <c:v>1.570469798657718</c:v>
                </c:pt>
                <c:pt idx="447">
                  <c:v>1.569196428571429</c:v>
                </c:pt>
                <c:pt idx="448">
                  <c:v>1.567928730512249</c:v>
                </c:pt>
                <c:pt idx="449">
                  <c:v>1.566666666666667</c:v>
                </c:pt>
                <c:pt idx="450">
                  <c:v>1.565410199556541</c:v>
                </c:pt>
                <c:pt idx="451">
                  <c:v>1.564159292035398</c:v>
                </c:pt>
                <c:pt idx="452">
                  <c:v>1.562913907284768</c:v>
                </c:pt>
                <c:pt idx="453">
                  <c:v>1.561674008810573</c:v>
                </c:pt>
                <c:pt idx="454">
                  <c:v>1.56043956043956</c:v>
                </c:pt>
                <c:pt idx="455">
                  <c:v>1.55921052631579</c:v>
                </c:pt>
                <c:pt idx="456">
                  <c:v>1.557986870897155</c:v>
                </c:pt>
                <c:pt idx="457">
                  <c:v>1.556768558951965</c:v>
                </c:pt>
                <c:pt idx="458">
                  <c:v>1.557734204793028</c:v>
                </c:pt>
                <c:pt idx="459">
                  <c:v>1.556521739130435</c:v>
                </c:pt>
                <c:pt idx="460">
                  <c:v>1.55531453362256</c:v>
                </c:pt>
                <c:pt idx="461">
                  <c:v>1.554112554112554</c:v>
                </c:pt>
                <c:pt idx="462">
                  <c:v>1.552915766738661</c:v>
                </c:pt>
                <c:pt idx="463">
                  <c:v>1.553879310344828</c:v>
                </c:pt>
                <c:pt idx="464">
                  <c:v>1.552688172043011</c:v>
                </c:pt>
                <c:pt idx="465">
                  <c:v>1.551502145922747</c:v>
                </c:pt>
                <c:pt idx="466">
                  <c:v>1.552462526766595</c:v>
                </c:pt>
                <c:pt idx="467">
                  <c:v>1.551282051282051</c:v>
                </c:pt>
                <c:pt idx="468">
                  <c:v>1.550106609808102</c:v>
                </c:pt>
                <c:pt idx="469">
                  <c:v>1.551063829787234</c:v>
                </c:pt>
                <c:pt idx="470">
                  <c:v>1.552016985138004</c:v>
                </c:pt>
                <c:pt idx="471">
                  <c:v>1.550847457627119</c:v>
                </c:pt>
                <c:pt idx="472">
                  <c:v>1.549682875264271</c:v>
                </c:pt>
                <c:pt idx="473">
                  <c:v>1.550632911392405</c:v>
                </c:pt>
                <c:pt idx="474">
                  <c:v>1.549473684210526</c:v>
                </c:pt>
                <c:pt idx="475">
                  <c:v>1.552521008403361</c:v>
                </c:pt>
                <c:pt idx="476">
                  <c:v>1.551362683438155</c:v>
                </c:pt>
                <c:pt idx="477">
                  <c:v>1.552301255230126</c:v>
                </c:pt>
                <c:pt idx="478">
                  <c:v>1.551148225469729</c:v>
                </c:pt>
                <c:pt idx="479">
                  <c:v>1.55</c:v>
                </c:pt>
                <c:pt idx="480">
                  <c:v>1.548856548856549</c:v>
                </c:pt>
                <c:pt idx="481">
                  <c:v>1.547717842323651</c:v>
                </c:pt>
                <c:pt idx="482">
                  <c:v>1.550724637681159</c:v>
                </c:pt>
                <c:pt idx="483">
                  <c:v>1.549586776859504</c:v>
                </c:pt>
                <c:pt idx="484">
                  <c:v>1.548453608247423</c:v>
                </c:pt>
                <c:pt idx="485">
                  <c:v>1.547325102880658</c:v>
                </c:pt>
                <c:pt idx="486">
                  <c:v>1.546201232032854</c:v>
                </c:pt>
                <c:pt idx="487">
                  <c:v>1.547131147540984</c:v>
                </c:pt>
                <c:pt idx="488">
                  <c:v>1.548057259713701</c:v>
                </c:pt>
                <c:pt idx="489">
                  <c:v>1.548979591836735</c:v>
                </c:pt>
                <c:pt idx="490">
                  <c:v>1.547861507128309</c:v>
                </c:pt>
                <c:pt idx="491">
                  <c:v>1.546747967479675</c:v>
                </c:pt>
                <c:pt idx="492">
                  <c:v>1.547667342799189</c:v>
                </c:pt>
                <c:pt idx="493">
                  <c:v>1.546558704453441</c:v>
                </c:pt>
                <c:pt idx="494">
                  <c:v>1.545454545454545</c:v>
                </c:pt>
                <c:pt idx="495">
                  <c:v>1.546370967741935</c:v>
                </c:pt>
                <c:pt idx="496">
                  <c:v>1.545271629778672</c:v>
                </c:pt>
                <c:pt idx="497">
                  <c:v>1.546184738955823</c:v>
                </c:pt>
                <c:pt idx="498">
                  <c:v>1.545090180360722</c:v>
                </c:pt>
                <c:pt idx="499">
                  <c:v>1.544</c:v>
                </c:pt>
                <c:pt idx="500">
                  <c:v>1.542914171656687</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945931616"/>
        <c:axId val="-1945929568"/>
      </c:lineChart>
      <c:catAx>
        <c:axId val="-19459316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929568"/>
        <c:crosses val="autoZero"/>
        <c:auto val="0"/>
        <c:lblAlgn val="ctr"/>
        <c:lblOffset val="100"/>
        <c:tickLblSkip val="50"/>
        <c:noMultiLvlLbl val="1"/>
      </c:catAx>
      <c:valAx>
        <c:axId val="-194592956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931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237.0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787415552"/>
        <c:axId val="-1787413504"/>
      </c:barChart>
      <c:catAx>
        <c:axId val="-1787415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13504"/>
        <c:crosses val="autoZero"/>
        <c:auto val="1"/>
        <c:lblAlgn val="ctr"/>
        <c:lblOffset val="100"/>
        <c:noMultiLvlLbl val="0"/>
      </c:catAx>
      <c:valAx>
        <c:axId val="-178741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41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Set'!$T$2:$T$502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pt idx="396">
                  <c:v>6968.75</c:v>
                </c:pt>
                <c:pt idx="397">
                  <c:v>7093.75</c:v>
                </c:pt>
                <c:pt idx="398">
                  <c:v>7406.25</c:v>
                </c:pt>
                <c:pt idx="399">
                  <c:v>6906.25</c:v>
                </c:pt>
                <c:pt idx="400">
                  <c:v>6906.25</c:v>
                </c:pt>
                <c:pt idx="401">
                  <c:v>6781.25</c:v>
                </c:pt>
                <c:pt idx="402">
                  <c:v>6906.25</c:v>
                </c:pt>
                <c:pt idx="403">
                  <c:v>7031.25</c:v>
                </c:pt>
                <c:pt idx="404">
                  <c:v>6906.25</c:v>
                </c:pt>
                <c:pt idx="405">
                  <c:v>6906.25</c:v>
                </c:pt>
                <c:pt idx="406">
                  <c:v>7218.75</c:v>
                </c:pt>
                <c:pt idx="407">
                  <c:v>7375.0</c:v>
                </c:pt>
                <c:pt idx="408">
                  <c:v>7500.0</c:v>
                </c:pt>
                <c:pt idx="409">
                  <c:v>7625.0</c:v>
                </c:pt>
                <c:pt idx="410">
                  <c:v>7625.0</c:v>
                </c:pt>
                <c:pt idx="411">
                  <c:v>7625.0</c:v>
                </c:pt>
                <c:pt idx="412">
                  <c:v>7750.0</c:v>
                </c:pt>
                <c:pt idx="413">
                  <c:v>7406.250000000001</c:v>
                </c:pt>
                <c:pt idx="414">
                  <c:v>7256.944444444444</c:v>
                </c:pt>
                <c:pt idx="415">
                  <c:v>7131.944444444444</c:v>
                </c:pt>
                <c:pt idx="416">
                  <c:v>7131.944444444444</c:v>
                </c:pt>
                <c:pt idx="417">
                  <c:v>7006.944444444444</c:v>
                </c:pt>
                <c:pt idx="418">
                  <c:v>6881.944444444444</c:v>
                </c:pt>
                <c:pt idx="419">
                  <c:v>6881.944444444444</c:v>
                </c:pt>
                <c:pt idx="420">
                  <c:v>7125.0</c:v>
                </c:pt>
                <c:pt idx="421">
                  <c:v>7468.75</c:v>
                </c:pt>
                <c:pt idx="422">
                  <c:v>7562.5</c:v>
                </c:pt>
                <c:pt idx="423">
                  <c:v>7562.5</c:v>
                </c:pt>
                <c:pt idx="424">
                  <c:v>7437.5</c:v>
                </c:pt>
                <c:pt idx="425">
                  <c:v>7093.75</c:v>
                </c:pt>
                <c:pt idx="426">
                  <c:v>7093.75</c:v>
                </c:pt>
                <c:pt idx="427">
                  <c:v>7093.75</c:v>
                </c:pt>
                <c:pt idx="428">
                  <c:v>6968.75</c:v>
                </c:pt>
                <c:pt idx="429">
                  <c:v>7031.25</c:v>
                </c:pt>
                <c:pt idx="430">
                  <c:v>6906.25</c:v>
                </c:pt>
                <c:pt idx="431">
                  <c:v>6968.75</c:v>
                </c:pt>
                <c:pt idx="432">
                  <c:v>6788.194444444444</c:v>
                </c:pt>
                <c:pt idx="433">
                  <c:v>6944.444444444444</c:v>
                </c:pt>
                <c:pt idx="434">
                  <c:v>6944.444444444444</c:v>
                </c:pt>
                <c:pt idx="435">
                  <c:v>6944.444444444444</c:v>
                </c:pt>
                <c:pt idx="436">
                  <c:v>6819.444444444444</c:v>
                </c:pt>
                <c:pt idx="437">
                  <c:v>6756.944444444443</c:v>
                </c:pt>
                <c:pt idx="438">
                  <c:v>6694.444444444444</c:v>
                </c:pt>
                <c:pt idx="439">
                  <c:v>7312.5</c:v>
                </c:pt>
                <c:pt idx="440">
                  <c:v>7375.0</c:v>
                </c:pt>
                <c:pt idx="441">
                  <c:v>7375.0</c:v>
                </c:pt>
                <c:pt idx="442">
                  <c:v>6944.444444444444</c:v>
                </c:pt>
                <c:pt idx="443">
                  <c:v>7006.944444444444</c:v>
                </c:pt>
                <c:pt idx="444">
                  <c:v>6903.409090909091</c:v>
                </c:pt>
                <c:pt idx="445">
                  <c:v>6778.409090909091</c:v>
                </c:pt>
                <c:pt idx="446">
                  <c:v>6653.40909090909</c:v>
                </c:pt>
                <c:pt idx="447">
                  <c:v>6403.40909090909</c:v>
                </c:pt>
                <c:pt idx="448">
                  <c:v>6215.909090909091</c:v>
                </c:pt>
                <c:pt idx="449">
                  <c:v>6569.444444444444</c:v>
                </c:pt>
                <c:pt idx="450">
                  <c:v>6319.444444444444</c:v>
                </c:pt>
                <c:pt idx="451">
                  <c:v>6562.5</c:v>
                </c:pt>
                <c:pt idx="452">
                  <c:v>6375.0</c:v>
                </c:pt>
                <c:pt idx="453">
                  <c:v>6500.0</c:v>
                </c:pt>
                <c:pt idx="454">
                  <c:v>6562.5</c:v>
                </c:pt>
                <c:pt idx="455">
                  <c:v>6562.5</c:v>
                </c:pt>
                <c:pt idx="456">
                  <c:v>6625.0</c:v>
                </c:pt>
                <c:pt idx="457">
                  <c:v>6500.0</c:v>
                </c:pt>
                <c:pt idx="458">
                  <c:v>6281.25</c:v>
                </c:pt>
                <c:pt idx="459">
                  <c:v>6406.25</c:v>
                </c:pt>
                <c:pt idx="460">
                  <c:v>6343.75</c:v>
                </c:pt>
                <c:pt idx="461">
                  <c:v>6218.75</c:v>
                </c:pt>
                <c:pt idx="462">
                  <c:v>6468.75</c:v>
                </c:pt>
                <c:pt idx="463">
                  <c:v>6319.444444444444</c:v>
                </c:pt>
                <c:pt idx="464">
                  <c:v>6194.444444444444</c:v>
                </c:pt>
                <c:pt idx="465">
                  <c:v>6375.0</c:v>
                </c:pt>
                <c:pt idx="466">
                  <c:v>6006.944444444444</c:v>
                </c:pt>
                <c:pt idx="467">
                  <c:v>5881.944444444444</c:v>
                </c:pt>
                <c:pt idx="468">
                  <c:v>6131.944444444443</c:v>
                </c:pt>
                <c:pt idx="469">
                  <c:v>6031.25</c:v>
                </c:pt>
                <c:pt idx="470">
                  <c:v>5687.5</c:v>
                </c:pt>
                <c:pt idx="471">
                  <c:v>5781.25</c:v>
                </c:pt>
                <c:pt idx="472">
                  <c:v>5781.25</c:v>
                </c:pt>
                <c:pt idx="473">
                  <c:v>5687.5</c:v>
                </c:pt>
                <c:pt idx="474">
                  <c:v>5906.25</c:v>
                </c:pt>
                <c:pt idx="475">
                  <c:v>5802.083333333333</c:v>
                </c:pt>
                <c:pt idx="476">
                  <c:v>5684.659090909091</c:v>
                </c:pt>
                <c:pt idx="477">
                  <c:v>5559.65909090909</c:v>
                </c:pt>
                <c:pt idx="478">
                  <c:v>5590.909090909091</c:v>
                </c:pt>
                <c:pt idx="479">
                  <c:v>5403.40909090909</c:v>
                </c:pt>
                <c:pt idx="480">
                  <c:v>5625.0</c:v>
                </c:pt>
                <c:pt idx="481">
                  <c:v>5656.25</c:v>
                </c:pt>
                <c:pt idx="482">
                  <c:v>5593.75</c:v>
                </c:pt>
                <c:pt idx="483">
                  <c:v>5406.25</c:v>
                </c:pt>
                <c:pt idx="484">
                  <c:v>5600.694444444444</c:v>
                </c:pt>
                <c:pt idx="485">
                  <c:v>5631.944444444444</c:v>
                </c:pt>
                <c:pt idx="486">
                  <c:v>5631.944444444444</c:v>
                </c:pt>
                <c:pt idx="487">
                  <c:v>5468.75</c:v>
                </c:pt>
                <c:pt idx="488">
                  <c:v>5278.409090909091</c:v>
                </c:pt>
                <c:pt idx="489">
                  <c:v>5406.25</c:v>
                </c:pt>
                <c:pt idx="490">
                  <c:v>5281.25</c:v>
                </c:pt>
                <c:pt idx="491">
                  <c:v>5343.75</c:v>
                </c:pt>
                <c:pt idx="492">
                  <c:v>5153.40909090909</c:v>
                </c:pt>
                <c:pt idx="493">
                  <c:v>5153.40909090909</c:v>
                </c:pt>
                <c:pt idx="494">
                  <c:v>5312.5</c:v>
                </c:pt>
                <c:pt idx="495">
                  <c:v>525</c:v>
                </c:pt>
                <c:pt idx="496">
                  <c:v>5413.194444444444</c:v>
                </c:pt>
                <c:pt idx="497">
                  <c:v>5218.75</c:v>
                </c:pt>
                <c:pt idx="498">
                  <c:v>5218.75</c:v>
                </c:pt>
                <c:pt idx="499">
                  <c:v>5350.694444444445</c:v>
                </c:pt>
                <c:pt idx="500">
                  <c:v>5506.944444444445</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Set'!$Y$2:$Y$502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pt idx="396">
                  <c:v>5570.72710437314</c:v>
                </c:pt>
                <c:pt idx="397">
                  <c:v>5573.371327867955</c:v>
                </c:pt>
                <c:pt idx="398">
                  <c:v>5576.005230467473</c:v>
                </c:pt>
                <c:pt idx="399">
                  <c:v>5575.657894736842</c:v>
                </c:pt>
                <c:pt idx="400">
                  <c:v>5578.2741754578</c:v>
                </c:pt>
                <c:pt idx="401">
                  <c:v>5580.880320619126</c:v>
                </c:pt>
                <c:pt idx="402">
                  <c:v>5585.957781966529</c:v>
                </c:pt>
                <c:pt idx="403">
                  <c:v>5591.012947448591</c:v>
                </c:pt>
                <c:pt idx="404">
                  <c:v>5593.57683336178</c:v>
                </c:pt>
                <c:pt idx="405">
                  <c:v>5596.130889419443</c:v>
                </c:pt>
                <c:pt idx="406">
                  <c:v>5598.675175244854</c:v>
                </c:pt>
                <c:pt idx="407">
                  <c:v>5603.660730347184</c:v>
                </c:pt>
                <c:pt idx="408">
                  <c:v>5608.624647716456</c:v>
                </c:pt>
                <c:pt idx="409">
                  <c:v>5613.567073170731</c:v>
                </c:pt>
                <c:pt idx="410">
                  <c:v>5618.488151184882</c:v>
                </c:pt>
                <c:pt idx="411">
                  <c:v>5623.388024906306</c:v>
                </c:pt>
                <c:pt idx="412">
                  <c:v>5628.26683617044</c:v>
                </c:pt>
                <c:pt idx="413">
                  <c:v>5627.784538139402</c:v>
                </c:pt>
                <c:pt idx="414">
                  <c:v>5629.715241054716</c:v>
                </c:pt>
                <c:pt idx="415">
                  <c:v>5632.139133456903</c:v>
                </c:pt>
                <c:pt idx="416">
                  <c:v>5636.952092461368</c:v>
                </c:pt>
                <c:pt idx="417">
                  <c:v>5639.352270931218</c:v>
                </c:pt>
                <c:pt idx="418">
                  <c:v>5641.743567357133</c:v>
                </c:pt>
                <c:pt idx="419">
                  <c:v>5646.506986027943</c:v>
                </c:pt>
                <c:pt idx="420">
                  <c:v>5651.250315108521</c:v>
                </c:pt>
                <c:pt idx="421">
                  <c:v>5653.604017825564</c:v>
                </c:pt>
                <c:pt idx="422">
                  <c:v>5659.495196118844</c:v>
                </c:pt>
                <c:pt idx="423">
                  <c:v>5661.823337825696</c:v>
                </c:pt>
                <c:pt idx="424">
                  <c:v>5664.142994493488</c:v>
                </c:pt>
                <c:pt idx="425">
                  <c:v>5663.575899843505</c:v>
                </c:pt>
                <c:pt idx="426">
                  <c:v>5665.881407369427</c:v>
                </c:pt>
                <c:pt idx="427">
                  <c:v>5670.515019533677</c:v>
                </c:pt>
                <c:pt idx="428">
                  <c:v>5672.798440497555</c:v>
                </c:pt>
                <c:pt idx="429">
                  <c:v>5676.236428400177</c:v>
                </c:pt>
                <c:pt idx="430">
                  <c:v>5679.66084345571</c:v>
                </c:pt>
                <c:pt idx="431">
                  <c:v>5683.07176945668</c:v>
                </c:pt>
                <c:pt idx="432">
                  <c:v>5681.924692408465</c:v>
                </c:pt>
                <c:pt idx="433">
                  <c:v>5686.463554105418</c:v>
                </c:pt>
                <c:pt idx="434">
                  <c:v>5688.68503066251</c:v>
                </c:pt>
                <c:pt idx="435">
                  <c:v>5693.192213185903</c:v>
                </c:pt>
                <c:pt idx="436">
                  <c:v>5693.104411686445</c:v>
                </c:pt>
                <c:pt idx="437">
                  <c:v>5695.302403721892</c:v>
                </c:pt>
                <c:pt idx="438">
                  <c:v>5697.49265458387</c:v>
                </c:pt>
                <c:pt idx="439">
                  <c:v>5701.947934482306</c:v>
                </c:pt>
                <c:pt idx="440">
                  <c:v>5706.38525159582</c:v>
                </c:pt>
                <c:pt idx="441">
                  <c:v>5710.80471815766</c:v>
                </c:pt>
                <c:pt idx="442">
                  <c:v>5710.713915051504</c:v>
                </c:pt>
                <c:pt idx="443">
                  <c:v>5716.226718109787</c:v>
                </c:pt>
                <c:pt idx="444">
                  <c:v>5716.1316211878</c:v>
                </c:pt>
                <c:pt idx="445">
                  <c:v>5715.999085227381</c:v>
                </c:pt>
                <c:pt idx="446">
                  <c:v>5715.869328285435</c:v>
                </c:pt>
                <c:pt idx="447">
                  <c:v>5715.742322444626</c:v>
                </c:pt>
                <c:pt idx="448">
                  <c:v>5716.73162583519</c:v>
                </c:pt>
                <c:pt idx="449">
                  <c:v>5721.052009456264</c:v>
                </c:pt>
                <c:pt idx="450">
                  <c:v>5720.920774106015</c:v>
                </c:pt>
                <c:pt idx="451">
                  <c:v>5720.7922356711</c:v>
                </c:pt>
                <c:pt idx="452">
                  <c:v>5721.770120103266</c:v>
                </c:pt>
                <c:pt idx="453">
                  <c:v>5723.847107360991</c:v>
                </c:pt>
                <c:pt idx="454">
                  <c:v>5724.818139606872</c:v>
                </c:pt>
                <c:pt idx="455">
                  <c:v>5724.690484121697</c:v>
                </c:pt>
                <c:pt idx="456">
                  <c:v>5726.753620337816</c:v>
                </c:pt>
                <c:pt idx="457">
                  <c:v>5728.809783374266</c:v>
                </c:pt>
                <c:pt idx="458">
                  <c:v>5728.11066928714</c:v>
                </c:pt>
                <c:pt idx="459">
                  <c:v>5730.155452999756</c:v>
                </c:pt>
                <c:pt idx="460">
                  <c:v>5730.024172785497</c:v>
                </c:pt>
                <c:pt idx="461">
                  <c:v>5729.895452736678</c:v>
                </c:pt>
                <c:pt idx="462">
                  <c:v>5735.168836006332</c:v>
                </c:pt>
                <c:pt idx="463">
                  <c:v>5734.45869601607</c:v>
                </c:pt>
                <c:pt idx="464">
                  <c:v>5734.323712507075</c:v>
                </c:pt>
                <c:pt idx="465">
                  <c:v>5735.264218593248</c:v>
                </c:pt>
                <c:pt idx="466">
                  <c:v>5732.41526988112</c:v>
                </c:pt>
                <c:pt idx="467">
                  <c:v>5732.287914106096</c:v>
                </c:pt>
                <c:pt idx="468">
                  <c:v>5736.4274129451</c:v>
                </c:pt>
                <c:pt idx="469">
                  <c:v>5735.720018679041</c:v>
                </c:pt>
                <c:pt idx="470">
                  <c:v>5732.893601819338</c:v>
                </c:pt>
                <c:pt idx="471">
                  <c:v>5735.945169954617</c:v>
                </c:pt>
                <c:pt idx="472">
                  <c:v>5735.814472655743</c:v>
                </c:pt>
                <c:pt idx="473">
                  <c:v>5733.003961078102</c:v>
                </c:pt>
                <c:pt idx="474">
                  <c:v>5736.03832951945</c:v>
                </c:pt>
                <c:pt idx="475">
                  <c:v>5734.774593193164</c:v>
                </c:pt>
                <c:pt idx="476">
                  <c:v>5734.64502238087</c:v>
                </c:pt>
                <c:pt idx="477">
                  <c:v>5731.862319412645</c:v>
                </c:pt>
                <c:pt idx="478">
                  <c:v>5731.739801122236</c:v>
                </c:pt>
                <c:pt idx="479">
                  <c:v>5731.619623655914</c:v>
                </c:pt>
                <c:pt idx="480">
                  <c:v>5732.541266098312</c:v>
                </c:pt>
                <c:pt idx="481">
                  <c:v>5732.423547995951</c:v>
                </c:pt>
                <c:pt idx="482">
                  <c:v>5730.142605599737</c:v>
                </c:pt>
                <c:pt idx="483">
                  <c:v>5730.027548209366</c:v>
                </c:pt>
                <c:pt idx="484">
                  <c:v>5729.91475283814</c:v>
                </c:pt>
                <c:pt idx="485">
                  <c:v>5729.804198406444</c:v>
                </c:pt>
                <c:pt idx="486">
                  <c:v>5729.695864045528</c:v>
                </c:pt>
                <c:pt idx="487">
                  <c:v>5727.998452936707</c:v>
                </c:pt>
                <c:pt idx="488">
                  <c:v>5726.309050092795</c:v>
                </c:pt>
                <c:pt idx="489">
                  <c:v>5723.607189911536</c:v>
                </c:pt>
                <c:pt idx="490">
                  <c:v>5723.510022510451</c:v>
                </c:pt>
                <c:pt idx="491">
                  <c:v>5724.431241520036</c:v>
                </c:pt>
                <c:pt idx="492">
                  <c:v>5721.747984230074</c:v>
                </c:pt>
                <c:pt idx="493">
                  <c:v>5721.657269432138</c:v>
                </c:pt>
                <c:pt idx="494">
                  <c:v>5721.56862745098</c:v>
                </c:pt>
                <c:pt idx="495">
                  <c:v>5718.905743996299</c:v>
                </c:pt>
                <c:pt idx="496">
                  <c:v>5718.823356807512</c:v>
                </c:pt>
                <c:pt idx="497">
                  <c:v>5716.176393887238</c:v>
                </c:pt>
                <c:pt idx="498">
                  <c:v>5716.10016401155</c:v>
                </c:pt>
                <c:pt idx="499">
                  <c:v>5716.02590673575</c:v>
                </c:pt>
                <c:pt idx="500">
                  <c:v>5717.949611772574</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Set'!$O$2:$O$502</c:f>
              <c:numCache>
                <c:formatCode>0.0000_);[Red]\(0.0000\)</c:formatCode>
                <c:ptCount val="501"/>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pt idx="396">
                  <c:v>6044.535404422053</c:v>
                </c:pt>
                <c:pt idx="397">
                  <c:v>6046.936069235063</c:v>
                </c:pt>
                <c:pt idx="398">
                  <c:v>6049.32470064049</c:v>
                </c:pt>
                <c:pt idx="399">
                  <c:v>6047.951388888888</c:v>
                </c:pt>
                <c:pt idx="400">
                  <c:v>6050.32557495151</c:v>
                </c:pt>
                <c:pt idx="401">
                  <c:v>6052.687949143172</c:v>
                </c:pt>
                <c:pt idx="402">
                  <c:v>6057.5199889716</c:v>
                </c:pt>
                <c:pt idx="403">
                  <c:v>6062.32810781078</c:v>
                </c:pt>
                <c:pt idx="404">
                  <c:v>6064.643347050754</c:v>
                </c:pt>
                <c:pt idx="405">
                  <c:v>6066.947181171317</c:v>
                </c:pt>
                <c:pt idx="406">
                  <c:v>6069.239694239693</c:v>
                </c:pt>
                <c:pt idx="407">
                  <c:v>6073.971949891066</c:v>
                </c:pt>
                <c:pt idx="408">
                  <c:v>6078.681064928007</c:v>
                </c:pt>
                <c:pt idx="409">
                  <c:v>6083.367208672085</c:v>
                </c:pt>
                <c:pt idx="410">
                  <c:v>6088.030548796971</c:v>
                </c:pt>
                <c:pt idx="411">
                  <c:v>6092.671251348434</c:v>
                </c:pt>
                <c:pt idx="412">
                  <c:v>6097.289480764056</c:v>
                </c:pt>
                <c:pt idx="413">
                  <c:v>6095.84675254965</c:v>
                </c:pt>
                <c:pt idx="414">
                  <c:v>6096.820615796517</c:v>
                </c:pt>
                <c:pt idx="415">
                  <c:v>6098.991720085468</c:v>
                </c:pt>
                <c:pt idx="416">
                  <c:v>6103.550492938981</c:v>
                </c:pt>
                <c:pt idx="417">
                  <c:v>6105.695108984581</c:v>
                </c:pt>
                <c:pt idx="418">
                  <c:v>6107.829488199415</c:v>
                </c:pt>
                <c:pt idx="419">
                  <c:v>6112.334656084655</c:v>
                </c:pt>
                <c:pt idx="420">
                  <c:v>6116.818421747161</c:v>
                </c:pt>
                <c:pt idx="421">
                  <c:v>6118.911269088993</c:v>
                </c:pt>
                <c:pt idx="422">
                  <c:v>6124.540320462305</c:v>
                </c:pt>
                <c:pt idx="423">
                  <c:v>6126.60508385744</c:v>
                </c:pt>
                <c:pt idx="424">
                  <c:v>6128.660130718953</c:v>
                </c:pt>
                <c:pt idx="425">
                  <c:v>6127.184402712571</c:v>
                </c:pt>
                <c:pt idx="426">
                  <c:v>6129.22846734322</c:v>
                </c:pt>
                <c:pt idx="427">
                  <c:v>6133.59942886812</c:v>
                </c:pt>
                <c:pt idx="428">
                  <c:v>6135.61901061901</c:v>
                </c:pt>
                <c:pt idx="429">
                  <c:v>6138.791989664081</c:v>
                </c:pt>
                <c:pt idx="430">
                  <c:v>6141.95024490848</c:v>
                </c:pt>
                <c:pt idx="431">
                  <c:v>6145.093878600822</c:v>
                </c:pt>
                <c:pt idx="432">
                  <c:v>6144.373877341544</c:v>
                </c:pt>
                <c:pt idx="433">
                  <c:v>6148.649513568867</c:v>
                </c:pt>
                <c:pt idx="434">
                  <c:v>6150.60664112388</c:v>
                </c:pt>
                <c:pt idx="435">
                  <c:v>6154.848369011212</c:v>
                </c:pt>
                <c:pt idx="436">
                  <c:v>6154.494024917365</c:v>
                </c:pt>
                <c:pt idx="437">
                  <c:v>6156.42440385591</c:v>
                </c:pt>
                <c:pt idx="438">
                  <c:v>6158.345988357376</c:v>
                </c:pt>
                <c:pt idx="439">
                  <c:v>6162.531565656564</c:v>
                </c:pt>
                <c:pt idx="440">
                  <c:v>6166.69816074578</c:v>
                </c:pt>
                <c:pt idx="441">
                  <c:v>6170.845902463548</c:v>
                </c:pt>
                <c:pt idx="442">
                  <c:v>6171.212691246551</c:v>
                </c:pt>
                <c:pt idx="443">
                  <c:v>6176.457707707707</c:v>
                </c:pt>
                <c:pt idx="444">
                  <c:v>6176.810237203495</c:v>
                </c:pt>
                <c:pt idx="445">
                  <c:v>6176.413801694071</c:v>
                </c:pt>
                <c:pt idx="446">
                  <c:v>6176.019139945314</c:v>
                </c:pt>
                <c:pt idx="447">
                  <c:v>6175.626240079364</c:v>
                </c:pt>
                <c:pt idx="448">
                  <c:v>6176.34867607028</c:v>
                </c:pt>
                <c:pt idx="449">
                  <c:v>6180.4012345679</c:v>
                </c:pt>
                <c:pt idx="450">
                  <c:v>6180.0012318305</c:v>
                </c:pt>
                <c:pt idx="451">
                  <c:v>6179.602999016715</c:v>
                </c:pt>
                <c:pt idx="452">
                  <c:v>6180.310277164581</c:v>
                </c:pt>
                <c:pt idx="453">
                  <c:v>6182.115761135584</c:v>
                </c:pt>
                <c:pt idx="454">
                  <c:v>6182.814407814408</c:v>
                </c:pt>
                <c:pt idx="455">
                  <c:v>6182.413499025341</c:v>
                </c:pt>
                <c:pt idx="456">
                  <c:v>6184.202528567955</c:v>
                </c:pt>
                <c:pt idx="457">
                  <c:v>6185.983745754488</c:v>
                </c:pt>
                <c:pt idx="458">
                  <c:v>6184.489227789881</c:v>
                </c:pt>
                <c:pt idx="459">
                  <c:v>6186.262077294686</c:v>
                </c:pt>
                <c:pt idx="460">
                  <c:v>6185.858038081465</c:v>
                </c:pt>
                <c:pt idx="461">
                  <c:v>6185.455747955748</c:v>
                </c:pt>
                <c:pt idx="462">
                  <c:v>6190.45476361891</c:v>
                </c:pt>
                <c:pt idx="463">
                  <c:v>6188.966714559386</c:v>
                </c:pt>
                <c:pt idx="464">
                  <c:v>6188.560334528076</c:v>
                </c:pt>
                <c:pt idx="465">
                  <c:v>6189.228659990463</c:v>
                </c:pt>
                <c:pt idx="466">
                  <c:v>6185.611467999047</c:v>
                </c:pt>
                <c:pt idx="467">
                  <c:v>6185.214862298196</c:v>
                </c:pt>
                <c:pt idx="468">
                  <c:v>6189.084340203744</c:v>
                </c:pt>
                <c:pt idx="469">
                  <c:v>6187.618203309692</c:v>
                </c:pt>
                <c:pt idx="470">
                  <c:v>6184.03514979948</c:v>
                </c:pt>
                <c:pt idx="471">
                  <c:v>6186.823210922787</c:v>
                </c:pt>
                <c:pt idx="472">
                  <c:v>6186.428235846841</c:v>
                </c:pt>
                <c:pt idx="473">
                  <c:v>6182.87037037037</c:v>
                </c:pt>
                <c:pt idx="474">
                  <c:v>6185.6432748538</c:v>
                </c:pt>
                <c:pt idx="475">
                  <c:v>6184.903127917834</c:v>
                </c:pt>
                <c:pt idx="476">
                  <c:v>6184.5154903331</c:v>
                </c:pt>
                <c:pt idx="477">
                  <c:v>6180.99139934914</c:v>
                </c:pt>
                <c:pt idx="478">
                  <c:v>6180.613546740896</c:v>
                </c:pt>
                <c:pt idx="479">
                  <c:v>6180.23726851852</c:v>
                </c:pt>
                <c:pt idx="480">
                  <c:v>6180.902055902056</c:v>
                </c:pt>
                <c:pt idx="481">
                  <c:v>6180.52674043338</c:v>
                </c:pt>
                <c:pt idx="482">
                  <c:v>6178.772716816195</c:v>
                </c:pt>
                <c:pt idx="483">
                  <c:v>6178.403351698807</c:v>
                </c:pt>
                <c:pt idx="484">
                  <c:v>6178.035509736541</c:v>
                </c:pt>
                <c:pt idx="485">
                  <c:v>6177.669181527207</c:v>
                </c:pt>
                <c:pt idx="486">
                  <c:v>6177.304357745837</c:v>
                </c:pt>
                <c:pt idx="487">
                  <c:v>6174.89184881603</c:v>
                </c:pt>
                <c:pt idx="488">
                  <c:v>6172.48920699841</c:v>
                </c:pt>
                <c:pt idx="489">
                  <c:v>6169.075963718821</c:v>
                </c:pt>
                <c:pt idx="490">
                  <c:v>6168.731613487214</c:v>
                </c:pt>
                <c:pt idx="491">
                  <c:v>6169.4049232159</c:v>
                </c:pt>
                <c:pt idx="492">
                  <c:v>6166.018706333109</c:v>
                </c:pt>
                <c:pt idx="493">
                  <c:v>6165.682636077372</c:v>
                </c:pt>
                <c:pt idx="494">
                  <c:v>6165.347923681257</c:v>
                </c:pt>
                <c:pt idx="495">
                  <c:v>6161.990367383513</c:v>
                </c:pt>
                <c:pt idx="496">
                  <c:v>6161.664431030628</c:v>
                </c:pt>
                <c:pt idx="497">
                  <c:v>6158.32775546631</c:v>
                </c:pt>
                <c:pt idx="498">
                  <c:v>6158.010465375195</c:v>
                </c:pt>
                <c:pt idx="499">
                  <c:v>6157.694444444445</c:v>
                </c:pt>
                <c:pt idx="500">
                  <c:v>6159.375693058328</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787737296"/>
        <c:axId val="-1787722800"/>
      </c:lineChart>
      <c:catAx>
        <c:axId val="-178773729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22800"/>
        <c:crosses val="autoZero"/>
        <c:auto val="0"/>
        <c:lblAlgn val="ctr"/>
        <c:lblOffset val="100"/>
        <c:tickLblSkip val="50"/>
        <c:noMultiLvlLbl val="0"/>
      </c:catAx>
      <c:valAx>
        <c:axId val="-1787722800"/>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737296"/>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271.0</c:v>
                </c:pt>
                <c:pt idx="1">
                  <c:v>122.0</c:v>
                </c:pt>
                <c:pt idx="2">
                  <c:v>89.0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790570288"/>
        <c:axId val="-1972698320"/>
      </c:barChart>
      <c:valAx>
        <c:axId val="-19726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570288"/>
        <c:crosses val="autoZero"/>
        <c:crossBetween val="between"/>
      </c:valAx>
      <c:catAx>
        <c:axId val="-17905702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6983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368.0</c:v>
                </c:pt>
                <c:pt idx="1">
                  <c:v>95.0</c:v>
                </c:pt>
                <c:pt idx="2">
                  <c:v>33.0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941363248"/>
        <c:axId val="-1793497984"/>
      </c:barChart>
      <c:catAx>
        <c:axId val="-194136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497984"/>
        <c:crosses val="autoZero"/>
        <c:auto val="1"/>
        <c:lblAlgn val="ctr"/>
        <c:lblOffset val="100"/>
        <c:noMultiLvlLbl val="0"/>
      </c:catAx>
      <c:valAx>
        <c:axId val="-179349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63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786851632"/>
        <c:axId val="-1786849424"/>
      </c:barChart>
      <c:catAx>
        <c:axId val="-178685163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786849424"/>
        <c:crosses val="autoZero"/>
        <c:auto val="1"/>
        <c:lblAlgn val="ctr"/>
        <c:lblOffset val="100"/>
        <c:noMultiLvlLbl val="0"/>
      </c:catAx>
      <c:valAx>
        <c:axId val="-178684942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78685163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AA21" sqref="AA21"/>
    </sheetView>
  </sheetViews>
  <sheetFormatPr baseColWidth="10" defaultColWidth="10.83203125" defaultRowHeight="13" x14ac:dyDescent="0.15"/>
  <cols>
    <col min="1" max="23" width="10.83203125" style="25"/>
    <col min="24" max="24" width="12.5" style="25" bestFit="1" customWidth="1"/>
    <col min="25" max="16384" width="10.83203125" style="25"/>
  </cols>
  <sheetData>
    <row r="6" spans="24:25" x14ac:dyDescent="0.15">
      <c r="X6" s="25" t="s">
        <v>992</v>
      </c>
      <c r="Y6" s="25" t="s">
        <v>991</v>
      </c>
    </row>
    <row r="7" spans="24:25" x14ac:dyDescent="0.15">
      <c r="X7" s="25" t="s">
        <v>988</v>
      </c>
      <c r="Y7" s="25">
        <f>COUNTIF('Problems Set'!$A$2:$A$1002,"="&amp;X7)</f>
        <v>268</v>
      </c>
    </row>
    <row r="8" spans="24:25" x14ac:dyDescent="0.15">
      <c r="X8" s="25" t="s">
        <v>989</v>
      </c>
      <c r="Y8" s="25">
        <f>COUNTIF('Problems Set'!$A$2:$A$1002,"="&amp;X8)</f>
        <v>237</v>
      </c>
    </row>
    <row r="9" spans="24:25" x14ac:dyDescent="0.15">
      <c r="X9" s="25" t="s">
        <v>990</v>
      </c>
      <c r="Y9" s="25">
        <f>COUNTIF('Problems Set'!$A$2:$A$1002,"="&amp;X9)</f>
        <v>6</v>
      </c>
    </row>
    <row r="10" spans="24:25" x14ac:dyDescent="0.15">
      <c r="X10" s="25" t="s">
        <v>1041</v>
      </c>
      <c r="Y10" s="25">
        <f>COUNTIF('Problems Set'!$A$2:$A$1002,"="&amp;X10)</f>
        <v>0</v>
      </c>
    </row>
    <row r="11" spans="24:25" x14ac:dyDescent="0.15">
      <c r="X11" s="25" t="s">
        <v>1042</v>
      </c>
      <c r="Y11" s="25">
        <f>COUNTIF('Problems Set'!$A$2:$A$1002,"="&amp;X11)</f>
        <v>1</v>
      </c>
    </row>
    <row r="12" spans="24:25" x14ac:dyDescent="0.15">
      <c r="X12" s="25" t="s">
        <v>1163</v>
      </c>
      <c r="Y12" s="25">
        <f>COUNTIF('Problems Set'!$A$2:$A$1002,"="&amp;X12)</f>
        <v>11</v>
      </c>
    </row>
    <row r="38" spans="24:25" x14ac:dyDescent="0.15">
      <c r="X38" s="25" t="s">
        <v>996</v>
      </c>
      <c r="Y38" s="25" t="s">
        <v>998</v>
      </c>
    </row>
    <row r="39" spans="24:25" x14ac:dyDescent="0.15">
      <c r="X39" s="25">
        <v>1</v>
      </c>
      <c r="Y39" s="25">
        <f>COUNTIF('Problems Set'!$F$2:$F$1002,"="&amp;X39)</f>
        <v>271</v>
      </c>
    </row>
    <row r="40" spans="24:25" x14ac:dyDescent="0.15">
      <c r="X40" s="25">
        <v>2</v>
      </c>
      <c r="Y40" s="25">
        <f>COUNTIF('Problems Set'!$F$2:$F$1002,"="&amp;X40)</f>
        <v>122</v>
      </c>
    </row>
    <row r="41" spans="24:25" x14ac:dyDescent="0.15">
      <c r="X41" s="25">
        <v>3</v>
      </c>
      <c r="Y41" s="25">
        <f>COUNTIF('Problems Set'!$F$2:$F$1002,"="&amp;X41)</f>
        <v>89</v>
      </c>
    </row>
    <row r="42" spans="24:25" x14ac:dyDescent="0.15">
      <c r="X42" s="25">
        <v>4</v>
      </c>
      <c r="Y42" s="25">
        <f>COUNTIF('Problems Set'!$F$2:$F$1002,"="&amp;X42)</f>
        <v>10</v>
      </c>
    </row>
    <row r="43" spans="24:25" x14ac:dyDescent="0.15">
      <c r="X43" s="25">
        <v>5</v>
      </c>
      <c r="Y43" s="25">
        <f>COUNTIF('Problems Set'!$F$2:$F$1002,"="&amp;X43)</f>
        <v>6</v>
      </c>
    </row>
    <row r="74" spans="24:25" x14ac:dyDescent="0.15">
      <c r="X74" s="25" t="s">
        <v>997</v>
      </c>
      <c r="Y74" s="25" t="s">
        <v>999</v>
      </c>
    </row>
    <row r="75" spans="24:25" x14ac:dyDescent="0.15">
      <c r="X75" s="25">
        <v>1</v>
      </c>
      <c r="Y75" s="25">
        <f>COUNTIF('Problems Set'!$G$2:$G$1002,"="&amp;Dashboard!X75)</f>
        <v>368</v>
      </c>
    </row>
    <row r="76" spans="24:25" x14ac:dyDescent="0.15">
      <c r="X76" s="25">
        <v>2</v>
      </c>
      <c r="Y76" s="25">
        <f>COUNTIF('Problems Set'!$G$2:$G$1002,"="&amp;Dashboard!X76)</f>
        <v>95</v>
      </c>
    </row>
    <row r="77" spans="24:25" x14ac:dyDescent="0.15">
      <c r="X77" s="25">
        <v>3</v>
      </c>
      <c r="Y77" s="25">
        <f>COUNTIF('Problems Set'!$G$2:$G$1002,"="&amp;Dashboard!X77)</f>
        <v>33</v>
      </c>
    </row>
    <row r="78" spans="24:25" x14ac:dyDescent="0.15">
      <c r="X78" s="25">
        <v>4</v>
      </c>
      <c r="Y78" s="25">
        <f>COUNTIF('Problems Set'!$G$2:$G$1002,"="&amp;Dashboard!X78)</f>
        <v>15</v>
      </c>
    </row>
    <row r="79" spans="24:25" x14ac:dyDescent="0.15">
      <c r="X79" s="25">
        <v>5</v>
      </c>
      <c r="Y79" s="25">
        <f>COUNTIF('Problems Set'!$G$2:$G$1002,"="&amp;Dashboard!X79)</f>
        <v>3</v>
      </c>
    </row>
    <row r="80" spans="24:25" x14ac:dyDescent="0.15">
      <c r="X80" s="25">
        <v>6</v>
      </c>
      <c r="Y80" s="25">
        <f>COUNTIF('Problems Set'!$G$2:$G$1002,"="&amp;Dashboard!X80)</f>
        <v>2</v>
      </c>
    </row>
    <row r="81" spans="24:25" x14ac:dyDescent="0.15">
      <c r="X81" s="25">
        <v>7</v>
      </c>
      <c r="Y81" s="25">
        <f>COUNTIF('Problems Set'!$G$2:$G$1002,"="&amp;Dashboard!X81)</f>
        <v>0</v>
      </c>
    </row>
    <row r="82" spans="24:25" x14ac:dyDescent="0.15">
      <c r="X82" s="25">
        <v>8</v>
      </c>
      <c r="Y82" s="25">
        <f>COUNTIF('Problems Set'!$G$2:$G$1002,"="&amp;Dashboard!X82)</f>
        <v>2</v>
      </c>
    </row>
    <row r="83" spans="24:25" x14ac:dyDescent="0.15">
      <c r="X83" s="25">
        <v>9</v>
      </c>
      <c r="Y83" s="25">
        <f>COUNTIF('Problems Set'!$G$2:$G$1002,"="&amp;Dashboard!X83)</f>
        <v>2</v>
      </c>
    </row>
    <row r="84" spans="24:25" x14ac:dyDescent="0.15">
      <c r="X84" s="25">
        <v>10</v>
      </c>
      <c r="Y84" s="25">
        <f>COUNTIF('Problems Set'!$G$2:$G$1002,"="&amp;Dashboard!X84)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7"/>
  <sheetViews>
    <sheetView tabSelected="1" zoomScale="167" zoomScaleNormal="167" zoomScalePageLayoutView="167" workbookViewId="0">
      <pane xSplit="3" ySplit="1" topLeftCell="V508" activePane="bottomRight" state="frozenSplit"/>
      <selection pane="topRight" activeCell="Q1" sqref="Q1"/>
      <selection pane="bottomLeft" activeCell="A16" sqref="A16"/>
      <selection pane="bottomRight" activeCell="AB525" sqref="AB525"/>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8.8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8.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1230</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1233</v>
      </c>
      <c r="D342" s="58" t="s">
        <v>1234</v>
      </c>
      <c r="E342" s="58" t="s">
        <v>969</v>
      </c>
      <c r="F342" s="58">
        <v>2</v>
      </c>
      <c r="G342" s="46">
        <v>1</v>
      </c>
      <c r="H342" s="47" t="s">
        <v>961</v>
      </c>
      <c r="I342" s="59" t="s">
        <v>950</v>
      </c>
      <c r="J342" s="56">
        <v>41402</v>
      </c>
      <c r="K342" s="61"/>
      <c r="L342" s="61" t="s">
        <v>1235</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1236</v>
      </c>
      <c r="D343" s="58" t="s">
        <v>1237</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1238</v>
      </c>
      <c r="D344" s="58" t="s">
        <v>1074</v>
      </c>
      <c r="E344" s="58" t="s">
        <v>970</v>
      </c>
      <c r="F344" s="58">
        <v>1</v>
      </c>
      <c r="G344" s="46">
        <v>1</v>
      </c>
      <c r="H344" s="47" t="s">
        <v>961</v>
      </c>
      <c r="I344" s="59" t="s">
        <v>1239</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1240</v>
      </c>
      <c r="D345" s="58" t="s">
        <v>1243</v>
      </c>
      <c r="E345" s="58">
        <v>1</v>
      </c>
      <c r="F345" s="58">
        <v>3</v>
      </c>
      <c r="G345" s="46">
        <v>1</v>
      </c>
      <c r="H345" s="47" t="s">
        <v>961</v>
      </c>
      <c r="I345" s="59" t="s">
        <v>1008</v>
      </c>
      <c r="J345" s="56">
        <v>41403</v>
      </c>
      <c r="K345" s="61"/>
      <c r="L345" s="61" t="s">
        <v>1241</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1242</v>
      </c>
      <c r="D346" s="58" t="s">
        <v>1244</v>
      </c>
      <c r="E346" s="58" t="s">
        <v>970</v>
      </c>
      <c r="F346" s="58">
        <v>3</v>
      </c>
      <c r="G346" s="46">
        <v>2</v>
      </c>
      <c r="H346" s="47" t="s">
        <v>961</v>
      </c>
      <c r="I346" s="59" t="s">
        <v>1239</v>
      </c>
      <c r="J346" s="56">
        <v>41403</v>
      </c>
      <c r="K346" s="61"/>
      <c r="L346" s="61" t="s">
        <v>1245</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1246</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1247</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1248</v>
      </c>
      <c r="D349" s="58" t="s">
        <v>1249</v>
      </c>
      <c r="E349" s="58">
        <v>1</v>
      </c>
      <c r="F349" s="58">
        <v>3</v>
      </c>
      <c r="G349" s="46">
        <v>1</v>
      </c>
      <c r="H349" s="47" t="s">
        <v>961</v>
      </c>
      <c r="I349" s="59" t="s">
        <v>966</v>
      </c>
      <c r="J349" s="56">
        <v>41404</v>
      </c>
      <c r="K349" s="61"/>
      <c r="L349" s="61" t="s">
        <v>1250</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1251</v>
      </c>
      <c r="D350" s="58" t="s">
        <v>1252</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1253</v>
      </c>
      <c r="D351" s="58" t="s">
        <v>1254</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1255</v>
      </c>
      <c r="D352" s="58" t="s">
        <v>1254</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1256</v>
      </c>
      <c r="D353" s="58" t="s">
        <v>1244</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1257</v>
      </c>
      <c r="D354" s="58" t="s">
        <v>1258</v>
      </c>
      <c r="E354" s="58" t="s">
        <v>968</v>
      </c>
      <c r="F354" s="58">
        <v>3</v>
      </c>
      <c r="G354" s="46">
        <v>1</v>
      </c>
      <c r="H354" s="47" t="s">
        <v>961</v>
      </c>
      <c r="I354" s="59" t="s">
        <v>1008</v>
      </c>
      <c r="J354" s="56">
        <v>41418</v>
      </c>
      <c r="K354" s="61"/>
      <c r="L354" s="61" t="s">
        <v>1259</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1260</v>
      </c>
      <c r="D355" s="58" t="s">
        <v>1445</v>
      </c>
      <c r="E355" s="58">
        <v>1</v>
      </c>
      <c r="F355" s="58">
        <v>4</v>
      </c>
      <c r="G355" s="46">
        <v>2</v>
      </c>
      <c r="H355" s="47" t="s">
        <v>961</v>
      </c>
      <c r="I355" s="59" t="s">
        <v>1008</v>
      </c>
      <c r="J355" s="56">
        <v>41418</v>
      </c>
      <c r="K355" s="61"/>
      <c r="L355" s="61" t="s">
        <v>1261</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1262</v>
      </c>
      <c r="D356" s="58" t="s">
        <v>1263</v>
      </c>
      <c r="E356" s="58">
        <v>1</v>
      </c>
      <c r="F356" s="58">
        <v>3</v>
      </c>
      <c r="G356" s="46">
        <v>1</v>
      </c>
      <c r="H356" s="47" t="s">
        <v>961</v>
      </c>
      <c r="I356" s="59" t="s">
        <v>966</v>
      </c>
      <c r="J356" s="56">
        <v>41419</v>
      </c>
      <c r="K356" s="61"/>
      <c r="L356" s="61" t="s">
        <v>1264</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1265</v>
      </c>
      <c r="D357" s="58" t="s">
        <v>1266</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1267</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1268</v>
      </c>
      <c r="D359" s="58" t="s">
        <v>1269</v>
      </c>
      <c r="E359" s="58" t="s">
        <v>1228</v>
      </c>
      <c r="F359" s="58">
        <v>3</v>
      </c>
      <c r="G359" s="46">
        <v>3</v>
      </c>
      <c r="H359" s="47" t="s">
        <v>1229</v>
      </c>
      <c r="I359" s="59" t="s">
        <v>966</v>
      </c>
      <c r="J359" s="56">
        <v>41422</v>
      </c>
      <c r="K359" s="61"/>
      <c r="L359" s="61" t="s">
        <v>1270</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1271</v>
      </c>
      <c r="D360" s="58" t="s">
        <v>1272</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1273</v>
      </c>
      <c r="D361" s="58" t="s">
        <v>141</v>
      </c>
      <c r="E361" s="58" t="s">
        <v>1228</v>
      </c>
      <c r="F361" s="58">
        <v>2</v>
      </c>
      <c r="G361" s="46">
        <v>1</v>
      </c>
      <c r="H361" s="47" t="s">
        <v>1229</v>
      </c>
      <c r="I361" s="59" t="s">
        <v>966</v>
      </c>
      <c r="J361" s="56">
        <v>41422</v>
      </c>
      <c r="K361" s="61"/>
      <c r="L361" s="61" t="s">
        <v>1274</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1275</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1276</v>
      </c>
      <c r="D363" s="58" t="s">
        <v>435</v>
      </c>
      <c r="E363" s="58" t="s">
        <v>1228</v>
      </c>
      <c r="F363" s="58">
        <v>3</v>
      </c>
      <c r="G363" s="46">
        <v>2</v>
      </c>
      <c r="H363" s="47" t="s">
        <v>1229</v>
      </c>
      <c r="I363" s="59" t="s">
        <v>1277</v>
      </c>
      <c r="J363" s="56">
        <v>41423</v>
      </c>
      <c r="K363" s="61"/>
      <c r="L363" s="61" t="s">
        <v>1278</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1279</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1280</v>
      </c>
      <c r="D365" s="58" t="s">
        <v>1281</v>
      </c>
      <c r="E365" s="58" t="s">
        <v>1228</v>
      </c>
      <c r="F365" s="58">
        <v>3</v>
      </c>
      <c r="G365" s="46">
        <v>1</v>
      </c>
      <c r="H365" s="47" t="s">
        <v>1229</v>
      </c>
      <c r="I365" s="59" t="s">
        <v>1277</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1282</v>
      </c>
      <c r="D366" s="58" t="s">
        <v>1283</v>
      </c>
      <c r="E366" s="58" t="s">
        <v>1228</v>
      </c>
      <c r="F366" s="58">
        <v>3</v>
      </c>
      <c r="G366" s="46">
        <v>1</v>
      </c>
      <c r="H366" s="47" t="s">
        <v>1229</v>
      </c>
      <c r="I366" s="59" t="s">
        <v>1277</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1284</v>
      </c>
      <c r="D367" s="58" t="s">
        <v>20</v>
      </c>
      <c r="E367" s="58" t="s">
        <v>1228</v>
      </c>
      <c r="F367" s="58">
        <v>3</v>
      </c>
      <c r="G367" s="46">
        <v>1</v>
      </c>
      <c r="H367" s="47" t="s">
        <v>1229</v>
      </c>
      <c r="I367" s="59" t="s">
        <v>1277</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1285</v>
      </c>
      <c r="D368" s="58" t="s">
        <v>1283</v>
      </c>
      <c r="E368" s="58" t="s">
        <v>1228</v>
      </c>
      <c r="F368" s="58">
        <v>3</v>
      </c>
      <c r="G368" s="46">
        <v>3</v>
      </c>
      <c r="H368" s="47" t="s">
        <v>1229</v>
      </c>
      <c r="I368" s="59" t="s">
        <v>1277</v>
      </c>
      <c r="J368" s="56">
        <v>41432</v>
      </c>
      <c r="K368" s="61"/>
      <c r="L368" s="61" t="s">
        <v>1286</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1287</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1288</v>
      </c>
      <c r="D370" s="58" t="s">
        <v>1289</v>
      </c>
      <c r="E370" s="58" t="s">
        <v>1228</v>
      </c>
      <c r="F370" s="58">
        <v>3</v>
      </c>
      <c r="G370" s="46">
        <v>1</v>
      </c>
      <c r="H370" s="47" t="s">
        <v>1229</v>
      </c>
      <c r="I370" s="59" t="s">
        <v>1277</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1290</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1291</v>
      </c>
      <c r="D372" s="58" t="s">
        <v>1292</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1293</v>
      </c>
      <c r="D373" s="58" t="s">
        <v>1294</v>
      </c>
      <c r="E373" s="58" t="s">
        <v>1228</v>
      </c>
      <c r="F373" s="58">
        <v>2</v>
      </c>
      <c r="G373" s="46">
        <v>1</v>
      </c>
      <c r="H373" s="47" t="s">
        <v>1229</v>
      </c>
      <c r="I373" s="59" t="s">
        <v>1277</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1295</v>
      </c>
      <c r="D374" s="58" t="s">
        <v>494</v>
      </c>
      <c r="E374" s="58">
        <v>1</v>
      </c>
      <c r="F374" s="58">
        <v>3</v>
      </c>
      <c r="G374" s="46">
        <v>2</v>
      </c>
      <c r="H374" s="47" t="s">
        <v>1229</v>
      </c>
      <c r="I374" s="59" t="s">
        <v>1277</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1296</v>
      </c>
      <c r="D375" s="58" t="s">
        <v>435</v>
      </c>
      <c r="E375" s="58" t="s">
        <v>1228</v>
      </c>
      <c r="F375" s="58">
        <v>3</v>
      </c>
      <c r="G375" s="46">
        <v>1</v>
      </c>
      <c r="H375" s="47" t="s">
        <v>1229</v>
      </c>
      <c r="I375" s="59" t="s">
        <v>1277</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1297</v>
      </c>
      <c r="D376" s="58" t="s">
        <v>1281</v>
      </c>
      <c r="E376" s="58" t="s">
        <v>1228</v>
      </c>
      <c r="F376" s="58">
        <v>3</v>
      </c>
      <c r="G376" s="46">
        <v>1</v>
      </c>
      <c r="H376" s="47" t="s">
        <v>1229</v>
      </c>
      <c r="I376" s="59" t="s">
        <v>1277</v>
      </c>
      <c r="J376" s="56">
        <v>41433</v>
      </c>
      <c r="K376" s="61"/>
      <c r="L376" s="61" t="s">
        <v>1298</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1299</v>
      </c>
      <c r="D377" s="58" t="s">
        <v>1292</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1300</v>
      </c>
      <c r="D378" s="58" t="s">
        <v>1283</v>
      </c>
      <c r="E378" s="58" t="s">
        <v>1228</v>
      </c>
      <c r="F378" s="58">
        <v>2</v>
      </c>
      <c r="G378" s="46">
        <v>2</v>
      </c>
      <c r="H378" s="47" t="s">
        <v>1229</v>
      </c>
      <c r="I378" s="59" t="s">
        <v>1230</v>
      </c>
      <c r="J378" s="56">
        <v>41433</v>
      </c>
      <c r="K378" s="61"/>
      <c r="L378" s="61" t="s">
        <v>1301</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1302</v>
      </c>
      <c r="D379" s="58" t="s">
        <v>1303</v>
      </c>
      <c r="E379" s="58">
        <v>1</v>
      </c>
      <c r="F379" s="58">
        <v>4</v>
      </c>
      <c r="G379" s="46">
        <v>4</v>
      </c>
      <c r="H379" s="47" t="s">
        <v>1229</v>
      </c>
      <c r="I379" s="59" t="s">
        <v>1277</v>
      </c>
      <c r="J379" s="56">
        <v>41434</v>
      </c>
      <c r="K379" s="61"/>
      <c r="L379" s="61" t="s">
        <v>1304</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1305</v>
      </c>
      <c r="D380" s="58" t="s">
        <v>1303</v>
      </c>
      <c r="E380" s="58">
        <v>1</v>
      </c>
      <c r="F380" s="58">
        <v>4</v>
      </c>
      <c r="G380" s="46">
        <v>1</v>
      </c>
      <c r="H380" s="47" t="s">
        <v>1229</v>
      </c>
      <c r="I380" s="59" t="s">
        <v>1277</v>
      </c>
      <c r="J380" s="56">
        <v>41434</v>
      </c>
      <c r="K380" s="61"/>
      <c r="L380" s="61" t="s">
        <v>1306</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1307</v>
      </c>
      <c r="D381" s="58" t="s">
        <v>435</v>
      </c>
      <c r="E381" s="58" t="s">
        <v>1228</v>
      </c>
      <c r="F381" s="58">
        <v>3</v>
      </c>
      <c r="G381" s="46">
        <v>1</v>
      </c>
      <c r="H381" s="47" t="s">
        <v>1229</v>
      </c>
      <c r="I381" s="59" t="s">
        <v>1277</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1309</v>
      </c>
      <c r="D382" s="58" t="s">
        <v>1310</v>
      </c>
      <c r="E382" s="58" t="s">
        <v>1228</v>
      </c>
      <c r="F382" s="58">
        <v>3</v>
      </c>
      <c r="G382" s="46">
        <v>1</v>
      </c>
      <c r="H382" s="47" t="s">
        <v>1229</v>
      </c>
      <c r="I382" s="59" t="s">
        <v>1277</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1311</v>
      </c>
      <c r="D383" s="58" t="s">
        <v>1312</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1313</v>
      </c>
      <c r="D384" s="58" t="s">
        <v>1314</v>
      </c>
      <c r="E384" s="58" t="s">
        <v>1228</v>
      </c>
      <c r="F384" s="58">
        <v>3</v>
      </c>
      <c r="G384" s="46">
        <v>1</v>
      </c>
      <c r="H384" s="47" t="s">
        <v>1229</v>
      </c>
      <c r="I384" s="59" t="s">
        <v>1277</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1315</v>
      </c>
      <c r="D385" s="58" t="s">
        <v>1316</v>
      </c>
      <c r="E385" s="58" t="s">
        <v>1228</v>
      </c>
      <c r="F385" s="58">
        <v>2</v>
      </c>
      <c r="G385" s="46">
        <v>1</v>
      </c>
      <c r="H385" s="47" t="s">
        <v>1229</v>
      </c>
      <c r="I385" s="59" t="s">
        <v>1230</v>
      </c>
      <c r="J385" s="56">
        <v>41439</v>
      </c>
      <c r="K385" s="61"/>
      <c r="L385" s="61" t="s">
        <v>1317</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1318</v>
      </c>
      <c r="D386" s="58" t="s">
        <v>636</v>
      </c>
      <c r="E386" s="58" t="s">
        <v>1228</v>
      </c>
      <c r="F386" s="58">
        <v>3</v>
      </c>
      <c r="G386" s="46">
        <v>1</v>
      </c>
      <c r="H386" s="47" t="s">
        <v>1229</v>
      </c>
      <c r="I386" s="59" t="s">
        <v>1277</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1319</v>
      </c>
      <c r="D387" s="58" t="s">
        <v>1321</v>
      </c>
      <c r="E387" s="58">
        <v>1</v>
      </c>
      <c r="F387" s="58">
        <v>3</v>
      </c>
      <c r="G387" s="46">
        <v>4</v>
      </c>
      <c r="H387" s="47" t="s">
        <v>1229</v>
      </c>
      <c r="I387" s="59" t="s">
        <v>1277</v>
      </c>
      <c r="J387" s="56">
        <v>41452</v>
      </c>
      <c r="K387" s="61"/>
      <c r="L387" s="61" t="s">
        <v>1320</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1322</v>
      </c>
      <c r="D388" s="58" t="s">
        <v>1323</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1324</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1325</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1326</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1327</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1308</v>
      </c>
      <c r="D393" s="58" t="s">
        <v>1316</v>
      </c>
      <c r="E393" s="58">
        <v>1</v>
      </c>
      <c r="F393" s="58">
        <v>3.5</v>
      </c>
      <c r="G393" s="46">
        <v>2</v>
      </c>
      <c r="H393" s="47" t="s">
        <v>1229</v>
      </c>
      <c r="I393" s="59" t="s">
        <v>1277</v>
      </c>
      <c r="J393" s="56">
        <v>41456</v>
      </c>
      <c r="K393" s="61"/>
      <c r="L393" s="61" t="s">
        <v>1328</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1329</v>
      </c>
      <c r="D394" s="58" t="s">
        <v>1330</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1331</v>
      </c>
      <c r="D395" s="58" t="s">
        <v>1332</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1333</v>
      </c>
      <c r="D396" s="58" t="s">
        <v>1330</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1334</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t="s">
        <v>1225</v>
      </c>
      <c r="B398" s="57">
        <v>637</v>
      </c>
      <c r="C398" s="57" t="s">
        <v>1335</v>
      </c>
      <c r="D398" s="58" t="s">
        <v>1336</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x14ac:dyDescent="0.15">
      <c r="A399" s="43" t="s">
        <v>1225</v>
      </c>
      <c r="B399" s="57">
        <v>557</v>
      </c>
      <c r="C399" s="57" t="s">
        <v>1337</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x14ac:dyDescent="0.15">
      <c r="A400" s="43" t="s">
        <v>1225</v>
      </c>
      <c r="B400" s="57">
        <v>575</v>
      </c>
      <c r="C400" s="57" t="s">
        <v>1338</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x14ac:dyDescent="0.15">
      <c r="A401" s="43" t="s">
        <v>1225</v>
      </c>
      <c r="B401" s="57">
        <v>344</v>
      </c>
      <c r="C401" s="57" t="s">
        <v>1339</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x14ac:dyDescent="0.15">
      <c r="A402" s="43" t="s">
        <v>1225</v>
      </c>
      <c r="B402" s="57">
        <v>412</v>
      </c>
      <c r="C402" s="57" t="s">
        <v>1340</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x14ac:dyDescent="0.15">
      <c r="A403" s="43" t="s">
        <v>1225</v>
      </c>
      <c r="B403" s="57">
        <v>496</v>
      </c>
      <c r="C403" s="57" t="s">
        <v>1341</v>
      </c>
      <c r="D403" s="58" t="s">
        <v>1342</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x14ac:dyDescent="0.15">
      <c r="A404" s="43" t="s">
        <v>1225</v>
      </c>
      <c r="B404" s="57">
        <v>463</v>
      </c>
      <c r="C404" s="57" t="s">
        <v>1343</v>
      </c>
      <c r="D404" s="58" t="s">
        <v>1342</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x14ac:dyDescent="0.15">
      <c r="A405" s="43" t="s">
        <v>1225</v>
      </c>
      <c r="B405" s="57">
        <v>292</v>
      </c>
      <c r="C405" s="57" t="s">
        <v>1344</v>
      </c>
      <c r="D405" s="58" t="s">
        <v>1345</v>
      </c>
      <c r="E405" s="58" t="s">
        <v>1228</v>
      </c>
      <c r="F405" s="58">
        <v>3</v>
      </c>
      <c r="G405" s="46">
        <v>1</v>
      </c>
      <c r="H405" s="47" t="s">
        <v>1229</v>
      </c>
      <c r="I405" s="59" t="s">
        <v>1230</v>
      </c>
      <c r="J405" s="56">
        <v>41465</v>
      </c>
      <c r="K405" s="61"/>
      <c r="L405" s="61"/>
      <c r="M405" s="73" t="s">
        <v>1228</v>
      </c>
      <c r="N405" s="80">
        <f t="shared" ref="N405"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x14ac:dyDescent="0.15">
      <c r="A406" s="43" t="s">
        <v>1225</v>
      </c>
      <c r="B406" s="57">
        <v>521</v>
      </c>
      <c r="C406" s="57" t="s">
        <v>1346</v>
      </c>
      <c r="D406" s="58" t="s">
        <v>1347</v>
      </c>
      <c r="E406" s="58" t="s">
        <v>1228</v>
      </c>
      <c r="F406" s="58">
        <v>2</v>
      </c>
      <c r="G406" s="46">
        <v>1</v>
      </c>
      <c r="H406" s="47" t="s">
        <v>1229</v>
      </c>
      <c r="I406" s="59" t="s">
        <v>1230</v>
      </c>
      <c r="J406" s="56">
        <v>41467</v>
      </c>
      <c r="K406" s="61"/>
      <c r="L406" s="61"/>
      <c r="M406" s="73" t="s">
        <v>1228</v>
      </c>
      <c r="N406" s="80">
        <f t="shared" ref="N406:N409" si="956">(0.5*F406/5+0.25*(1-(G406-1)/10)+0.25*(IF(H406="AC",1,0)/G406))*10000</f>
        <v>7000</v>
      </c>
      <c r="O406" s="77">
        <f>AVERAGE($N$2:N406)</f>
        <v>6064.6433470507536</v>
      </c>
      <c r="P406" s="77">
        <f t="shared" ref="P406:P409" si="957">O406-O405</f>
        <v>2.3152392399733799</v>
      </c>
      <c r="Q406" s="49">
        <f t="shared" ref="Q406:Q409" si="958">AVERAGE(F399:F406)</f>
        <v>2.25</v>
      </c>
      <c r="R406" s="49">
        <f t="shared" ref="R406:R409" si="959">AVERAGE(G399:G406)</f>
        <v>1.125</v>
      </c>
      <c r="S406" s="50">
        <f t="shared" ref="S406:S409" si="960">COUNTIF(H400:H406, "AC")/SUM(G400:G406)</f>
        <v>0.875</v>
      </c>
      <c r="T406" s="50">
        <f t="shared" ref="T406:T409" si="961">(Q406/5*0.5+(1-(R406-1)/10)*0.25+S406*0.25)*10000</f>
        <v>6906.25</v>
      </c>
      <c r="U406" s="50">
        <f t="shared" ref="U406:U409" si="962">T406-T405</f>
        <v>-125</v>
      </c>
      <c r="V406" s="50">
        <f>IF(A406&lt;&gt;"",AVERAGE($F$2:F406),"")</f>
        <v>1.7246913580246914</v>
      </c>
      <c r="W406" s="50">
        <f>IF(A406&lt;&gt;"", AVERAGE($G$2:G406), "")</f>
        <v>1.6074074074074074</v>
      </c>
      <c r="X406" s="50">
        <f>IF(A406&lt;&gt;"", COUNTIF($H$2:H406, "AC")/SUM($G$2:G406), "")</f>
        <v>0.60829493087557607</v>
      </c>
      <c r="Y406" s="50">
        <f t="shared" ref="Y406:Y409" si="963">IF(A406&lt;&gt;"", V406/5*0.5+(1-(W406-1)/10)*0.25+X406*0.25, "")*10000</f>
        <v>5593.5768333617798</v>
      </c>
      <c r="Z406" s="50">
        <f t="shared" ref="Z406:Z409" si="964">Y406-Y405</f>
        <v>2.563885913188642</v>
      </c>
      <c r="AA406" s="50">
        <f t="shared" si="535"/>
        <v>3.6597222222222212E-2</v>
      </c>
      <c r="AB406" s="75">
        <f t="shared" si="536"/>
        <v>6.0995370370370361E-3</v>
      </c>
      <c r="AC406" s="51">
        <v>6.0995370370370361E-3</v>
      </c>
      <c r="AD406" s="51" t="s">
        <v>1043</v>
      </c>
      <c r="AE406" s="51" t="s">
        <v>1043</v>
      </c>
      <c r="AF406" s="51" t="s">
        <v>1043</v>
      </c>
    </row>
    <row r="407" spans="1:32" x14ac:dyDescent="0.15">
      <c r="A407" s="43" t="s">
        <v>1225</v>
      </c>
      <c r="B407" s="57">
        <v>136</v>
      </c>
      <c r="C407" s="57" t="s">
        <v>1348</v>
      </c>
      <c r="D407" s="58" t="s">
        <v>12</v>
      </c>
      <c r="E407" s="58" t="s">
        <v>1228</v>
      </c>
      <c r="F407" s="58">
        <v>2</v>
      </c>
      <c r="G407" s="46">
        <v>1</v>
      </c>
      <c r="H407" s="47" t="s">
        <v>1229</v>
      </c>
      <c r="I407" s="59" t="s">
        <v>1230</v>
      </c>
      <c r="J407" s="56">
        <v>41467</v>
      </c>
      <c r="K407" s="61"/>
      <c r="L407" s="61"/>
      <c r="M407" s="73" t="s">
        <v>1228</v>
      </c>
      <c r="N407" s="80">
        <f t="shared" si="956"/>
        <v>7000</v>
      </c>
      <c r="O407" s="77">
        <f>AVERAGE($N$2:N407)</f>
        <v>6066.9471811713174</v>
      </c>
      <c r="P407" s="77">
        <f t="shared" si="957"/>
        <v>2.3038341205638062</v>
      </c>
      <c r="Q407" s="49">
        <f t="shared" si="958"/>
        <v>2.25</v>
      </c>
      <c r="R407" s="49">
        <f t="shared" si="959"/>
        <v>1.125</v>
      </c>
      <c r="S407" s="50">
        <f t="shared" si="960"/>
        <v>0.875</v>
      </c>
      <c r="T407" s="50">
        <f t="shared" si="961"/>
        <v>6906.25</v>
      </c>
      <c r="U407" s="50">
        <f t="shared" si="962"/>
        <v>0</v>
      </c>
      <c r="V407" s="50">
        <f>IF(A407&lt;&gt;"",AVERAGE($F$2:F407),"")</f>
        <v>1.7253694581280787</v>
      </c>
      <c r="W407" s="50">
        <f>IF(A407&lt;&gt;"", AVERAGE($G$2:G407), "")</f>
        <v>1.6059113300492611</v>
      </c>
      <c r="X407" s="50">
        <f>IF(A407&lt;&gt;"", COUNTIF($H$2:H407, "AC")/SUM($G$2:G407), "")</f>
        <v>0.60889570552147243</v>
      </c>
      <c r="Y407" s="50">
        <f t="shared" si="963"/>
        <v>5596.1308894194435</v>
      </c>
      <c r="Z407" s="50">
        <f t="shared" si="964"/>
        <v>2.554056057663729</v>
      </c>
      <c r="AA407" s="50">
        <f t="shared" ref="AA407" si="965">IF(ISERROR(MIN(86400*AB407/(4*3600), 1)), "NA", MIN(86400*AB407/(4*3600), 1))</f>
        <v>1.4305555555555556E-2</v>
      </c>
      <c r="AB407" s="75">
        <f t="shared" ref="AB407:AB452" si="966">IF(AC407="-","NA",SUM(AC407:AF407))</f>
        <v>2.3842592592592591E-3</v>
      </c>
      <c r="AC407" s="51">
        <v>2.3842592592592591E-3</v>
      </c>
      <c r="AD407" s="47" t="s">
        <v>987</v>
      </c>
      <c r="AE407" s="47" t="s">
        <v>987</v>
      </c>
      <c r="AF407" s="47" t="s">
        <v>987</v>
      </c>
    </row>
    <row r="408" spans="1:32" x14ac:dyDescent="0.15">
      <c r="A408" s="43" t="s">
        <v>1225</v>
      </c>
      <c r="B408" s="57">
        <v>520</v>
      </c>
      <c r="C408" s="57" t="s">
        <v>1349</v>
      </c>
      <c r="D408" s="58" t="s">
        <v>24</v>
      </c>
      <c r="E408" s="58" t="s">
        <v>1228</v>
      </c>
      <c r="F408" s="58">
        <v>2</v>
      </c>
      <c r="G408" s="46">
        <v>1</v>
      </c>
      <c r="H408" s="47" t="s">
        <v>1229</v>
      </c>
      <c r="I408" s="59" t="s">
        <v>1230</v>
      </c>
      <c r="J408" s="56">
        <v>41467</v>
      </c>
      <c r="K408" s="61"/>
      <c r="L408" s="61"/>
      <c r="M408" s="73" t="s">
        <v>1228</v>
      </c>
      <c r="N408" s="80">
        <f t="shared" si="956"/>
        <v>7000</v>
      </c>
      <c r="O408" s="77">
        <f>AVERAGE($N$2:N408)</f>
        <v>6069.2396942396927</v>
      </c>
      <c r="P408" s="77">
        <f t="shared" si="957"/>
        <v>2.2925130683752286</v>
      </c>
      <c r="Q408" s="49">
        <f t="shared" si="958"/>
        <v>2.25</v>
      </c>
      <c r="R408" s="49">
        <f t="shared" si="959"/>
        <v>1.125</v>
      </c>
      <c r="S408" s="50">
        <f t="shared" si="960"/>
        <v>1</v>
      </c>
      <c r="T408" s="50">
        <f t="shared" si="961"/>
        <v>7218.75</v>
      </c>
      <c r="U408" s="50">
        <f t="shared" si="962"/>
        <v>312.5</v>
      </c>
      <c r="V408" s="50">
        <f>IF(A408&lt;&gt;"",AVERAGE($F$2:F408),"")</f>
        <v>1.7260442260442261</v>
      </c>
      <c r="W408" s="50">
        <f>IF(A408&lt;&gt;"", AVERAGE($G$2:G408), "")</f>
        <v>1.6044226044226044</v>
      </c>
      <c r="X408" s="50">
        <f>IF(A408&lt;&gt;"", COUNTIF($H$2:H408, "AC")/SUM($G$2:G408), "")</f>
        <v>0.60949464012251153</v>
      </c>
      <c r="Y408" s="50">
        <f t="shared" si="963"/>
        <v>5598.6751752448536</v>
      </c>
      <c r="Z408" s="50">
        <f t="shared" si="964"/>
        <v>2.5442858254100429</v>
      </c>
      <c r="AA408" s="50">
        <f t="shared" ref="AA408:AA469" si="967">IF(ISERROR(MIN(86400*AB408/(4*3600), 1)), "NA", MIN(86400*AB408/(4*3600), 1))</f>
        <v>1.9166666666666665E-2</v>
      </c>
      <c r="AB408" s="75">
        <f t="shared" si="966"/>
        <v>3.1944444444444442E-3</v>
      </c>
      <c r="AC408" s="51">
        <v>3.1944444444444442E-3</v>
      </c>
      <c r="AD408" s="47" t="s">
        <v>987</v>
      </c>
      <c r="AE408" s="47" t="s">
        <v>987</v>
      </c>
      <c r="AF408" s="47" t="s">
        <v>987</v>
      </c>
    </row>
    <row r="409" spans="1:32" x14ac:dyDescent="0.15">
      <c r="A409" s="43" t="s">
        <v>1225</v>
      </c>
      <c r="B409" s="57">
        <v>538</v>
      </c>
      <c r="C409" s="57" t="s">
        <v>1350</v>
      </c>
      <c r="D409" s="58" t="s">
        <v>1351</v>
      </c>
      <c r="E409" s="58" t="s">
        <v>1228</v>
      </c>
      <c r="F409" s="58">
        <v>3</v>
      </c>
      <c r="G409" s="46">
        <v>1</v>
      </c>
      <c r="H409" s="47" t="s">
        <v>1229</v>
      </c>
      <c r="I409" s="59" t="s">
        <v>1230</v>
      </c>
      <c r="J409" s="56">
        <v>41467</v>
      </c>
      <c r="K409" s="61"/>
      <c r="L409" s="61" t="s">
        <v>1352</v>
      </c>
      <c r="M409" s="73" t="s">
        <v>1228</v>
      </c>
      <c r="N409" s="80">
        <f t="shared" si="956"/>
        <v>8000</v>
      </c>
      <c r="O409" s="77">
        <f>AVERAGE($N$2:N409)</f>
        <v>6073.9719498910663</v>
      </c>
      <c r="P409" s="77">
        <f t="shared" si="957"/>
        <v>4.7322556513736345</v>
      </c>
      <c r="Q409" s="49">
        <f t="shared" si="958"/>
        <v>2.375</v>
      </c>
      <c r="R409" s="49">
        <f t="shared" si="959"/>
        <v>1</v>
      </c>
      <c r="S409" s="50">
        <f t="shared" si="960"/>
        <v>1</v>
      </c>
      <c r="T409" s="50">
        <f t="shared" si="961"/>
        <v>7375</v>
      </c>
      <c r="U409" s="50">
        <f t="shared" si="962"/>
        <v>156.25</v>
      </c>
      <c r="V409" s="50">
        <f>IF(A409&lt;&gt;"",AVERAGE($F$2:F409),"")</f>
        <v>1.7291666666666667</v>
      </c>
      <c r="W409" s="50">
        <f>IF(A409&lt;&gt;"", AVERAGE($G$2:G409), "")</f>
        <v>1.6029411764705883</v>
      </c>
      <c r="X409" s="50">
        <f>IF(A409&lt;&gt;"", COUNTIF($H$2:H409, "AC")/SUM($G$2:G409), "")</f>
        <v>0.61009174311926606</v>
      </c>
      <c r="Y409" s="50">
        <f t="shared" si="963"/>
        <v>5603.6607303471837</v>
      </c>
      <c r="Z409" s="50">
        <f t="shared" si="964"/>
        <v>4.9855551023301814</v>
      </c>
      <c r="AA409" s="50">
        <f t="shared" si="967"/>
        <v>7.3055555555555568E-2</v>
      </c>
      <c r="AB409" s="75">
        <f t="shared" si="966"/>
        <v>1.2175925925925929E-2</v>
      </c>
      <c r="AC409" s="51">
        <v>1.2175925925925929E-2</v>
      </c>
      <c r="AD409" s="47" t="s">
        <v>987</v>
      </c>
      <c r="AE409" s="47" t="s">
        <v>987</v>
      </c>
      <c r="AF409" s="47" t="s">
        <v>987</v>
      </c>
    </row>
    <row r="410" spans="1:32" x14ac:dyDescent="0.15">
      <c r="A410" s="43" t="s">
        <v>1225</v>
      </c>
      <c r="B410" s="57">
        <v>389</v>
      </c>
      <c r="C410" s="57" t="s">
        <v>1353</v>
      </c>
      <c r="D410" s="58" t="s">
        <v>79</v>
      </c>
      <c r="E410" s="58" t="s">
        <v>1228</v>
      </c>
      <c r="F410" s="58">
        <v>3</v>
      </c>
      <c r="G410" s="46">
        <v>1</v>
      </c>
      <c r="H410" s="47" t="s">
        <v>1229</v>
      </c>
      <c r="I410" s="59" t="s">
        <v>1230</v>
      </c>
      <c r="J410" s="56">
        <v>41467</v>
      </c>
      <c r="K410" s="61"/>
      <c r="L410" s="61"/>
      <c r="M410" s="73" t="s">
        <v>1228</v>
      </c>
      <c r="N410" s="80">
        <f t="shared" ref="N410:N412" si="968">(0.5*F410/5+0.25*(1-(G410-1)/10)+0.25*(IF(H410="AC",1,0)/G410))*10000</f>
        <v>8000</v>
      </c>
      <c r="O410" s="77">
        <f>AVERAGE($N$2:N410)</f>
        <v>6078.6810649280078</v>
      </c>
      <c r="P410" s="77">
        <f t="shared" ref="P410:P412" si="969">O410-O409</f>
        <v>4.7091150369415118</v>
      </c>
      <c r="Q410" s="49">
        <f t="shared" ref="Q410:Q412" si="970">AVERAGE(F403:F410)</f>
        <v>2.5</v>
      </c>
      <c r="R410" s="49">
        <f t="shared" ref="R410:R412" si="971">AVERAGE(G403:G410)</f>
        <v>1</v>
      </c>
      <c r="S410" s="50">
        <f t="shared" ref="S410:S412" si="972">COUNTIF(H404:H410, "AC")/SUM(G404:G410)</f>
        <v>1</v>
      </c>
      <c r="T410" s="50">
        <f t="shared" ref="T410:T412" si="973">(Q410/5*0.5+(1-(R410-1)/10)*0.25+S410*0.25)*10000</f>
        <v>7500</v>
      </c>
      <c r="U410" s="50">
        <f t="shared" ref="U410:U412" si="974">T410-T409</f>
        <v>125</v>
      </c>
      <c r="V410" s="50">
        <f>IF(A410&lt;&gt;"",AVERAGE($F$2:F410),"")</f>
        <v>1.7322738386308068</v>
      </c>
      <c r="W410" s="50">
        <f>IF(A410&lt;&gt;"", AVERAGE($G$2:G410), "")</f>
        <v>1.6014669926650367</v>
      </c>
      <c r="X410" s="50">
        <f>IF(A410&lt;&gt;"", COUNTIF($H$2:H410, "AC")/SUM($G$2:G410), "")</f>
        <v>0.61068702290076338</v>
      </c>
      <c r="Y410" s="50">
        <f t="shared" ref="Y410:Y412" si="975">IF(A410&lt;&gt;"", V410/5*0.5+(1-(W410-1)/10)*0.25+X410*0.25, "")*10000</f>
        <v>5608.6246477164559</v>
      </c>
      <c r="Z410" s="50">
        <f t="shared" ref="Z410:Z412" si="976">Y410-Y409</f>
        <v>4.963917369272167</v>
      </c>
      <c r="AA410" s="50">
        <f t="shared" si="967"/>
        <v>3.4583333333333334E-2</v>
      </c>
      <c r="AB410" s="75">
        <f t="shared" si="966"/>
        <v>5.7638888888888887E-3</v>
      </c>
      <c r="AC410" s="51">
        <v>5.7638888888888887E-3</v>
      </c>
      <c r="AD410" s="47" t="s">
        <v>987</v>
      </c>
      <c r="AE410" s="47" t="s">
        <v>987</v>
      </c>
      <c r="AF410" s="47" t="s">
        <v>987</v>
      </c>
    </row>
    <row r="411" spans="1:32" x14ac:dyDescent="0.15">
      <c r="A411" s="43" t="s">
        <v>1225</v>
      </c>
      <c r="B411" s="57">
        <v>371</v>
      </c>
      <c r="C411" s="57" t="s">
        <v>1354</v>
      </c>
      <c r="D411" s="58" t="s">
        <v>1355</v>
      </c>
      <c r="E411" s="58">
        <v>1</v>
      </c>
      <c r="F411" s="58">
        <v>3</v>
      </c>
      <c r="G411" s="46">
        <v>1</v>
      </c>
      <c r="H411" s="47" t="s">
        <v>1229</v>
      </c>
      <c r="I411" s="59" t="s">
        <v>1230</v>
      </c>
      <c r="J411" s="56">
        <v>41467</v>
      </c>
      <c r="K411" s="61"/>
      <c r="L411" s="61" t="s">
        <v>1356</v>
      </c>
      <c r="M411" s="73" t="s">
        <v>1228</v>
      </c>
      <c r="N411" s="80">
        <f t="shared" si="968"/>
        <v>8000</v>
      </c>
      <c r="O411" s="77">
        <f>AVERAGE($N$2:N411)</f>
        <v>6083.3672086720853</v>
      </c>
      <c r="P411" s="77">
        <f t="shared" si="969"/>
        <v>4.6861437440775262</v>
      </c>
      <c r="Q411" s="49">
        <f t="shared" si="970"/>
        <v>2.625</v>
      </c>
      <c r="R411" s="49">
        <f t="shared" si="971"/>
        <v>1</v>
      </c>
      <c r="S411" s="50">
        <f t="shared" si="972"/>
        <v>1</v>
      </c>
      <c r="T411" s="50">
        <f t="shared" si="973"/>
        <v>7625</v>
      </c>
      <c r="U411" s="50">
        <f t="shared" si="974"/>
        <v>125</v>
      </c>
      <c r="V411" s="50">
        <f>IF(A411&lt;&gt;"",AVERAGE($F$2:F411),"")</f>
        <v>1.7353658536585366</v>
      </c>
      <c r="W411" s="50">
        <f>IF(A411&lt;&gt;"", AVERAGE($G$2:G411), "")</f>
        <v>1.6</v>
      </c>
      <c r="X411" s="50">
        <f>IF(A411&lt;&gt;"", COUNTIF($H$2:H411, "AC")/SUM($G$2:G411), "")</f>
        <v>0.61128048780487809</v>
      </c>
      <c r="Y411" s="50">
        <f t="shared" si="975"/>
        <v>5613.5670731707314</v>
      </c>
      <c r="Z411" s="50">
        <f t="shared" si="976"/>
        <v>4.9424254542755079</v>
      </c>
      <c r="AA411" s="50">
        <f t="shared" si="967"/>
        <v>1</v>
      </c>
      <c r="AB411" s="75">
        <f t="shared" si="966"/>
        <v>1E+100</v>
      </c>
      <c r="AC411" s="82">
        <v>1E+100</v>
      </c>
      <c r="AD411" s="47" t="s">
        <v>987</v>
      </c>
      <c r="AE411" s="47" t="s">
        <v>987</v>
      </c>
      <c r="AF411" s="47" t="s">
        <v>987</v>
      </c>
    </row>
    <row r="412" spans="1:32" x14ac:dyDescent="0.15">
      <c r="A412" s="43" t="s">
        <v>1225</v>
      </c>
      <c r="B412" s="57">
        <v>258</v>
      </c>
      <c r="C412" s="57" t="s">
        <v>1357</v>
      </c>
      <c r="D412" s="58" t="s">
        <v>120</v>
      </c>
      <c r="E412" s="58" t="s">
        <v>1228</v>
      </c>
      <c r="F412" s="58">
        <v>3</v>
      </c>
      <c r="G412" s="46">
        <v>1</v>
      </c>
      <c r="H412" s="47" t="s">
        <v>1229</v>
      </c>
      <c r="I412" s="59" t="s">
        <v>1230</v>
      </c>
      <c r="J412" s="56">
        <v>41467</v>
      </c>
      <c r="K412" s="61"/>
      <c r="L412" s="61" t="s">
        <v>1358</v>
      </c>
      <c r="M412" s="73" t="s">
        <v>1228</v>
      </c>
      <c r="N412" s="80">
        <f t="shared" si="968"/>
        <v>8000</v>
      </c>
      <c r="O412" s="77">
        <f>AVERAGE($N$2:N412)</f>
        <v>6088.0305487969708</v>
      </c>
      <c r="P412" s="77">
        <f t="shared" si="969"/>
        <v>4.663340124885508</v>
      </c>
      <c r="Q412" s="49">
        <f t="shared" si="970"/>
        <v>2.625</v>
      </c>
      <c r="R412" s="49">
        <f t="shared" si="971"/>
        <v>1</v>
      </c>
      <c r="S412" s="50">
        <f t="shared" si="972"/>
        <v>1</v>
      </c>
      <c r="T412" s="50">
        <f t="shared" si="973"/>
        <v>7625</v>
      </c>
      <c r="U412" s="50">
        <f t="shared" si="974"/>
        <v>0</v>
      </c>
      <c r="V412" s="50">
        <f>IF(A412&lt;&gt;"",AVERAGE($F$2:F412),"")</f>
        <v>1.7384428223844282</v>
      </c>
      <c r="W412" s="50">
        <f>IF(A412&lt;&gt;"", AVERAGE($G$2:G412), "")</f>
        <v>1.5985401459854014</v>
      </c>
      <c r="X412" s="50">
        <f>IF(A412&lt;&gt;"", COUNTIF($H$2:H412, "AC")/SUM($G$2:G412), "")</f>
        <v>0.61187214611872143</v>
      </c>
      <c r="Y412" s="50">
        <f t="shared" si="975"/>
        <v>5618.4881511848816</v>
      </c>
      <c r="Z412" s="50">
        <f t="shared" si="976"/>
        <v>4.9210780141502255</v>
      </c>
      <c r="AA412" s="50">
        <f t="shared" si="967"/>
        <v>7.1319444444444463E-2</v>
      </c>
      <c r="AB412" s="75">
        <f t="shared" si="966"/>
        <v>1.1886574074074075E-2</v>
      </c>
      <c r="AC412" s="51">
        <v>1.1886574074074075E-2</v>
      </c>
      <c r="AD412" s="47" t="s">
        <v>987</v>
      </c>
      <c r="AE412" s="47" t="s">
        <v>987</v>
      </c>
      <c r="AF412" s="47" t="s">
        <v>987</v>
      </c>
    </row>
    <row r="413" spans="1:32" x14ac:dyDescent="0.15">
      <c r="A413" s="43" t="s">
        <v>1225</v>
      </c>
      <c r="B413" s="57">
        <v>226</v>
      </c>
      <c r="C413" s="57" t="s">
        <v>1359</v>
      </c>
      <c r="D413" s="58" t="s">
        <v>1332</v>
      </c>
      <c r="E413" s="58" t="s">
        <v>1228</v>
      </c>
      <c r="F413" s="58">
        <v>3</v>
      </c>
      <c r="G413" s="46">
        <v>1</v>
      </c>
      <c r="H413" s="47" t="s">
        <v>1229</v>
      </c>
      <c r="I413" s="59" t="s">
        <v>1230</v>
      </c>
      <c r="J413" s="56">
        <v>41467</v>
      </c>
      <c r="K413" s="61"/>
      <c r="L413" s="61"/>
      <c r="M413" s="73" t="s">
        <v>1228</v>
      </c>
      <c r="N413" s="80">
        <f t="shared" ref="N413" si="977">(0.5*F413/5+0.25*(1-(G413-1)/10)+0.25*(IF(H413="AC",1,0)/G413))*10000</f>
        <v>8000</v>
      </c>
      <c r="O413" s="77">
        <f>AVERAGE($N$2:N413)</f>
        <v>6092.6712513484345</v>
      </c>
      <c r="P413" s="77">
        <f t="shared" ref="P413" si="978">O413-O412</f>
        <v>4.6407025514636189</v>
      </c>
      <c r="Q413" s="49">
        <f t="shared" ref="Q413" si="979">AVERAGE(F406:F413)</f>
        <v>2.625</v>
      </c>
      <c r="R413" s="49">
        <f t="shared" ref="R413" si="980">AVERAGE(G406:G413)</f>
        <v>1</v>
      </c>
      <c r="S413" s="50">
        <f t="shared" ref="S413" si="981">COUNTIF(H407:H413, "AC")/SUM(G407:G413)</f>
        <v>1</v>
      </c>
      <c r="T413" s="50">
        <f t="shared" ref="T413" si="982">(Q413/5*0.5+(1-(R413-1)/10)*0.25+S413*0.25)*10000</f>
        <v>7625</v>
      </c>
      <c r="U413" s="50">
        <f t="shared" ref="U413" si="983">T413-T412</f>
        <v>0</v>
      </c>
      <c r="V413" s="50">
        <f>IF(A413&lt;&gt;"",AVERAGE($F$2:F413),"")</f>
        <v>1.741504854368932</v>
      </c>
      <c r="W413" s="50">
        <f>IF(A413&lt;&gt;"", AVERAGE($G$2:G413), "")</f>
        <v>1.5970873786407767</v>
      </c>
      <c r="X413" s="50">
        <f>IF(A413&lt;&gt;"", COUNTIF($H$2:H413, "AC")/SUM($G$2:G413), "")</f>
        <v>0.61246200607902734</v>
      </c>
      <c r="Y413" s="50">
        <f t="shared" ref="Y413" si="984">IF(A413&lt;&gt;"", V413/5*0.5+(1-(W413-1)/10)*0.25+X413*0.25, "")*10000</f>
        <v>5623.3880249063059</v>
      </c>
      <c r="Z413" s="50">
        <f t="shared" ref="Z413" si="985">Y413-Y412</f>
        <v>4.8998737214242283</v>
      </c>
      <c r="AA413" s="50">
        <f t="shared" si="967"/>
        <v>3.8124999999999999E-2</v>
      </c>
      <c r="AB413" s="75">
        <f t="shared" si="966"/>
        <v>6.3541666666666668E-3</v>
      </c>
      <c r="AC413" s="51">
        <v>6.3541666666666668E-3</v>
      </c>
      <c r="AD413" s="47" t="s">
        <v>987</v>
      </c>
      <c r="AE413" s="47" t="s">
        <v>987</v>
      </c>
      <c r="AF413" s="47" t="s">
        <v>987</v>
      </c>
    </row>
    <row r="414" spans="1:32" x14ac:dyDescent="0.15">
      <c r="A414" s="43" t="s">
        <v>1225</v>
      </c>
      <c r="B414" s="57">
        <v>606</v>
      </c>
      <c r="C414" s="33" t="s">
        <v>1360</v>
      </c>
      <c r="D414" s="58" t="s">
        <v>1332</v>
      </c>
      <c r="E414" s="58" t="s">
        <v>1228</v>
      </c>
      <c r="F414" s="58">
        <v>3</v>
      </c>
      <c r="G414" s="46">
        <v>1</v>
      </c>
      <c r="H414" s="47" t="s">
        <v>1229</v>
      </c>
      <c r="I414" s="59" t="s">
        <v>1230</v>
      </c>
      <c r="J414" s="56">
        <v>41467</v>
      </c>
      <c r="K414" s="61"/>
      <c r="L414" s="61"/>
      <c r="M414" s="73" t="s">
        <v>1228</v>
      </c>
      <c r="N414" s="80">
        <f t="shared" ref="N414" si="986">(0.5*F414/5+0.25*(1-(G414-1)/10)+0.25*(IF(H414="AC",1,0)/G414))*10000</f>
        <v>8000</v>
      </c>
      <c r="O414" s="77">
        <f>AVERAGE($N$2:N414)</f>
        <v>6097.289480764056</v>
      </c>
      <c r="P414" s="77">
        <f t="shared" ref="P414" si="987">O414-O413</f>
        <v>4.6182294156214994</v>
      </c>
      <c r="Q414" s="49">
        <f t="shared" ref="Q414" si="988">AVERAGE(F407:F414)</f>
        <v>2.75</v>
      </c>
      <c r="R414" s="49">
        <f t="shared" ref="R414" si="989">AVERAGE(G407:G414)</f>
        <v>1</v>
      </c>
      <c r="S414" s="50">
        <f t="shared" ref="S414" si="990">COUNTIF(H408:H414, "AC")/SUM(G408:G414)</f>
        <v>1</v>
      </c>
      <c r="T414" s="50">
        <f t="shared" ref="T414" si="991">(Q414/5*0.5+(1-(R414-1)/10)*0.25+S414*0.25)*10000</f>
        <v>7750</v>
      </c>
      <c r="U414" s="50">
        <f t="shared" ref="U414" si="992">T414-T413</f>
        <v>125</v>
      </c>
      <c r="V414" s="50">
        <f>IF(A414&lt;&gt;"",AVERAGE($F$2:F414),"")</f>
        <v>1.7445520581113803</v>
      </c>
      <c r="W414" s="50">
        <f>IF(A414&lt;&gt;"", AVERAGE($G$2:G414), "")</f>
        <v>1.5956416464891041</v>
      </c>
      <c r="X414" s="50">
        <f>IF(A414&lt;&gt;"", COUNTIF($H$2:H414, "AC")/SUM($G$2:G414), "")</f>
        <v>0.61305007587253413</v>
      </c>
      <c r="Y414" s="50">
        <f t="shared" ref="Y414" si="993">IF(A414&lt;&gt;"", V414/5*0.5+(1-(W414-1)/10)*0.25+X414*0.25, "")*10000</f>
        <v>5628.2668361704391</v>
      </c>
      <c r="Z414" s="50">
        <f t="shared" ref="Z414" si="994">Y414-Y413</f>
        <v>4.8788112641332191</v>
      </c>
      <c r="AA414" s="50">
        <f t="shared" si="967"/>
        <v>7.2777777777777775E-2</v>
      </c>
      <c r="AB414" s="75">
        <f t="shared" si="966"/>
        <v>1.2129629629629629E-2</v>
      </c>
      <c r="AC414" s="51">
        <v>1.2129629629629629E-2</v>
      </c>
      <c r="AD414" s="47" t="s">
        <v>987</v>
      </c>
      <c r="AE414" s="47" t="s">
        <v>987</v>
      </c>
      <c r="AF414" s="47" t="s">
        <v>987</v>
      </c>
    </row>
    <row r="415" spans="1:32" x14ac:dyDescent="0.15">
      <c r="A415" s="43" t="s">
        <v>1225</v>
      </c>
      <c r="B415" s="57">
        <v>492</v>
      </c>
      <c r="C415" s="57" t="s">
        <v>1361</v>
      </c>
      <c r="D415" s="58" t="s">
        <v>12</v>
      </c>
      <c r="E415" s="58" t="s">
        <v>1228</v>
      </c>
      <c r="F415" s="58">
        <v>2</v>
      </c>
      <c r="G415" s="46">
        <v>2</v>
      </c>
      <c r="H415" s="47" t="s">
        <v>1229</v>
      </c>
      <c r="I415" s="59" t="s">
        <v>1230</v>
      </c>
      <c r="J415" s="56">
        <v>41468</v>
      </c>
      <c r="K415" s="61"/>
      <c r="L415" s="61"/>
      <c r="M415" s="73" t="s">
        <v>1228</v>
      </c>
      <c r="N415" s="80">
        <f t="shared" ref="N415:N416" si="995">(0.5*F415/5+0.25*(1-(G415-1)/10)+0.25*(IF(H415="AC",1,0)/G415))*10000</f>
        <v>5500</v>
      </c>
      <c r="O415" s="77">
        <f>AVERAGE($N$2:N415)</f>
        <v>6095.8467525496499</v>
      </c>
      <c r="P415" s="77">
        <f t="shared" ref="P415:P416" si="996">O415-O414</f>
        <v>-1.4427282144060882</v>
      </c>
      <c r="Q415" s="49">
        <f t="shared" ref="Q415:Q416" si="997">AVERAGE(F408:F415)</f>
        <v>2.75</v>
      </c>
      <c r="R415" s="49">
        <f t="shared" ref="R415:R416" si="998">AVERAGE(G408:G415)</f>
        <v>1.125</v>
      </c>
      <c r="S415" s="50">
        <f t="shared" ref="S415:S416" si="999">COUNTIF(H409:H415, "AC")/SUM(G409:G415)</f>
        <v>0.875</v>
      </c>
      <c r="T415" s="50">
        <f t="shared" ref="T415:T416" si="1000">(Q415/5*0.5+(1-(R415-1)/10)*0.25+S415*0.25)*10000</f>
        <v>7406.2500000000009</v>
      </c>
      <c r="U415" s="50">
        <f t="shared" ref="U415:U416" si="1001">T415-T414</f>
        <v>-343.74999999999909</v>
      </c>
      <c r="V415" s="50">
        <f>IF(A415&lt;&gt;"",AVERAGE($F$2:F415),"")</f>
        <v>1.7451690821256038</v>
      </c>
      <c r="W415" s="50">
        <f>IF(A415&lt;&gt;"", AVERAGE($G$2:G415), "")</f>
        <v>1.5966183574879227</v>
      </c>
      <c r="X415" s="50">
        <f>IF(A415&lt;&gt;"", COUNTIF($H$2:H415, "AC")/SUM($G$2:G415), "")</f>
        <v>0.61270801815431164</v>
      </c>
      <c r="Y415" s="50">
        <f t="shared" ref="Y415:Y416" si="1002">IF(A415&lt;&gt;"", V415/5*0.5+(1-(W415-1)/10)*0.25+X415*0.25, "")*10000</f>
        <v>5627.7845381394018</v>
      </c>
      <c r="Z415" s="50">
        <f t="shared" ref="Z415:Z416" si="1003">Y415-Y414</f>
        <v>-0.48229803103731683</v>
      </c>
      <c r="AA415" s="50">
        <f t="shared" si="967"/>
        <v>5.9861111111111122E-2</v>
      </c>
      <c r="AB415" s="75">
        <f t="shared" si="966"/>
        <v>9.9768518518518531E-3</v>
      </c>
      <c r="AC415" s="51">
        <v>9.9768518518518531E-3</v>
      </c>
      <c r="AD415" s="47" t="s">
        <v>987</v>
      </c>
      <c r="AE415" s="47" t="s">
        <v>987</v>
      </c>
      <c r="AF415" s="47" t="s">
        <v>987</v>
      </c>
    </row>
    <row r="416" spans="1:32" x14ac:dyDescent="0.15">
      <c r="A416" s="43" t="s">
        <v>1225</v>
      </c>
      <c r="B416" s="57">
        <v>598</v>
      </c>
      <c r="C416" s="57" t="s">
        <v>1362</v>
      </c>
      <c r="D416" s="58" t="s">
        <v>12</v>
      </c>
      <c r="E416" s="58" t="s">
        <v>1228</v>
      </c>
      <c r="F416" s="58">
        <v>3</v>
      </c>
      <c r="G416" s="46">
        <v>2</v>
      </c>
      <c r="H416" s="47" t="s">
        <v>1229</v>
      </c>
      <c r="I416" s="59" t="s">
        <v>1230</v>
      </c>
      <c r="J416" s="56">
        <v>41468</v>
      </c>
      <c r="K416" s="61"/>
      <c r="L416" s="61" t="s">
        <v>1363</v>
      </c>
      <c r="M416" s="73" t="s">
        <v>1228</v>
      </c>
      <c r="N416" s="80">
        <f t="shared" si="995"/>
        <v>6500</v>
      </c>
      <c r="O416" s="77">
        <f>AVERAGE($N$2:N416)</f>
        <v>6096.8206157965178</v>
      </c>
      <c r="P416" s="77">
        <f t="shared" si="996"/>
        <v>0.97386324686794978</v>
      </c>
      <c r="Q416" s="49">
        <f t="shared" si="997"/>
        <v>2.875</v>
      </c>
      <c r="R416" s="49">
        <f t="shared" si="998"/>
        <v>1.25</v>
      </c>
      <c r="S416" s="50">
        <f t="shared" si="999"/>
        <v>0.77777777777777779</v>
      </c>
      <c r="T416" s="50">
        <f t="shared" si="1000"/>
        <v>7256.9444444444443</v>
      </c>
      <c r="U416" s="50">
        <f t="shared" si="1001"/>
        <v>-149.30555555555657</v>
      </c>
      <c r="V416" s="50">
        <f>IF(A416&lt;&gt;"",AVERAGE($F$2:F416),"")</f>
        <v>1.7481927710843375</v>
      </c>
      <c r="W416" s="50">
        <f>IF(A416&lt;&gt;"", AVERAGE($G$2:G416), "")</f>
        <v>1.5975903614457831</v>
      </c>
      <c r="X416" s="50">
        <f>IF(A416&lt;&gt;"", COUNTIF($H$2:H416, "AC")/SUM($G$2:G416), "")</f>
        <v>0.61236802413273006</v>
      </c>
      <c r="Y416" s="50">
        <f t="shared" si="1002"/>
        <v>5629.7152410547169</v>
      </c>
      <c r="Z416" s="50">
        <f t="shared" si="1003"/>
        <v>1.9307029153151234</v>
      </c>
      <c r="AA416" s="50">
        <f t="shared" si="967"/>
        <v>2.958333333333333E-2</v>
      </c>
      <c r="AB416" s="75">
        <f t="shared" si="966"/>
        <v>4.9305555555555552E-3</v>
      </c>
      <c r="AC416" s="51">
        <v>4.9305555555555552E-3</v>
      </c>
      <c r="AD416" s="47" t="s">
        <v>987</v>
      </c>
      <c r="AE416" s="47" t="s">
        <v>987</v>
      </c>
      <c r="AF416" s="47" t="s">
        <v>987</v>
      </c>
    </row>
    <row r="417" spans="1:32" x14ac:dyDescent="0.15">
      <c r="A417" s="43" t="s">
        <v>1225</v>
      </c>
      <c r="B417" s="57">
        <v>599</v>
      </c>
      <c r="C417" s="57" t="s">
        <v>1364</v>
      </c>
      <c r="D417" s="58" t="s">
        <v>1342</v>
      </c>
      <c r="E417" s="58" t="s">
        <v>1228</v>
      </c>
      <c r="F417" s="58">
        <v>2</v>
      </c>
      <c r="G417" s="46">
        <v>1</v>
      </c>
      <c r="H417" s="47" t="s">
        <v>1229</v>
      </c>
      <c r="I417" s="59" t="s">
        <v>1230</v>
      </c>
      <c r="J417" s="56">
        <v>41469</v>
      </c>
      <c r="K417" s="61"/>
      <c r="L417" s="61"/>
      <c r="M417" s="73" t="s">
        <v>1228</v>
      </c>
      <c r="N417" s="80">
        <f t="shared" ref="N417:N419" si="1004">(0.5*F417/5+0.25*(1-(G417-1)/10)+0.25*(IF(H417="AC",1,0)/G417))*10000</f>
        <v>7000</v>
      </c>
      <c r="O417" s="77">
        <f>AVERAGE($N$2:N417)</f>
        <v>6098.9917200854688</v>
      </c>
      <c r="P417" s="77">
        <f t="shared" ref="P417:P419" si="1005">O417-O416</f>
        <v>2.1711042889510281</v>
      </c>
      <c r="Q417" s="49">
        <f t="shared" ref="Q417:Q419" si="1006">AVERAGE(F410:F417)</f>
        <v>2.75</v>
      </c>
      <c r="R417" s="49">
        <f t="shared" ref="R417:R419" si="1007">AVERAGE(G410:G417)</f>
        <v>1.25</v>
      </c>
      <c r="S417" s="50">
        <f t="shared" ref="S417:S419" si="1008">COUNTIF(H411:H417, "AC")/SUM(G411:G417)</f>
        <v>0.77777777777777779</v>
      </c>
      <c r="T417" s="50">
        <f t="shared" ref="T417:T419" si="1009">(Q417/5*0.5+(1-(R417-1)/10)*0.25+S417*0.25)*10000</f>
        <v>7131.9444444444443</v>
      </c>
      <c r="U417" s="50">
        <f t="shared" ref="U417:U419" si="1010">T417-T416</f>
        <v>-125</v>
      </c>
      <c r="V417" s="50">
        <f>IF(A417&lt;&gt;"",AVERAGE($F$2:F417),"")</f>
        <v>1.7487980769230769</v>
      </c>
      <c r="W417" s="50">
        <f>IF(A417&lt;&gt;"", AVERAGE($G$2:G417), "")</f>
        <v>1.5961538461538463</v>
      </c>
      <c r="X417" s="50">
        <f>IF(A417&lt;&gt;"", COUNTIF($H$2:H417, "AC")/SUM($G$2:G417), "")</f>
        <v>0.61295180722891562</v>
      </c>
      <c r="Y417" s="50">
        <f t="shared" ref="Y417:Y419" si="1011">IF(A417&lt;&gt;"", V417/5*0.5+(1-(W417-1)/10)*0.25+X417*0.25, "")*10000</f>
        <v>5632.1391334569034</v>
      </c>
      <c r="Z417" s="50">
        <f t="shared" ref="Z417:Z419" si="1012">Y417-Y416</f>
        <v>2.4238924021865387</v>
      </c>
      <c r="AA417" s="50">
        <f t="shared" si="967"/>
        <v>2.8958333333333332E-2</v>
      </c>
      <c r="AB417" s="75">
        <f t="shared" si="966"/>
        <v>4.8263888888888887E-3</v>
      </c>
      <c r="AC417" s="51">
        <v>4.8263888888888887E-3</v>
      </c>
      <c r="AD417" s="47" t="s">
        <v>987</v>
      </c>
      <c r="AE417" s="47" t="s">
        <v>987</v>
      </c>
      <c r="AF417" s="47" t="s">
        <v>987</v>
      </c>
    </row>
    <row r="418" spans="1:32" x14ac:dyDescent="0.15">
      <c r="A418" s="43" t="s">
        <v>1225</v>
      </c>
      <c r="B418" s="57">
        <v>453</v>
      </c>
      <c r="C418" s="57" t="s">
        <v>1365</v>
      </c>
      <c r="D418" s="58" t="s">
        <v>792</v>
      </c>
      <c r="E418" s="58" t="s">
        <v>1228</v>
      </c>
      <c r="F418" s="58">
        <v>3</v>
      </c>
      <c r="G418" s="46">
        <v>1</v>
      </c>
      <c r="H418" s="47" t="s">
        <v>1229</v>
      </c>
      <c r="I418" s="59" t="s">
        <v>1230</v>
      </c>
      <c r="J418" s="56">
        <v>41469</v>
      </c>
      <c r="K418" s="61"/>
      <c r="L418" s="61"/>
      <c r="M418" s="73" t="s">
        <v>1228</v>
      </c>
      <c r="N418" s="80">
        <f t="shared" si="1004"/>
        <v>8000</v>
      </c>
      <c r="O418" s="77">
        <f>AVERAGE($N$2:N418)</f>
        <v>6103.5504929389808</v>
      </c>
      <c r="P418" s="77">
        <f t="shared" si="1005"/>
        <v>4.5587728535119822</v>
      </c>
      <c r="Q418" s="49">
        <f t="shared" si="1006"/>
        <v>2.75</v>
      </c>
      <c r="R418" s="49">
        <f t="shared" si="1007"/>
        <v>1.25</v>
      </c>
      <c r="S418" s="50">
        <f t="shared" si="1008"/>
        <v>0.77777777777777779</v>
      </c>
      <c r="T418" s="50">
        <f t="shared" si="1009"/>
        <v>7131.9444444444443</v>
      </c>
      <c r="U418" s="50">
        <f t="shared" si="1010"/>
        <v>0</v>
      </c>
      <c r="V418" s="50">
        <f>IF(A418&lt;&gt;"",AVERAGE($F$2:F418),"")</f>
        <v>1.7517985611510791</v>
      </c>
      <c r="W418" s="50">
        <f>IF(A418&lt;&gt;"", AVERAGE($G$2:G418), "")</f>
        <v>1.5947242206235013</v>
      </c>
      <c r="X418" s="50">
        <f>IF(A418&lt;&gt;"", COUNTIF($H$2:H418, "AC")/SUM($G$2:G418), "")</f>
        <v>0.61353383458646615</v>
      </c>
      <c r="Y418" s="50">
        <f t="shared" si="1011"/>
        <v>5636.9520924613689</v>
      </c>
      <c r="Z418" s="50">
        <f t="shared" si="1012"/>
        <v>4.8129590044654833</v>
      </c>
      <c r="AA418" s="50">
        <f t="shared" si="967"/>
        <v>4.7083333333333331E-2</v>
      </c>
      <c r="AB418" s="75">
        <f t="shared" si="966"/>
        <v>7.8472222222222224E-3</v>
      </c>
      <c r="AC418" s="51">
        <v>7.8472222222222224E-3</v>
      </c>
      <c r="AD418" s="47" t="s">
        <v>987</v>
      </c>
      <c r="AE418" s="47" t="s">
        <v>987</v>
      </c>
      <c r="AF418" s="47" t="s">
        <v>987</v>
      </c>
    </row>
    <row r="419" spans="1:32" x14ac:dyDescent="0.15">
      <c r="A419" s="43" t="s">
        <v>1225</v>
      </c>
      <c r="B419" s="57">
        <v>455</v>
      </c>
      <c r="C419" s="57" t="s">
        <v>1366</v>
      </c>
      <c r="D419" s="58" t="s">
        <v>1283</v>
      </c>
      <c r="E419" s="58" t="s">
        <v>1228</v>
      </c>
      <c r="F419" s="58">
        <v>2</v>
      </c>
      <c r="G419" s="46">
        <v>1</v>
      </c>
      <c r="H419" s="47" t="s">
        <v>1229</v>
      </c>
      <c r="I419" s="59" t="s">
        <v>1230</v>
      </c>
      <c r="J419" s="56">
        <v>41469</v>
      </c>
      <c r="K419" s="61"/>
      <c r="L419" s="61"/>
      <c r="M419" s="73" t="s">
        <v>1228</v>
      </c>
      <c r="N419" s="80">
        <f t="shared" si="1004"/>
        <v>7000</v>
      </c>
      <c r="O419" s="77">
        <f>AVERAGE($N$2:N419)</f>
        <v>6105.6951089845816</v>
      </c>
      <c r="P419" s="77">
        <f t="shared" si="1005"/>
        <v>2.1446160456007419</v>
      </c>
      <c r="Q419" s="49">
        <f t="shared" si="1006"/>
        <v>2.625</v>
      </c>
      <c r="R419" s="49">
        <f t="shared" si="1007"/>
        <v>1.25</v>
      </c>
      <c r="S419" s="50">
        <f t="shared" si="1008"/>
        <v>0.77777777777777779</v>
      </c>
      <c r="T419" s="50">
        <f t="shared" si="1009"/>
        <v>7006.9444444444443</v>
      </c>
      <c r="U419" s="50">
        <f t="shared" si="1010"/>
        <v>-125</v>
      </c>
      <c r="V419" s="50">
        <f>IF(A419&lt;&gt;"",AVERAGE($F$2:F419),"")</f>
        <v>1.7523923444976077</v>
      </c>
      <c r="W419" s="50">
        <f>IF(A419&lt;&gt;"", AVERAGE($G$2:G419), "")</f>
        <v>1.5933014354066986</v>
      </c>
      <c r="X419" s="50">
        <f>IF(A419&lt;&gt;"", COUNTIF($H$2:H419, "AC")/SUM($G$2:G419), "")</f>
        <v>0.6141141141141141</v>
      </c>
      <c r="Y419" s="50">
        <f t="shared" si="1011"/>
        <v>5639.3522709312183</v>
      </c>
      <c r="Z419" s="50">
        <f t="shared" si="1012"/>
        <v>2.4001784698493793</v>
      </c>
      <c r="AA419" s="50">
        <f t="shared" si="967"/>
        <v>2.8958333333333332E-2</v>
      </c>
      <c r="AB419" s="75">
        <f t="shared" si="966"/>
        <v>4.8263888888888887E-3</v>
      </c>
      <c r="AC419" s="51">
        <v>4.8263888888888887E-3</v>
      </c>
      <c r="AD419" s="47" t="s">
        <v>987</v>
      </c>
      <c r="AE419" s="47" t="s">
        <v>987</v>
      </c>
      <c r="AF419" s="47" t="s">
        <v>987</v>
      </c>
    </row>
    <row r="420" spans="1:32" x14ac:dyDescent="0.15">
      <c r="A420" s="43" t="s">
        <v>1225</v>
      </c>
      <c r="B420" s="57">
        <v>383</v>
      </c>
      <c r="C420" s="57" t="s">
        <v>1367</v>
      </c>
      <c r="D420" s="58" t="s">
        <v>24</v>
      </c>
      <c r="E420" s="58" t="s">
        <v>1228</v>
      </c>
      <c r="F420" s="58">
        <v>2</v>
      </c>
      <c r="G420" s="46">
        <v>1</v>
      </c>
      <c r="H420" s="47" t="s">
        <v>1229</v>
      </c>
      <c r="I420" s="59" t="s">
        <v>1230</v>
      </c>
      <c r="J420" s="56">
        <v>41472</v>
      </c>
      <c r="K420" s="61"/>
      <c r="L420" s="61"/>
      <c r="M420" s="73" t="s">
        <v>1228</v>
      </c>
      <c r="N420" s="80">
        <f t="shared" ref="N420:N422" si="1013">(0.5*F420/5+0.25*(1-(G420-1)/10)+0.25*(IF(H420="AC",1,0)/G420))*10000</f>
        <v>7000</v>
      </c>
      <c r="O420" s="77">
        <f>AVERAGE($N$2:N420)</f>
        <v>6107.8294881994152</v>
      </c>
      <c r="P420" s="77">
        <f t="shared" ref="P420:P422" si="1014">O420-O419</f>
        <v>2.1343792148336433</v>
      </c>
      <c r="Q420" s="49">
        <f t="shared" ref="Q420:Q422" si="1015">AVERAGE(F413:F420)</f>
        <v>2.5</v>
      </c>
      <c r="R420" s="49">
        <f t="shared" ref="R420:R422" si="1016">AVERAGE(G413:G420)</f>
        <v>1.25</v>
      </c>
      <c r="S420" s="50">
        <f t="shared" ref="S420:S422" si="1017">COUNTIF(H414:H420, "AC")/SUM(G414:G420)</f>
        <v>0.77777777777777779</v>
      </c>
      <c r="T420" s="50">
        <f t="shared" ref="T420:T422" si="1018">(Q420/5*0.5+(1-(R420-1)/10)*0.25+S420*0.25)*10000</f>
        <v>6881.9444444444443</v>
      </c>
      <c r="U420" s="50">
        <f t="shared" ref="U420:U422" si="1019">T420-T419</f>
        <v>-125</v>
      </c>
      <c r="V420" s="50">
        <f>IF(A420&lt;&gt;"",AVERAGE($F$2:F420),"")</f>
        <v>1.7529832935560858</v>
      </c>
      <c r="W420" s="50">
        <f>IF(A420&lt;&gt;"", AVERAGE($G$2:G420), "")</f>
        <v>1.5918854415274464</v>
      </c>
      <c r="X420" s="50">
        <f>IF(A420&lt;&gt;"", COUNTIF($H$2:H420, "AC")/SUM($G$2:G420), "")</f>
        <v>0.61469265367316339</v>
      </c>
      <c r="Y420" s="50">
        <f t="shared" ref="Y420:Y422" si="1020">IF(A420&lt;&gt;"", V420/5*0.5+(1-(W420-1)/10)*0.25+X420*0.25, "")*10000</f>
        <v>5641.7435673571326</v>
      </c>
      <c r="Z420" s="50">
        <f t="shared" ref="Z420:Z422" si="1021">Y420-Y419</f>
        <v>2.3912964259143337</v>
      </c>
      <c r="AA420" s="50">
        <f t="shared" si="967"/>
        <v>2.3472222222222221E-2</v>
      </c>
      <c r="AB420" s="75">
        <f t="shared" si="966"/>
        <v>3.9120370370370368E-3</v>
      </c>
      <c r="AC420" s="51">
        <v>3.9120370370370368E-3</v>
      </c>
      <c r="AD420" s="47" t="s">
        <v>987</v>
      </c>
      <c r="AE420" s="47" t="s">
        <v>987</v>
      </c>
      <c r="AF420" s="47" t="s">
        <v>987</v>
      </c>
    </row>
    <row r="421" spans="1:32" x14ac:dyDescent="0.15">
      <c r="A421" s="43" t="s">
        <v>1225</v>
      </c>
      <c r="B421" s="57">
        <v>530</v>
      </c>
      <c r="C421" s="57" t="s">
        <v>1368</v>
      </c>
      <c r="D421" s="58" t="s">
        <v>1369</v>
      </c>
      <c r="E421" s="58" t="s">
        <v>1228</v>
      </c>
      <c r="F421" s="58">
        <v>3</v>
      </c>
      <c r="G421" s="46">
        <v>1</v>
      </c>
      <c r="H421" s="47" t="s">
        <v>1229</v>
      </c>
      <c r="I421" s="59" t="s">
        <v>1230</v>
      </c>
      <c r="J421" s="56">
        <v>41472</v>
      </c>
      <c r="K421" s="61"/>
      <c r="L421" s="61"/>
      <c r="M421" s="73" t="s">
        <v>1228</v>
      </c>
      <c r="N421" s="80">
        <f t="shared" si="1013"/>
        <v>8000</v>
      </c>
      <c r="O421" s="77">
        <f>AVERAGE($N$2:N421)</f>
        <v>6112.3346560846549</v>
      </c>
      <c r="P421" s="77">
        <f t="shared" si="1014"/>
        <v>4.5051678852396435</v>
      </c>
      <c r="Q421" s="49">
        <f t="shared" si="1015"/>
        <v>2.5</v>
      </c>
      <c r="R421" s="49">
        <f t="shared" si="1016"/>
        <v>1.25</v>
      </c>
      <c r="S421" s="50">
        <f t="shared" si="1017"/>
        <v>0.77777777777777779</v>
      </c>
      <c r="T421" s="50">
        <f t="shared" si="1018"/>
        <v>6881.9444444444443</v>
      </c>
      <c r="U421" s="50">
        <f t="shared" si="1019"/>
        <v>0</v>
      </c>
      <c r="V421" s="50">
        <f>IF(A421&lt;&gt;"",AVERAGE($F$2:F421),"")</f>
        <v>1.7559523809523809</v>
      </c>
      <c r="W421" s="50">
        <f>IF(A421&lt;&gt;"", AVERAGE($G$2:G421), "")</f>
        <v>1.5904761904761904</v>
      </c>
      <c r="X421" s="50">
        <f>IF(A421&lt;&gt;"", COUNTIF($H$2:H421, "AC")/SUM($G$2:G421), "")</f>
        <v>0.6152694610778443</v>
      </c>
      <c r="Y421" s="50">
        <f t="shared" si="1020"/>
        <v>5646.5069860279436</v>
      </c>
      <c r="Z421" s="50">
        <f t="shared" si="1021"/>
        <v>4.7634186708110065</v>
      </c>
      <c r="AA421" s="50">
        <f t="shared" si="967"/>
        <v>2.4236111111111111E-2</v>
      </c>
      <c r="AB421" s="75">
        <f t="shared" si="966"/>
        <v>4.0393518518518521E-3</v>
      </c>
      <c r="AC421" s="51">
        <v>4.0393518518518521E-3</v>
      </c>
      <c r="AD421" s="47" t="s">
        <v>987</v>
      </c>
      <c r="AE421" s="47" t="s">
        <v>987</v>
      </c>
      <c r="AF421" s="47" t="s">
        <v>987</v>
      </c>
    </row>
    <row r="422" spans="1:32" x14ac:dyDescent="0.15">
      <c r="A422" s="43" t="s">
        <v>1225</v>
      </c>
      <c r="B422" s="57">
        <v>404</v>
      </c>
      <c r="C422" s="33" t="s">
        <v>1370</v>
      </c>
      <c r="D422" s="58" t="s">
        <v>1336</v>
      </c>
      <c r="E422" s="58" t="s">
        <v>1228</v>
      </c>
      <c r="F422" s="58">
        <v>3</v>
      </c>
      <c r="G422" s="46">
        <v>1</v>
      </c>
      <c r="H422" s="47" t="s">
        <v>1229</v>
      </c>
      <c r="I422" s="59" t="s">
        <v>1230</v>
      </c>
      <c r="J422" s="56">
        <v>41472</v>
      </c>
      <c r="K422" s="61"/>
      <c r="L422" s="61"/>
      <c r="M422" s="73" t="s">
        <v>1228</v>
      </c>
      <c r="N422" s="80">
        <f t="shared" si="1013"/>
        <v>8000</v>
      </c>
      <c r="O422" s="77">
        <f>AVERAGE($N$2:N422)</f>
        <v>6116.8184217471617</v>
      </c>
      <c r="P422" s="77">
        <f t="shared" si="1014"/>
        <v>4.4837656625068121</v>
      </c>
      <c r="Q422" s="49">
        <f t="shared" si="1015"/>
        <v>2.5</v>
      </c>
      <c r="R422" s="49">
        <f t="shared" si="1016"/>
        <v>1.25</v>
      </c>
      <c r="S422" s="50">
        <f t="shared" si="1017"/>
        <v>0.875</v>
      </c>
      <c r="T422" s="50">
        <f t="shared" si="1018"/>
        <v>7125</v>
      </c>
      <c r="U422" s="50">
        <f t="shared" si="1019"/>
        <v>243.05555555555566</v>
      </c>
      <c r="V422" s="50">
        <f>IF(A422&lt;&gt;"",AVERAGE($F$2:F422),"")</f>
        <v>1.7589073634204275</v>
      </c>
      <c r="W422" s="50">
        <f>IF(A422&lt;&gt;"", AVERAGE($G$2:G422), "")</f>
        <v>1.5890736342042755</v>
      </c>
      <c r="X422" s="50">
        <f>IF(A422&lt;&gt;"", COUNTIF($H$2:H422, "AC")/SUM($G$2:G422), "")</f>
        <v>0.61584454409566514</v>
      </c>
      <c r="Y422" s="50">
        <f t="shared" si="1020"/>
        <v>5651.2503151085211</v>
      </c>
      <c r="Z422" s="50">
        <f t="shared" si="1021"/>
        <v>4.7433290805774959</v>
      </c>
      <c r="AA422" s="50">
        <f t="shared" si="967"/>
        <v>4.4375000000000005E-2</v>
      </c>
      <c r="AB422" s="75">
        <f t="shared" si="966"/>
        <v>7.3958333333333341E-3</v>
      </c>
      <c r="AC422" s="51">
        <v>7.3958333333333341E-3</v>
      </c>
      <c r="AD422" s="47" t="s">
        <v>987</v>
      </c>
      <c r="AE422" s="47" t="s">
        <v>987</v>
      </c>
      <c r="AF422" s="47" t="s">
        <v>987</v>
      </c>
    </row>
    <row r="423" spans="1:32" x14ac:dyDescent="0.15">
      <c r="A423" s="43" t="s">
        <v>1225</v>
      </c>
      <c r="B423" s="57">
        <v>171</v>
      </c>
      <c r="C423" s="57" t="s">
        <v>1371</v>
      </c>
      <c r="D423" s="58" t="s">
        <v>291</v>
      </c>
      <c r="E423" s="58" t="s">
        <v>1228</v>
      </c>
      <c r="F423" s="58">
        <v>2</v>
      </c>
      <c r="G423" s="46">
        <v>1</v>
      </c>
      <c r="H423" s="47" t="s">
        <v>1229</v>
      </c>
      <c r="I423" s="59" t="s">
        <v>1230</v>
      </c>
      <c r="J423" s="56">
        <v>41479</v>
      </c>
      <c r="K423" s="61"/>
      <c r="L423" s="61"/>
      <c r="M423" s="73" t="s">
        <v>1228</v>
      </c>
      <c r="N423" s="80">
        <f t="shared" ref="N423:N428" si="1022">(0.5*F423/5+0.25*(1-(G423-1)/10)+0.25*(IF(H423="AC",1,0)/G423))*10000</f>
        <v>7000</v>
      </c>
      <c r="O423" s="77">
        <f>AVERAGE($N$2:N423)</f>
        <v>6118.9112690889933</v>
      </c>
      <c r="P423" s="77">
        <f t="shared" ref="P423:P428" si="1023">O423-O422</f>
        <v>2.0928473418316571</v>
      </c>
      <c r="Q423" s="49">
        <f t="shared" ref="Q423:Q428" si="1024">AVERAGE(F416:F423)</f>
        <v>2.5</v>
      </c>
      <c r="R423" s="49">
        <f t="shared" ref="R423:R428" si="1025">AVERAGE(G416:G423)</f>
        <v>1.125</v>
      </c>
      <c r="S423" s="50">
        <f t="shared" ref="S423:S428" si="1026">COUNTIF(H417:H423, "AC")/SUM(G417:G423)</f>
        <v>1</v>
      </c>
      <c r="T423" s="50">
        <f t="shared" ref="T423:T428" si="1027">(Q423/5*0.5+(1-(R423-1)/10)*0.25+S423*0.25)*10000</f>
        <v>7468.75</v>
      </c>
      <c r="U423" s="50">
        <f t="shared" ref="U423:U428" si="1028">T423-T422</f>
        <v>343.75</v>
      </c>
      <c r="V423" s="50">
        <f>IF(A423&lt;&gt;"",AVERAGE($F$2:F423),"")</f>
        <v>1.7594786729857821</v>
      </c>
      <c r="W423" s="50">
        <f>IF(A423&lt;&gt;"", AVERAGE($G$2:G423), "")</f>
        <v>1.5876777251184835</v>
      </c>
      <c r="X423" s="50">
        <f>IF(A423&lt;&gt;"", COUNTIF($H$2:H423, "AC")/SUM($G$2:G423), "")</f>
        <v>0.61641791044776117</v>
      </c>
      <c r="Y423" s="50">
        <f t="shared" ref="Y423:Y428" si="1029">IF(A423&lt;&gt;"", V423/5*0.5+(1-(W423-1)/10)*0.25+X423*0.25, "")*10000</f>
        <v>5653.6040178255644</v>
      </c>
      <c r="Z423" s="50">
        <f t="shared" ref="Z423:Z428" si="1030">Y423-Y422</f>
        <v>2.3537027170432339</v>
      </c>
      <c r="AA423" s="50">
        <f t="shared" si="967"/>
        <v>2.6180555555555554E-2</v>
      </c>
      <c r="AB423" s="75">
        <f t="shared" si="966"/>
        <v>4.363425925925926E-3</v>
      </c>
      <c r="AC423" s="51">
        <v>4.363425925925926E-3</v>
      </c>
      <c r="AD423" s="47" t="s">
        <v>987</v>
      </c>
      <c r="AE423" s="47" t="s">
        <v>987</v>
      </c>
      <c r="AF423" s="47" t="s">
        <v>987</v>
      </c>
    </row>
    <row r="424" spans="1:32" x14ac:dyDescent="0.15">
      <c r="A424" s="43" t="s">
        <v>1225</v>
      </c>
      <c r="B424" s="57">
        <v>563</v>
      </c>
      <c r="C424" s="57" t="s">
        <v>1372</v>
      </c>
      <c r="D424" s="58" t="s">
        <v>1332</v>
      </c>
      <c r="E424" s="58">
        <v>1</v>
      </c>
      <c r="F424" s="58">
        <v>3.5</v>
      </c>
      <c r="G424" s="46">
        <v>1</v>
      </c>
      <c r="H424" s="47" t="s">
        <v>1229</v>
      </c>
      <c r="I424" s="59" t="s">
        <v>1230</v>
      </c>
      <c r="J424" s="56">
        <v>41479</v>
      </c>
      <c r="K424" s="61"/>
      <c r="L424" s="61" t="s">
        <v>1373</v>
      </c>
      <c r="M424" s="73" t="s">
        <v>1228</v>
      </c>
      <c r="N424" s="80">
        <f t="shared" si="1022"/>
        <v>8500</v>
      </c>
      <c r="O424" s="77">
        <f>AVERAGE($N$2:N424)</f>
        <v>6124.5403204623053</v>
      </c>
      <c r="P424" s="77">
        <f t="shared" si="1023"/>
        <v>5.6290513733119951</v>
      </c>
      <c r="Q424" s="49">
        <f t="shared" si="1024"/>
        <v>2.5625</v>
      </c>
      <c r="R424" s="49">
        <f t="shared" si="1025"/>
        <v>1</v>
      </c>
      <c r="S424" s="50">
        <f t="shared" si="1026"/>
        <v>1</v>
      </c>
      <c r="T424" s="50">
        <f t="shared" si="1027"/>
        <v>7562.5</v>
      </c>
      <c r="U424" s="50">
        <f t="shared" si="1028"/>
        <v>93.75</v>
      </c>
      <c r="V424" s="50">
        <f>IF(A424&lt;&gt;"",AVERAGE($F$2:F424),"")</f>
        <v>1.7635933806146573</v>
      </c>
      <c r="W424" s="50">
        <f>IF(A424&lt;&gt;"", AVERAGE($G$2:G424), "")</f>
        <v>1.5862884160756501</v>
      </c>
      <c r="X424" s="50">
        <f>IF(A424&lt;&gt;"", COUNTIF($H$2:H424, "AC")/SUM($G$2:G424), "")</f>
        <v>0.61698956780923997</v>
      </c>
      <c r="Y424" s="50">
        <f t="shared" si="1029"/>
        <v>5659.4951961188444</v>
      </c>
      <c r="Z424" s="50">
        <f t="shared" si="1030"/>
        <v>5.8911782932800634</v>
      </c>
      <c r="AA424" s="50">
        <f t="shared" si="967"/>
        <v>1</v>
      </c>
      <c r="AB424" s="75">
        <f t="shared" si="966"/>
        <v>1E+100</v>
      </c>
      <c r="AC424" s="82">
        <v>1E+100</v>
      </c>
      <c r="AD424" s="47" t="s">
        <v>987</v>
      </c>
      <c r="AE424" s="47" t="s">
        <v>987</v>
      </c>
      <c r="AF424" s="47" t="s">
        <v>987</v>
      </c>
    </row>
    <row r="425" spans="1:32" x14ac:dyDescent="0.15">
      <c r="A425" s="43" t="s">
        <v>1225</v>
      </c>
      <c r="B425" s="57">
        <v>506</v>
      </c>
      <c r="C425" s="33" t="s">
        <v>1374</v>
      </c>
      <c r="D425" s="58" t="s">
        <v>446</v>
      </c>
      <c r="E425" s="58" t="s">
        <v>1228</v>
      </c>
      <c r="F425" s="58">
        <v>2</v>
      </c>
      <c r="G425" s="46">
        <v>1</v>
      </c>
      <c r="H425" s="47" t="s">
        <v>1229</v>
      </c>
      <c r="I425" s="59" t="s">
        <v>1230</v>
      </c>
      <c r="J425" s="56">
        <v>41479</v>
      </c>
      <c r="K425" s="61"/>
      <c r="L425" s="61"/>
      <c r="M425" s="73" t="s">
        <v>1228</v>
      </c>
      <c r="N425" s="80">
        <f t="shared" si="1022"/>
        <v>7000</v>
      </c>
      <c r="O425" s="77">
        <f>AVERAGE($N$2:N425)</f>
        <v>6126.6050838574411</v>
      </c>
      <c r="P425" s="77">
        <f t="shared" si="1023"/>
        <v>2.064763395135742</v>
      </c>
      <c r="Q425" s="49">
        <f t="shared" si="1024"/>
        <v>2.5625</v>
      </c>
      <c r="R425" s="49">
        <f t="shared" si="1025"/>
        <v>1</v>
      </c>
      <c r="S425" s="50">
        <f t="shared" si="1026"/>
        <v>1</v>
      </c>
      <c r="T425" s="50">
        <f t="shared" si="1027"/>
        <v>7562.5</v>
      </c>
      <c r="U425" s="50">
        <f t="shared" si="1028"/>
        <v>0</v>
      </c>
      <c r="V425" s="50">
        <f>IF(A425&lt;&gt;"",AVERAGE($F$2:F425),"")</f>
        <v>1.7641509433962264</v>
      </c>
      <c r="W425" s="50">
        <f>IF(A425&lt;&gt;"", AVERAGE($G$2:G425), "")</f>
        <v>1.5849056603773586</v>
      </c>
      <c r="X425" s="50">
        <f>IF(A425&lt;&gt;"", COUNTIF($H$2:H425, "AC")/SUM($G$2:G425), "")</f>
        <v>0.61755952380952384</v>
      </c>
      <c r="Y425" s="50">
        <f t="shared" si="1029"/>
        <v>5661.8233378256964</v>
      </c>
      <c r="Z425" s="50">
        <f t="shared" si="1030"/>
        <v>2.3281417068519659</v>
      </c>
      <c r="AA425" s="50">
        <f t="shared" si="967"/>
        <v>3.3819444444444444E-2</v>
      </c>
      <c r="AB425" s="75">
        <f t="shared" si="966"/>
        <v>5.6365740740740742E-3</v>
      </c>
      <c r="AC425" s="51">
        <v>5.6365740740740742E-3</v>
      </c>
      <c r="AD425" s="47" t="s">
        <v>987</v>
      </c>
      <c r="AE425" s="47" t="s">
        <v>987</v>
      </c>
      <c r="AF425" s="47" t="s">
        <v>987</v>
      </c>
    </row>
    <row r="426" spans="1:32" x14ac:dyDescent="0.15">
      <c r="A426" s="43" t="s">
        <v>1225</v>
      </c>
      <c r="B426" s="57">
        <v>387</v>
      </c>
      <c r="C426" s="57" t="s">
        <v>1375</v>
      </c>
      <c r="D426" s="58" t="s">
        <v>24</v>
      </c>
      <c r="E426" s="58" t="s">
        <v>1228</v>
      </c>
      <c r="F426" s="58">
        <v>2</v>
      </c>
      <c r="G426" s="46">
        <v>1</v>
      </c>
      <c r="H426" s="47" t="s">
        <v>1229</v>
      </c>
      <c r="I426" s="59" t="s">
        <v>1230</v>
      </c>
      <c r="J426" s="56">
        <v>41479</v>
      </c>
      <c r="K426" s="61"/>
      <c r="L426" s="61"/>
      <c r="M426" s="73" t="s">
        <v>1228</v>
      </c>
      <c r="N426" s="80">
        <f t="shared" si="1022"/>
        <v>7000</v>
      </c>
      <c r="O426" s="77">
        <f>AVERAGE($N$2:N426)</f>
        <v>6128.660130718953</v>
      </c>
      <c r="P426" s="77">
        <f t="shared" si="1023"/>
        <v>2.0550468615119826</v>
      </c>
      <c r="Q426" s="49">
        <f t="shared" si="1024"/>
        <v>2.4375</v>
      </c>
      <c r="R426" s="49">
        <f t="shared" si="1025"/>
        <v>1</v>
      </c>
      <c r="S426" s="50">
        <f t="shared" si="1026"/>
        <v>1</v>
      </c>
      <c r="T426" s="50">
        <f t="shared" si="1027"/>
        <v>7437.5</v>
      </c>
      <c r="U426" s="50">
        <f t="shared" si="1028"/>
        <v>-125</v>
      </c>
      <c r="V426" s="50">
        <f>IF(A426&lt;&gt;"",AVERAGE($F$2:F426),"")</f>
        <v>1.7647058823529411</v>
      </c>
      <c r="W426" s="50">
        <f>IF(A426&lt;&gt;"", AVERAGE($G$2:G426), "")</f>
        <v>1.5835294117647059</v>
      </c>
      <c r="X426" s="50">
        <f>IF(A426&lt;&gt;"", COUNTIF($H$2:H426, "AC")/SUM($G$2:G426), "")</f>
        <v>0.61812778603268947</v>
      </c>
      <c r="Y426" s="50">
        <f t="shared" si="1029"/>
        <v>5664.142994493488</v>
      </c>
      <c r="Z426" s="50">
        <f t="shared" si="1030"/>
        <v>2.3196566677916053</v>
      </c>
      <c r="AA426" s="50">
        <f t="shared" si="967"/>
        <v>1.0277777777777778E-2</v>
      </c>
      <c r="AB426" s="75">
        <f t="shared" si="966"/>
        <v>1.712962962962963E-3</v>
      </c>
      <c r="AC426" s="51">
        <v>1.712962962962963E-3</v>
      </c>
      <c r="AD426" s="47" t="s">
        <v>987</v>
      </c>
      <c r="AE426" s="47" t="s">
        <v>987</v>
      </c>
      <c r="AF426" s="47" t="s">
        <v>987</v>
      </c>
    </row>
    <row r="427" spans="1:32" x14ac:dyDescent="0.15">
      <c r="A427" s="43" t="s">
        <v>1225</v>
      </c>
      <c r="B427" s="57">
        <v>237</v>
      </c>
      <c r="C427" s="57" t="s">
        <v>1376</v>
      </c>
      <c r="D427" s="58" t="s">
        <v>1377</v>
      </c>
      <c r="E427" s="58" t="s">
        <v>1228</v>
      </c>
      <c r="F427" s="58">
        <v>2</v>
      </c>
      <c r="G427" s="46">
        <v>2</v>
      </c>
      <c r="H427" s="47" t="s">
        <v>1229</v>
      </c>
      <c r="I427" s="59" t="s">
        <v>1230</v>
      </c>
      <c r="J427" s="56">
        <v>41479</v>
      </c>
      <c r="K427" s="61"/>
      <c r="L427" s="61" t="s">
        <v>1378</v>
      </c>
      <c r="M427" s="73" t="s">
        <v>1228</v>
      </c>
      <c r="N427" s="80">
        <f t="shared" si="1022"/>
        <v>5500</v>
      </c>
      <c r="O427" s="77">
        <f>AVERAGE($N$2:N427)</f>
        <v>6127.1844027125708</v>
      </c>
      <c r="P427" s="77">
        <f t="shared" si="1023"/>
        <v>-1.4757280063822691</v>
      </c>
      <c r="Q427" s="49">
        <f t="shared" si="1024"/>
        <v>2.4375</v>
      </c>
      <c r="R427" s="49">
        <f t="shared" si="1025"/>
        <v>1.125</v>
      </c>
      <c r="S427" s="50">
        <f t="shared" si="1026"/>
        <v>0.875</v>
      </c>
      <c r="T427" s="50">
        <f t="shared" si="1027"/>
        <v>7093.75</v>
      </c>
      <c r="U427" s="50">
        <f t="shared" si="1028"/>
        <v>-343.75</v>
      </c>
      <c r="V427" s="50">
        <f>IF(A427&lt;&gt;"",AVERAGE($F$2:F427),"")</f>
        <v>1.7652582159624413</v>
      </c>
      <c r="W427" s="50">
        <f>IF(A427&lt;&gt;"", AVERAGE($G$2:G427), "")</f>
        <v>1.5845070422535212</v>
      </c>
      <c r="X427" s="50">
        <f>IF(A427&lt;&gt;"", COUNTIF($H$2:H427, "AC")/SUM($G$2:G427), "")</f>
        <v>0.61777777777777776</v>
      </c>
      <c r="Y427" s="50">
        <f t="shared" si="1029"/>
        <v>5663.5758998435049</v>
      </c>
      <c r="Z427" s="50">
        <f t="shared" si="1030"/>
        <v>-0.56709464998311887</v>
      </c>
      <c r="AA427" s="50">
        <f t="shared" si="967"/>
        <v>0.10451388888888888</v>
      </c>
      <c r="AB427" s="75">
        <f t="shared" si="966"/>
        <v>1.741898148148148E-2</v>
      </c>
      <c r="AC427" s="51">
        <v>1.741898148148148E-2</v>
      </c>
      <c r="AD427" s="47" t="s">
        <v>987</v>
      </c>
      <c r="AE427" s="47" t="s">
        <v>987</v>
      </c>
      <c r="AF427" s="47" t="s">
        <v>987</v>
      </c>
    </row>
    <row r="428" spans="1:32" x14ac:dyDescent="0.15">
      <c r="A428" s="43" t="s">
        <v>1225</v>
      </c>
      <c r="B428" s="57">
        <v>242</v>
      </c>
      <c r="C428" s="57" t="s">
        <v>1379</v>
      </c>
      <c r="D428" s="58" t="s">
        <v>147</v>
      </c>
      <c r="E428" s="58" t="s">
        <v>1228</v>
      </c>
      <c r="F428" s="58">
        <v>2</v>
      </c>
      <c r="G428" s="46">
        <v>1</v>
      </c>
      <c r="H428" s="47" t="s">
        <v>1229</v>
      </c>
      <c r="I428" s="59" t="s">
        <v>1230</v>
      </c>
      <c r="J428" s="56">
        <v>41479</v>
      </c>
      <c r="K428" s="61"/>
      <c r="L428" s="61"/>
      <c r="M428" s="73" t="s">
        <v>1228</v>
      </c>
      <c r="N428" s="80">
        <f t="shared" si="1022"/>
        <v>7000</v>
      </c>
      <c r="O428" s="77">
        <f>AVERAGE($N$2:N428)</f>
        <v>6129.2284673432205</v>
      </c>
      <c r="P428" s="77">
        <f t="shared" si="1023"/>
        <v>2.0440646306497001</v>
      </c>
      <c r="Q428" s="49">
        <f t="shared" si="1024"/>
        <v>2.4375</v>
      </c>
      <c r="R428" s="49">
        <f t="shared" si="1025"/>
        <v>1.125</v>
      </c>
      <c r="S428" s="50">
        <f t="shared" si="1026"/>
        <v>0.875</v>
      </c>
      <c r="T428" s="50">
        <f t="shared" si="1027"/>
        <v>7093.75</v>
      </c>
      <c r="U428" s="50">
        <f t="shared" si="1028"/>
        <v>0</v>
      </c>
      <c r="V428" s="50">
        <f>IF(A428&lt;&gt;"",AVERAGE($F$2:F428),"")</f>
        <v>1.765807962529274</v>
      </c>
      <c r="W428" s="50">
        <f>IF(A428&lt;&gt;"", AVERAGE($G$2:G428), "")</f>
        <v>1.5831381733021077</v>
      </c>
      <c r="X428" s="50">
        <f>IF(A428&lt;&gt;"", COUNTIF($H$2:H428, "AC")/SUM($G$2:G428), "")</f>
        <v>0.61834319526627224</v>
      </c>
      <c r="Y428" s="50">
        <f t="shared" si="1029"/>
        <v>5665.8814073694275</v>
      </c>
      <c r="Z428" s="50">
        <f t="shared" si="1030"/>
        <v>2.3055075259226214</v>
      </c>
      <c r="AA428" s="50">
        <f t="shared" si="967"/>
        <v>8.6805555555555559E-3</v>
      </c>
      <c r="AB428" s="75">
        <f t="shared" si="966"/>
        <v>1.4467592592592594E-3</v>
      </c>
      <c r="AC428" s="51">
        <v>1.4467592592592594E-3</v>
      </c>
      <c r="AD428" s="47" t="s">
        <v>987</v>
      </c>
      <c r="AE428" s="47" t="s">
        <v>987</v>
      </c>
      <c r="AF428" s="47" t="s">
        <v>987</v>
      </c>
    </row>
    <row r="429" spans="1:32" x14ac:dyDescent="0.15">
      <c r="A429" s="43" t="s">
        <v>1225</v>
      </c>
      <c r="B429" s="57">
        <v>13</v>
      </c>
      <c r="C429" s="57" t="s">
        <v>1380</v>
      </c>
      <c r="D429" s="58" t="s">
        <v>1342</v>
      </c>
      <c r="E429" s="58" t="s">
        <v>1228</v>
      </c>
      <c r="F429" s="58">
        <v>3</v>
      </c>
      <c r="G429" s="46">
        <v>1</v>
      </c>
      <c r="H429" s="47" t="s">
        <v>1229</v>
      </c>
      <c r="I429" s="59" t="s">
        <v>1230</v>
      </c>
      <c r="J429" s="56">
        <v>41480</v>
      </c>
      <c r="K429" s="61"/>
      <c r="L429" s="61" t="s">
        <v>1381</v>
      </c>
      <c r="M429" s="73" t="s">
        <v>1228</v>
      </c>
      <c r="N429" s="80">
        <f t="shared" ref="N429:N432" si="1031">(0.5*F429/5+0.25*(1-(G429-1)/10)+0.25*(IF(H429="AC",1,0)/G429))*10000</f>
        <v>8000</v>
      </c>
      <c r="O429" s="77">
        <f>AVERAGE($N$2:N429)</f>
        <v>6133.5994288681195</v>
      </c>
      <c r="P429" s="77">
        <f t="shared" ref="P429:P432" si="1032">O429-O428</f>
        <v>4.3709615248990303</v>
      </c>
      <c r="Q429" s="49">
        <f t="shared" ref="Q429:Q432" si="1033">AVERAGE(F422:F429)</f>
        <v>2.4375</v>
      </c>
      <c r="R429" s="49">
        <f t="shared" ref="R429:R432" si="1034">AVERAGE(G422:G429)</f>
        <v>1.125</v>
      </c>
      <c r="S429" s="50">
        <f t="shared" ref="S429:S432" si="1035">COUNTIF(H423:H429, "AC")/SUM(G423:G429)</f>
        <v>0.875</v>
      </c>
      <c r="T429" s="50">
        <f t="shared" ref="T429:T432" si="1036">(Q429/5*0.5+(1-(R429-1)/10)*0.25+S429*0.25)*10000</f>
        <v>7093.75</v>
      </c>
      <c r="U429" s="50">
        <f t="shared" ref="U429:U432" si="1037">T429-T428</f>
        <v>0</v>
      </c>
      <c r="V429" s="50">
        <f>IF(A429&lt;&gt;"",AVERAGE($F$2:F429),"")</f>
        <v>1.7686915887850467</v>
      </c>
      <c r="W429" s="50">
        <f>IF(A429&lt;&gt;"", AVERAGE($G$2:G429), "")</f>
        <v>1.5817757009345794</v>
      </c>
      <c r="X429" s="50">
        <f>IF(A429&lt;&gt;"", COUNTIF($H$2:H429, "AC")/SUM($G$2:G429), "")</f>
        <v>0.61890694239290989</v>
      </c>
      <c r="Y429" s="50">
        <f t="shared" ref="Y429:Y432" si="1038">IF(A429&lt;&gt;"", V429/5*0.5+(1-(W429-1)/10)*0.25+X429*0.25, "")*10000</f>
        <v>5670.5150195336773</v>
      </c>
      <c r="Z429" s="50">
        <f t="shared" ref="Z429:Z432" si="1039">Y429-Y428</f>
        <v>4.6336121642498256</v>
      </c>
      <c r="AA429" s="50">
        <f t="shared" si="967"/>
        <v>0.10715277777777778</v>
      </c>
      <c r="AB429" s="75">
        <f t="shared" si="966"/>
        <v>1.7858796296296296E-2</v>
      </c>
      <c r="AC429" s="51">
        <v>1.7858796296296296E-2</v>
      </c>
      <c r="AD429" s="47" t="s">
        <v>987</v>
      </c>
      <c r="AE429" s="47" t="s">
        <v>987</v>
      </c>
      <c r="AF429" s="47" t="s">
        <v>987</v>
      </c>
    </row>
    <row r="430" spans="1:32" x14ac:dyDescent="0.15">
      <c r="A430" s="43" t="s">
        <v>1225</v>
      </c>
      <c r="B430" s="57">
        <v>409</v>
      </c>
      <c r="C430" s="57" t="s">
        <v>1382</v>
      </c>
      <c r="D430" s="58" t="s">
        <v>494</v>
      </c>
      <c r="E430" s="58" t="s">
        <v>1228</v>
      </c>
      <c r="F430" s="58">
        <v>2</v>
      </c>
      <c r="G430" s="46">
        <v>1</v>
      </c>
      <c r="H430" s="47" t="s">
        <v>1229</v>
      </c>
      <c r="I430" s="59" t="s">
        <v>1230</v>
      </c>
      <c r="J430" s="56">
        <v>41480</v>
      </c>
      <c r="K430" s="61"/>
      <c r="L430" s="61"/>
      <c r="M430" s="73" t="s">
        <v>1228</v>
      </c>
      <c r="N430" s="80">
        <f t="shared" si="1031"/>
        <v>7000</v>
      </c>
      <c r="O430" s="77">
        <f>AVERAGE($N$2:N430)</f>
        <v>6135.6190106190097</v>
      </c>
      <c r="P430" s="77">
        <f t="shared" si="1032"/>
        <v>2.019581750890211</v>
      </c>
      <c r="Q430" s="49">
        <f t="shared" si="1033"/>
        <v>2.3125</v>
      </c>
      <c r="R430" s="49">
        <f t="shared" si="1034"/>
        <v>1.125</v>
      </c>
      <c r="S430" s="50">
        <f t="shared" si="1035"/>
        <v>0.875</v>
      </c>
      <c r="T430" s="50">
        <f t="shared" si="1036"/>
        <v>6968.75</v>
      </c>
      <c r="U430" s="50">
        <f t="shared" si="1037"/>
        <v>-125</v>
      </c>
      <c r="V430" s="50">
        <f>IF(A430&lt;&gt;"",AVERAGE($F$2:F430),"")</f>
        <v>1.7692307692307692</v>
      </c>
      <c r="W430" s="50">
        <f>IF(A430&lt;&gt;"", AVERAGE($G$2:G430), "")</f>
        <v>1.5804195804195804</v>
      </c>
      <c r="X430" s="50">
        <f>IF(A430&lt;&gt;"", COUNTIF($H$2:H430, "AC")/SUM($G$2:G430), "")</f>
        <v>0.61946902654867253</v>
      </c>
      <c r="Y430" s="50">
        <f t="shared" si="1038"/>
        <v>5672.798440497555</v>
      </c>
      <c r="Z430" s="50">
        <f t="shared" si="1039"/>
        <v>2.2834209638776883</v>
      </c>
      <c r="AA430" s="50">
        <f t="shared" si="967"/>
        <v>3.4166666666666665E-2</v>
      </c>
      <c r="AB430" s="75">
        <f t="shared" si="966"/>
        <v>5.6944444444444438E-3</v>
      </c>
      <c r="AC430" s="51">
        <v>5.6944444444444438E-3</v>
      </c>
      <c r="AD430" s="47" t="s">
        <v>987</v>
      </c>
      <c r="AE430" s="47" t="s">
        <v>987</v>
      </c>
      <c r="AF430" s="47" t="s">
        <v>987</v>
      </c>
    </row>
    <row r="431" spans="1:32" x14ac:dyDescent="0.15">
      <c r="A431" s="43" t="s">
        <v>1225</v>
      </c>
      <c r="B431" s="57">
        <v>206</v>
      </c>
      <c r="C431" s="57" t="s">
        <v>1383</v>
      </c>
      <c r="D431" s="58" t="s">
        <v>1377</v>
      </c>
      <c r="E431" s="58" t="s">
        <v>1228</v>
      </c>
      <c r="F431" s="58">
        <v>2.5</v>
      </c>
      <c r="G431" s="46">
        <v>1</v>
      </c>
      <c r="H431" s="47" t="s">
        <v>1229</v>
      </c>
      <c r="I431" s="59" t="s">
        <v>1230</v>
      </c>
      <c r="J431" s="56">
        <v>41480</v>
      </c>
      <c r="K431" s="61"/>
      <c r="L431" s="61"/>
      <c r="M431" s="73" t="s">
        <v>1228</v>
      </c>
      <c r="N431" s="80">
        <f t="shared" si="1031"/>
        <v>7500</v>
      </c>
      <c r="O431" s="77">
        <f>AVERAGE($N$2:N431)</f>
        <v>6138.7919896640815</v>
      </c>
      <c r="P431" s="77">
        <f t="shared" si="1032"/>
        <v>3.1729790450717701</v>
      </c>
      <c r="Q431" s="49">
        <f t="shared" si="1033"/>
        <v>2.375</v>
      </c>
      <c r="R431" s="49">
        <f t="shared" si="1034"/>
        <v>1.125</v>
      </c>
      <c r="S431" s="50">
        <f t="shared" si="1035"/>
        <v>0.875</v>
      </c>
      <c r="T431" s="50">
        <f t="shared" si="1036"/>
        <v>7031.25</v>
      </c>
      <c r="U431" s="50">
        <f t="shared" si="1037"/>
        <v>62.5</v>
      </c>
      <c r="V431" s="50">
        <f>IF(A431&lt;&gt;"",AVERAGE($F$2:F431),"")</f>
        <v>1.7709302325581395</v>
      </c>
      <c r="W431" s="50">
        <f>IF(A431&lt;&gt;"", AVERAGE($G$2:G431), "")</f>
        <v>1.5790697674418606</v>
      </c>
      <c r="X431" s="50">
        <f>IF(A431&lt;&gt;"", COUNTIF($H$2:H431, "AC")/SUM($G$2:G431), "")</f>
        <v>0.62002945508100149</v>
      </c>
      <c r="Y431" s="50">
        <f t="shared" si="1038"/>
        <v>5676.2364284001778</v>
      </c>
      <c r="Z431" s="50">
        <f t="shared" si="1039"/>
        <v>3.4379879026228082</v>
      </c>
      <c r="AA431" s="50">
        <f t="shared" si="967"/>
        <v>3.9861111111111111E-2</v>
      </c>
      <c r="AB431" s="75">
        <f t="shared" si="966"/>
        <v>6.6435185185185182E-3</v>
      </c>
      <c r="AC431" s="51">
        <v>6.6435185185185182E-3</v>
      </c>
      <c r="AD431" s="47" t="s">
        <v>987</v>
      </c>
      <c r="AE431" s="47" t="s">
        <v>987</v>
      </c>
      <c r="AF431" s="47" t="s">
        <v>987</v>
      </c>
    </row>
    <row r="432" spans="1:32" x14ac:dyDescent="0.15">
      <c r="A432" s="43" t="s">
        <v>1225</v>
      </c>
      <c r="B432" s="57">
        <v>447</v>
      </c>
      <c r="C432" s="57" t="s">
        <v>1384</v>
      </c>
      <c r="D432" s="58" t="s">
        <v>1385</v>
      </c>
      <c r="E432" s="58" t="s">
        <v>1228</v>
      </c>
      <c r="F432" s="58">
        <v>2.5</v>
      </c>
      <c r="G432" s="46">
        <v>1</v>
      </c>
      <c r="H432" s="47" t="s">
        <v>1229</v>
      </c>
      <c r="I432" s="59" t="s">
        <v>1230</v>
      </c>
      <c r="J432" s="56">
        <v>41480</v>
      </c>
      <c r="K432" s="61"/>
      <c r="L432" s="61"/>
      <c r="M432" s="73" t="s">
        <v>1228</v>
      </c>
      <c r="N432" s="80">
        <f t="shared" si="1031"/>
        <v>7500</v>
      </c>
      <c r="O432" s="77">
        <f>AVERAGE($N$2:N432)</f>
        <v>6141.9502449084803</v>
      </c>
      <c r="P432" s="77">
        <f t="shared" si="1032"/>
        <v>3.1582552443987879</v>
      </c>
      <c r="Q432" s="49">
        <f t="shared" si="1033"/>
        <v>2.25</v>
      </c>
      <c r="R432" s="49">
        <f t="shared" si="1034"/>
        <v>1.125</v>
      </c>
      <c r="S432" s="50">
        <f t="shared" si="1035"/>
        <v>0.875</v>
      </c>
      <c r="T432" s="50">
        <f t="shared" si="1036"/>
        <v>6906.25</v>
      </c>
      <c r="U432" s="50">
        <f t="shared" si="1037"/>
        <v>-125</v>
      </c>
      <c r="V432" s="50">
        <f>IF(A432&lt;&gt;"",AVERAGE($F$2:F432),"")</f>
        <v>1.7726218097447797</v>
      </c>
      <c r="W432" s="50">
        <f>IF(A432&lt;&gt;"", AVERAGE($G$2:G432), "")</f>
        <v>1.5777262180974478</v>
      </c>
      <c r="X432" s="50">
        <f>IF(A432&lt;&gt;"", COUNTIF($H$2:H432, "AC")/SUM($G$2:G432), "")</f>
        <v>0.62058823529411766</v>
      </c>
      <c r="Y432" s="50">
        <f t="shared" si="1038"/>
        <v>5679.660843455712</v>
      </c>
      <c r="Z432" s="50">
        <f t="shared" si="1039"/>
        <v>3.4244150555341548</v>
      </c>
      <c r="AA432" s="50">
        <f t="shared" si="967"/>
        <v>4.1319444444444443E-2</v>
      </c>
      <c r="AB432" s="75">
        <f t="shared" si="966"/>
        <v>6.8865740740740736E-3</v>
      </c>
      <c r="AC432" s="51">
        <v>6.8865740740740736E-3</v>
      </c>
      <c r="AD432" s="47" t="s">
        <v>987</v>
      </c>
      <c r="AE432" s="47" t="s">
        <v>987</v>
      </c>
      <c r="AF432" s="47" t="s">
        <v>987</v>
      </c>
    </row>
    <row r="433" spans="1:32" x14ac:dyDescent="0.15">
      <c r="A433" s="43" t="s">
        <v>1225</v>
      </c>
      <c r="B433" s="57">
        <v>401</v>
      </c>
      <c r="C433" s="57" t="s">
        <v>1386</v>
      </c>
      <c r="D433" s="58" t="s">
        <v>1387</v>
      </c>
      <c r="E433" s="58" t="s">
        <v>1228</v>
      </c>
      <c r="F433" s="58">
        <v>2.5</v>
      </c>
      <c r="G433" s="46">
        <v>1</v>
      </c>
      <c r="H433" s="47" t="s">
        <v>1229</v>
      </c>
      <c r="I433" s="59" t="s">
        <v>1230</v>
      </c>
      <c r="J433" s="56">
        <v>41485</v>
      </c>
      <c r="K433" s="61"/>
      <c r="L433" s="61"/>
      <c r="M433" s="73" t="s">
        <v>1228</v>
      </c>
      <c r="N433" s="80">
        <f t="shared" ref="N433:N437" si="1040">(0.5*F433/5+0.25*(1-(G433-1)/10)+0.25*(IF(H433="AC",1,0)/G433))*10000</f>
        <v>7500</v>
      </c>
      <c r="O433" s="77">
        <f>AVERAGE($N$2:N433)</f>
        <v>6145.0938786008219</v>
      </c>
      <c r="P433" s="77">
        <f t="shared" ref="P433:P437" si="1041">O433-O432</f>
        <v>3.1436336923416093</v>
      </c>
      <c r="Q433" s="49">
        <f t="shared" ref="Q433:Q437" si="1042">AVERAGE(F426:F433)</f>
        <v>2.3125</v>
      </c>
      <c r="R433" s="49">
        <f t="shared" ref="R433:R437" si="1043">AVERAGE(G426:G433)</f>
        <v>1.125</v>
      </c>
      <c r="S433" s="50">
        <f t="shared" ref="S433:S437" si="1044">COUNTIF(H427:H433, "AC")/SUM(G427:G433)</f>
        <v>0.875</v>
      </c>
      <c r="T433" s="50">
        <f t="shared" ref="T433:T437" si="1045">(Q433/5*0.5+(1-(R433-1)/10)*0.25+S433*0.25)*10000</f>
        <v>6968.75</v>
      </c>
      <c r="U433" s="50">
        <f t="shared" ref="U433:U437" si="1046">T433-T432</f>
        <v>62.5</v>
      </c>
      <c r="V433" s="50">
        <f>IF(A433&lt;&gt;"",AVERAGE($F$2:F433),"")</f>
        <v>1.7743055555555556</v>
      </c>
      <c r="W433" s="50">
        <f>IF(A433&lt;&gt;"", AVERAGE($G$2:G433), "")</f>
        <v>1.5763888888888888</v>
      </c>
      <c r="X433" s="50">
        <f>IF(A433&lt;&gt;"", COUNTIF($H$2:H433, "AC")/SUM($G$2:G433), "")</f>
        <v>0.62114537444933926</v>
      </c>
      <c r="Y433" s="50">
        <f t="shared" ref="Y433:Y437" si="1047">IF(A433&lt;&gt;"", V433/5*0.5+(1-(W433-1)/10)*0.25+X433*0.25, "")*10000</f>
        <v>5683.0717694566811</v>
      </c>
      <c r="Z433" s="50">
        <f t="shared" ref="Z433:Z437" si="1048">Y433-Y432</f>
        <v>3.4109260009690843</v>
      </c>
      <c r="AA433" s="50">
        <f t="shared" si="967"/>
        <v>0.11104166666666666</v>
      </c>
      <c r="AB433" s="75">
        <f t="shared" si="966"/>
        <v>1.8506944444444444E-2</v>
      </c>
      <c r="AC433" s="51">
        <v>1.8506944444444444E-2</v>
      </c>
      <c r="AD433" s="47" t="s">
        <v>987</v>
      </c>
      <c r="AE433" s="47" t="s">
        <v>987</v>
      </c>
      <c r="AF433" s="47" t="s">
        <v>987</v>
      </c>
    </row>
    <row r="434" spans="1:32" x14ac:dyDescent="0.15">
      <c r="A434" s="43" t="s">
        <v>1225</v>
      </c>
      <c r="B434" s="57">
        <v>504</v>
      </c>
      <c r="C434" s="57" t="s">
        <v>1388</v>
      </c>
      <c r="D434" s="58" t="s">
        <v>1389</v>
      </c>
      <c r="E434" s="58" t="s">
        <v>1228</v>
      </c>
      <c r="F434" s="58">
        <v>3</v>
      </c>
      <c r="G434" s="46">
        <v>3</v>
      </c>
      <c r="H434" s="47" t="s">
        <v>1229</v>
      </c>
      <c r="I434" s="59" t="s">
        <v>1230</v>
      </c>
      <c r="J434" s="56">
        <v>41485</v>
      </c>
      <c r="K434" s="61"/>
      <c r="L434" s="61"/>
      <c r="M434" s="73" t="s">
        <v>1228</v>
      </c>
      <c r="N434" s="80">
        <f t="shared" si="1040"/>
        <v>5833.3333333333339</v>
      </c>
      <c r="O434" s="77">
        <f>AVERAGE($N$2:N434)</f>
        <v>6144.3738773415444</v>
      </c>
      <c r="P434" s="77">
        <f t="shared" si="1041"/>
        <v>-0.72000125927752379</v>
      </c>
      <c r="Q434" s="49">
        <f t="shared" si="1042"/>
        <v>2.4375</v>
      </c>
      <c r="R434" s="49">
        <f t="shared" si="1043"/>
        <v>1.375</v>
      </c>
      <c r="S434" s="50">
        <f t="shared" si="1044"/>
        <v>0.77777777777777779</v>
      </c>
      <c r="T434" s="50">
        <f t="shared" si="1045"/>
        <v>6788.1944444444443</v>
      </c>
      <c r="U434" s="50">
        <f t="shared" si="1046"/>
        <v>-180.55555555555566</v>
      </c>
      <c r="V434" s="50">
        <f>IF(A434&lt;&gt;"",AVERAGE($F$2:F434),"")</f>
        <v>1.7771362586605082</v>
      </c>
      <c r="W434" s="50">
        <f>IF(A434&lt;&gt;"", AVERAGE($G$2:G434), "")</f>
        <v>1.579676674364896</v>
      </c>
      <c r="X434" s="50">
        <f>IF(A434&lt;&gt;"", COUNTIF($H$2:H434, "AC")/SUM($G$2:G434), "")</f>
        <v>0.61988304093567248</v>
      </c>
      <c r="Y434" s="50">
        <f t="shared" si="1047"/>
        <v>5681.9246924084655</v>
      </c>
      <c r="Z434" s="50">
        <f t="shared" si="1048"/>
        <v>-1.1470770482155785</v>
      </c>
      <c r="AA434" s="50">
        <f t="shared" si="967"/>
        <v>3.5555555555555556E-2</v>
      </c>
      <c r="AB434" s="75">
        <f t="shared" si="966"/>
        <v>5.9259259259259256E-3</v>
      </c>
      <c r="AC434" s="51">
        <v>5.9259259259259256E-3</v>
      </c>
      <c r="AD434" s="47" t="s">
        <v>987</v>
      </c>
      <c r="AE434" s="47" t="s">
        <v>987</v>
      </c>
      <c r="AF434" s="47" t="s">
        <v>987</v>
      </c>
    </row>
    <row r="435" spans="1:32" x14ac:dyDescent="0.15">
      <c r="A435" s="43" t="s">
        <v>1225</v>
      </c>
      <c r="B435" s="57">
        <v>541</v>
      </c>
      <c r="C435" s="57" t="s">
        <v>1390</v>
      </c>
      <c r="D435" s="58" t="s">
        <v>24</v>
      </c>
      <c r="E435" s="58" t="s">
        <v>1228</v>
      </c>
      <c r="F435" s="58">
        <v>3</v>
      </c>
      <c r="G435" s="46">
        <v>1</v>
      </c>
      <c r="H435" s="47" t="s">
        <v>1229</v>
      </c>
      <c r="I435" s="59" t="s">
        <v>1230</v>
      </c>
      <c r="J435" s="56">
        <v>41485</v>
      </c>
      <c r="K435" s="61"/>
      <c r="L435" s="61"/>
      <c r="M435" s="73" t="s">
        <v>1228</v>
      </c>
      <c r="N435" s="80">
        <f t="shared" si="1040"/>
        <v>8000</v>
      </c>
      <c r="O435" s="77">
        <f>AVERAGE($N$2:N435)</f>
        <v>6148.6495135688674</v>
      </c>
      <c r="P435" s="77">
        <f t="shared" si="1041"/>
        <v>4.2756362273230479</v>
      </c>
      <c r="Q435" s="49">
        <f t="shared" si="1042"/>
        <v>2.5625</v>
      </c>
      <c r="R435" s="49">
        <f t="shared" si="1043"/>
        <v>1.25</v>
      </c>
      <c r="S435" s="50">
        <f t="shared" si="1044"/>
        <v>0.77777777777777779</v>
      </c>
      <c r="T435" s="50">
        <f t="shared" si="1045"/>
        <v>6944.4444444444443</v>
      </c>
      <c r="U435" s="50">
        <f t="shared" si="1046"/>
        <v>156.25</v>
      </c>
      <c r="V435" s="50">
        <f>IF(A435&lt;&gt;"",AVERAGE($F$2:F435),"")</f>
        <v>1.7799539170506913</v>
      </c>
      <c r="W435" s="50">
        <f>IF(A435&lt;&gt;"", AVERAGE($G$2:G435), "")</f>
        <v>1.5783410138248848</v>
      </c>
      <c r="X435" s="50">
        <f>IF(A435&lt;&gt;"", COUNTIF($H$2:H435, "AC")/SUM($G$2:G435), "")</f>
        <v>0.62043795620437958</v>
      </c>
      <c r="Y435" s="50">
        <f t="shared" si="1047"/>
        <v>5686.4635541054186</v>
      </c>
      <c r="Z435" s="50">
        <f t="shared" si="1048"/>
        <v>4.5388616969530631</v>
      </c>
      <c r="AA435" s="50">
        <f t="shared" si="967"/>
        <v>5.3749999999999999E-2</v>
      </c>
      <c r="AB435" s="75">
        <f t="shared" si="966"/>
        <v>8.9583333333333338E-3</v>
      </c>
      <c r="AC435" s="51">
        <v>8.9583333333333338E-3</v>
      </c>
      <c r="AD435" s="47" t="s">
        <v>987</v>
      </c>
      <c r="AE435" s="47" t="s">
        <v>987</v>
      </c>
      <c r="AF435" s="47" t="s">
        <v>987</v>
      </c>
    </row>
    <row r="436" spans="1:32" x14ac:dyDescent="0.15">
      <c r="A436" s="43" t="s">
        <v>1225</v>
      </c>
      <c r="B436" s="57">
        <v>551</v>
      </c>
      <c r="C436" s="57" t="s">
        <v>1391</v>
      </c>
      <c r="D436" s="58" t="s">
        <v>24</v>
      </c>
      <c r="E436" s="58" t="s">
        <v>1228</v>
      </c>
      <c r="F436" s="58">
        <v>2</v>
      </c>
      <c r="G436" s="46">
        <v>1</v>
      </c>
      <c r="H436" s="47" t="s">
        <v>1229</v>
      </c>
      <c r="I436" s="59" t="s">
        <v>1230</v>
      </c>
      <c r="J436" s="56">
        <v>41485</v>
      </c>
      <c r="K436" s="61"/>
      <c r="L436" s="61"/>
      <c r="M436" s="73" t="s">
        <v>1228</v>
      </c>
      <c r="N436" s="80">
        <f t="shared" si="1040"/>
        <v>7000</v>
      </c>
      <c r="O436" s="77">
        <f>AVERAGE($N$2:N436)</f>
        <v>6150.6066411238817</v>
      </c>
      <c r="P436" s="77">
        <f t="shared" si="1041"/>
        <v>1.9571275550142673</v>
      </c>
      <c r="Q436" s="49">
        <f t="shared" si="1042"/>
        <v>2.5625</v>
      </c>
      <c r="R436" s="49">
        <f t="shared" si="1043"/>
        <v>1.25</v>
      </c>
      <c r="S436" s="50">
        <f t="shared" si="1044"/>
        <v>0.77777777777777779</v>
      </c>
      <c r="T436" s="50">
        <f t="shared" si="1045"/>
        <v>6944.4444444444443</v>
      </c>
      <c r="U436" s="50">
        <f t="shared" si="1046"/>
        <v>0</v>
      </c>
      <c r="V436" s="50">
        <f>IF(A436&lt;&gt;"",AVERAGE($F$2:F436),"")</f>
        <v>1.7804597701149425</v>
      </c>
      <c r="W436" s="50">
        <f>IF(A436&lt;&gt;"", AVERAGE($G$2:G436), "")</f>
        <v>1.5770114942528735</v>
      </c>
      <c r="X436" s="50">
        <f>IF(A436&lt;&gt;"", COUNTIF($H$2:H436, "AC")/SUM($G$2:G436), "")</f>
        <v>0.62099125364431484</v>
      </c>
      <c r="Y436" s="50">
        <f t="shared" si="1047"/>
        <v>5688.6850306625111</v>
      </c>
      <c r="Z436" s="50">
        <f t="shared" si="1048"/>
        <v>2.221476557092501</v>
      </c>
      <c r="AA436" s="50">
        <f t="shared" si="967"/>
        <v>2.6597222222222227E-2</v>
      </c>
      <c r="AB436" s="75">
        <f t="shared" si="966"/>
        <v>4.4328703703703709E-3</v>
      </c>
      <c r="AC436" s="51">
        <v>4.4328703703703709E-3</v>
      </c>
      <c r="AD436" s="47" t="s">
        <v>987</v>
      </c>
      <c r="AE436" s="47" t="s">
        <v>987</v>
      </c>
      <c r="AF436" s="47" t="s">
        <v>987</v>
      </c>
    </row>
    <row r="437" spans="1:32" x14ac:dyDescent="0.15">
      <c r="A437" s="43" t="s">
        <v>1225</v>
      </c>
      <c r="B437" s="57">
        <v>415</v>
      </c>
      <c r="C437" s="57" t="s">
        <v>1392</v>
      </c>
      <c r="D437" s="58" t="s">
        <v>1393</v>
      </c>
      <c r="E437" s="58" t="s">
        <v>1228</v>
      </c>
      <c r="F437" s="58">
        <v>3</v>
      </c>
      <c r="G437" s="46">
        <v>1</v>
      </c>
      <c r="H437" s="47" t="s">
        <v>1229</v>
      </c>
      <c r="I437" s="59" t="s">
        <v>1230</v>
      </c>
      <c r="J437" s="56">
        <v>41485</v>
      </c>
      <c r="K437" s="61"/>
      <c r="L437" s="61"/>
      <c r="M437" s="73" t="s">
        <v>1228</v>
      </c>
      <c r="N437" s="80">
        <f t="shared" si="1040"/>
        <v>8000</v>
      </c>
      <c r="O437" s="77">
        <f>AVERAGE($N$2:N437)</f>
        <v>6154.8483690112125</v>
      </c>
      <c r="P437" s="77">
        <f t="shared" si="1041"/>
        <v>4.2417278873308533</v>
      </c>
      <c r="Q437" s="49">
        <f t="shared" si="1042"/>
        <v>2.5625</v>
      </c>
      <c r="R437" s="49">
        <f t="shared" si="1043"/>
        <v>1.25</v>
      </c>
      <c r="S437" s="50">
        <f t="shared" si="1044"/>
        <v>0.77777777777777779</v>
      </c>
      <c r="T437" s="50">
        <f t="shared" si="1045"/>
        <v>6944.4444444444443</v>
      </c>
      <c r="U437" s="50">
        <f t="shared" si="1046"/>
        <v>0</v>
      </c>
      <c r="V437" s="50">
        <f>IF(A437&lt;&gt;"",AVERAGE($F$2:F437),"")</f>
        <v>1.7832568807339451</v>
      </c>
      <c r="W437" s="50">
        <f>IF(A437&lt;&gt;"", AVERAGE($G$2:G437), "")</f>
        <v>1.5756880733944953</v>
      </c>
      <c r="X437" s="50">
        <f>IF(A437&lt;&gt;"", COUNTIF($H$2:H437, "AC")/SUM($G$2:G437), "")</f>
        <v>0.62154294032023294</v>
      </c>
      <c r="Y437" s="50">
        <f t="shared" si="1047"/>
        <v>5693.1922131859037</v>
      </c>
      <c r="Z437" s="50">
        <f t="shared" si="1048"/>
        <v>4.5071825233926575</v>
      </c>
      <c r="AA437" s="50">
        <f t="shared" si="967"/>
        <v>5.9027777777777776E-2</v>
      </c>
      <c r="AB437" s="75">
        <f t="shared" si="966"/>
        <v>9.8379629629629633E-3</v>
      </c>
      <c r="AC437" s="51">
        <v>9.8379629629629633E-3</v>
      </c>
      <c r="AD437" s="47" t="s">
        <v>987</v>
      </c>
      <c r="AE437" s="47" t="s">
        <v>987</v>
      </c>
      <c r="AF437" s="47" t="s">
        <v>987</v>
      </c>
    </row>
    <row r="438" spans="1:32" x14ac:dyDescent="0.15">
      <c r="A438" s="43" t="s">
        <v>1225</v>
      </c>
      <c r="B438" s="57">
        <v>657</v>
      </c>
      <c r="C438" s="57" t="s">
        <v>1394</v>
      </c>
      <c r="D438" s="58" t="s">
        <v>20</v>
      </c>
      <c r="E438" s="58" t="s">
        <v>1228</v>
      </c>
      <c r="F438" s="58">
        <v>1</v>
      </c>
      <c r="G438" s="46">
        <v>1</v>
      </c>
      <c r="H438" s="47" t="s">
        <v>1229</v>
      </c>
      <c r="I438" s="59" t="s">
        <v>1230</v>
      </c>
      <c r="J438" s="56">
        <v>41519</v>
      </c>
      <c r="K438" s="61"/>
      <c r="L438" s="61"/>
      <c r="M438" s="73" t="s">
        <v>1228</v>
      </c>
      <c r="N438" s="80">
        <f t="shared" ref="N438" si="1049">(0.5*F438/5+0.25*(1-(G438-1)/10)+0.25*(IF(H438="AC",1,0)/G438))*10000</f>
        <v>6000</v>
      </c>
      <c r="O438" s="77">
        <f>AVERAGE($N$2:N438)</f>
        <v>6154.4940249173651</v>
      </c>
      <c r="P438" s="77">
        <f t="shared" ref="P438" si="1050">O438-O437</f>
        <v>-0.35434409384743049</v>
      </c>
      <c r="Q438" s="49">
        <f t="shared" ref="Q438" si="1051">AVERAGE(F431:F438)</f>
        <v>2.4375</v>
      </c>
      <c r="R438" s="49">
        <f t="shared" ref="R438" si="1052">AVERAGE(G431:G438)</f>
        <v>1.25</v>
      </c>
      <c r="S438" s="50">
        <f t="shared" ref="S438" si="1053">COUNTIF(H432:H438, "AC")/SUM(G432:G438)</f>
        <v>0.77777777777777779</v>
      </c>
      <c r="T438" s="50">
        <f t="shared" ref="T438" si="1054">(Q438/5*0.5+(1-(R438-1)/10)*0.25+S438*0.25)*10000</f>
        <v>6819.4444444444443</v>
      </c>
      <c r="U438" s="50">
        <f t="shared" ref="U438" si="1055">T438-T437</f>
        <v>-125</v>
      </c>
      <c r="V438" s="50">
        <f>IF(A438&lt;&gt;"",AVERAGE($F$2:F438),"")</f>
        <v>1.7814645308924486</v>
      </c>
      <c r="W438" s="50">
        <f>IF(A438&lt;&gt;"", AVERAGE($G$2:G438), "")</f>
        <v>1.5743707093821511</v>
      </c>
      <c r="X438" s="50">
        <f>IF(A438&lt;&gt;"", COUNTIF($H$2:H438, "AC")/SUM($G$2:G438), "")</f>
        <v>0.62209302325581395</v>
      </c>
      <c r="Y438" s="50">
        <f t="shared" ref="Y438" si="1056">IF(A438&lt;&gt;"", V438/5*0.5+(1-(W438-1)/10)*0.25+X438*0.25, "")*10000</f>
        <v>5693.104411686445</v>
      </c>
      <c r="Z438" s="50">
        <f t="shared" ref="Z438" si="1057">Y438-Y437</f>
        <v>-8.7801499458691978E-2</v>
      </c>
      <c r="AA438" s="50">
        <f t="shared" si="967"/>
        <v>1.6458333333333335E-2</v>
      </c>
      <c r="AB438" s="75">
        <f t="shared" si="966"/>
        <v>2.7430555555555559E-3</v>
      </c>
      <c r="AC438" s="51">
        <v>2.7430555555555559E-3</v>
      </c>
      <c r="AD438" s="47" t="s">
        <v>987</v>
      </c>
      <c r="AE438" s="47" t="s">
        <v>987</v>
      </c>
      <c r="AF438" s="47" t="s">
        <v>987</v>
      </c>
    </row>
    <row r="439" spans="1:32" x14ac:dyDescent="0.15">
      <c r="A439" s="43" t="s">
        <v>1225</v>
      </c>
      <c r="B439" s="57">
        <v>653</v>
      </c>
      <c r="C439" s="57" t="s">
        <v>1395</v>
      </c>
      <c r="D439" s="58" t="s">
        <v>1336</v>
      </c>
      <c r="E439" s="58" t="s">
        <v>1228</v>
      </c>
      <c r="F439" s="58">
        <v>2</v>
      </c>
      <c r="G439" s="46">
        <v>1</v>
      </c>
      <c r="H439" s="47" t="s">
        <v>1229</v>
      </c>
      <c r="I439" s="59" t="s">
        <v>1230</v>
      </c>
      <c r="J439" s="56">
        <v>41519</v>
      </c>
      <c r="K439" s="61"/>
      <c r="L439" s="61"/>
      <c r="M439" s="73" t="s">
        <v>1228</v>
      </c>
      <c r="N439" s="80">
        <f t="shared" ref="N439" si="1058">(0.5*F439/5+0.25*(1-(G439-1)/10)+0.25*(IF(H439="AC",1,0)/G439))*10000</f>
        <v>7000</v>
      </c>
      <c r="O439" s="77">
        <f>AVERAGE($N$2:N439)</f>
        <v>6156.42440385591</v>
      </c>
      <c r="P439" s="77">
        <f t="shared" ref="P439" si="1059">O439-O438</f>
        <v>1.9303789385448908</v>
      </c>
      <c r="Q439" s="49">
        <f t="shared" ref="Q439" si="1060">AVERAGE(F432:F439)</f>
        <v>2.375</v>
      </c>
      <c r="R439" s="49">
        <f t="shared" ref="R439" si="1061">AVERAGE(G432:G439)</f>
        <v>1.25</v>
      </c>
      <c r="S439" s="50">
        <f t="shared" ref="S439" si="1062">COUNTIF(H433:H439, "AC")/SUM(G433:G439)</f>
        <v>0.77777777777777779</v>
      </c>
      <c r="T439" s="50">
        <f t="shared" ref="T439" si="1063">(Q439/5*0.5+(1-(R439-1)/10)*0.25+S439*0.25)*10000</f>
        <v>6756.9444444444434</v>
      </c>
      <c r="U439" s="50">
        <f t="shared" ref="U439" si="1064">T439-T438</f>
        <v>-62.500000000000909</v>
      </c>
      <c r="V439" s="50">
        <f>IF(A439&lt;&gt;"",AVERAGE($F$2:F439),"")</f>
        <v>1.7819634703196348</v>
      </c>
      <c r="W439" s="50">
        <f>IF(A439&lt;&gt;"", AVERAGE($G$2:G439), "")</f>
        <v>1.5730593607305936</v>
      </c>
      <c r="X439" s="50">
        <f>IF(A439&lt;&gt;"", COUNTIF($H$2:H439, "AC")/SUM($G$2:G439), "")</f>
        <v>0.62264150943396224</v>
      </c>
      <c r="Y439" s="50">
        <f t="shared" ref="Y439" si="1065">IF(A439&lt;&gt;"", V439/5*0.5+(1-(W439-1)/10)*0.25+X439*0.25, "")*10000</f>
        <v>5695.302403721892</v>
      </c>
      <c r="Z439" s="50">
        <f t="shared" ref="Z439" si="1066">Y439-Y438</f>
        <v>2.1979920354469868</v>
      </c>
      <c r="AA439" s="50">
        <f t="shared" si="967"/>
        <v>5.9236111111111114E-2</v>
      </c>
      <c r="AB439" s="75">
        <f t="shared" si="966"/>
        <v>9.8726851851851857E-3</v>
      </c>
      <c r="AC439" s="51">
        <v>9.8726851851851857E-3</v>
      </c>
      <c r="AD439" s="47" t="s">
        <v>987</v>
      </c>
      <c r="AE439" s="47" t="s">
        <v>987</v>
      </c>
      <c r="AF439" s="47" t="s">
        <v>987</v>
      </c>
    </row>
    <row r="440" spans="1:32" x14ac:dyDescent="0.15">
      <c r="A440" s="43" t="s">
        <v>1225</v>
      </c>
      <c r="B440" s="57">
        <v>661</v>
      </c>
      <c r="C440" s="57" t="s">
        <v>1396</v>
      </c>
      <c r="D440" s="58" t="s">
        <v>20</v>
      </c>
      <c r="E440" s="58" t="s">
        <v>1228</v>
      </c>
      <c r="F440" s="58">
        <v>2</v>
      </c>
      <c r="G440" s="46">
        <v>1</v>
      </c>
      <c r="H440" s="47" t="s">
        <v>1229</v>
      </c>
      <c r="I440" s="59" t="s">
        <v>1230</v>
      </c>
      <c r="J440" s="56">
        <v>41519</v>
      </c>
      <c r="K440" s="61"/>
      <c r="L440" s="61"/>
      <c r="M440" s="73" t="s">
        <v>1228</v>
      </c>
      <c r="N440" s="80">
        <f t="shared" ref="N440" si="1067">(0.5*F440/5+0.25*(1-(G440-1)/10)+0.25*(IF(H440="AC",1,0)/G440))*10000</f>
        <v>7000</v>
      </c>
      <c r="O440" s="77">
        <f>AVERAGE($N$2:N440)</f>
        <v>6158.3459883573769</v>
      </c>
      <c r="P440" s="77">
        <f t="shared" ref="P440" si="1068">O440-O439</f>
        <v>1.9215845014668957</v>
      </c>
      <c r="Q440" s="49">
        <f t="shared" ref="Q440" si="1069">AVERAGE(F433:F440)</f>
        <v>2.3125</v>
      </c>
      <c r="R440" s="49">
        <f t="shared" ref="R440" si="1070">AVERAGE(G433:G440)</f>
        <v>1.25</v>
      </c>
      <c r="S440" s="50">
        <f t="shared" ref="S440" si="1071">COUNTIF(H434:H440, "AC")/SUM(G434:G440)</f>
        <v>0.77777777777777779</v>
      </c>
      <c r="T440" s="50">
        <f t="shared" ref="T440" si="1072">(Q440/5*0.5+(1-(R440-1)/10)*0.25+S440*0.25)*10000</f>
        <v>6694.4444444444443</v>
      </c>
      <c r="U440" s="50">
        <f t="shared" ref="U440" si="1073">T440-T439</f>
        <v>-62.499999999999091</v>
      </c>
      <c r="V440" s="50">
        <f>IF(A440&lt;&gt;"",AVERAGE($F$2:F440),"")</f>
        <v>1.7824601366742596</v>
      </c>
      <c r="W440" s="50">
        <f>IF(A440&lt;&gt;"", AVERAGE($G$2:G440), "")</f>
        <v>1.571753986332574</v>
      </c>
      <c r="X440" s="50">
        <f>IF(A440&lt;&gt;"", COUNTIF($H$2:H440, "AC")/SUM($G$2:G440), "")</f>
        <v>0.62318840579710144</v>
      </c>
      <c r="Y440" s="50">
        <f t="shared" ref="Y440" si="1074">IF(A440&lt;&gt;"", V440/5*0.5+(1-(W440-1)/10)*0.25+X440*0.25, "")*10000</f>
        <v>5697.4926545838698</v>
      </c>
      <c r="Z440" s="50">
        <f t="shared" ref="Z440" si="1075">Y440-Y439</f>
        <v>2.1902508619778018</v>
      </c>
      <c r="AA440" s="50">
        <f t="shared" si="967"/>
        <v>3.5000000000000003E-2</v>
      </c>
      <c r="AB440" s="75">
        <f t="shared" si="966"/>
        <v>5.8333333333333336E-3</v>
      </c>
      <c r="AC440" s="51">
        <v>5.8333333333333336E-3</v>
      </c>
      <c r="AD440" s="47" t="s">
        <v>987</v>
      </c>
      <c r="AE440" s="47" t="s">
        <v>987</v>
      </c>
      <c r="AF440" s="47" t="s">
        <v>987</v>
      </c>
    </row>
    <row r="441" spans="1:32" x14ac:dyDescent="0.15">
      <c r="A441" s="43" t="s">
        <v>1225</v>
      </c>
      <c r="B441" s="57">
        <v>338</v>
      </c>
      <c r="C441" s="57" t="s">
        <v>1397</v>
      </c>
      <c r="D441" s="58" t="s">
        <v>435</v>
      </c>
      <c r="E441" s="58" t="s">
        <v>1228</v>
      </c>
      <c r="F441" s="58">
        <v>3</v>
      </c>
      <c r="G441" s="46">
        <v>1</v>
      </c>
      <c r="H441" s="47" t="s">
        <v>1229</v>
      </c>
      <c r="I441" s="59" t="s">
        <v>1277</v>
      </c>
      <c r="J441" s="56">
        <v>41567</v>
      </c>
      <c r="K441" s="61"/>
      <c r="L441" s="61"/>
      <c r="M441" s="73" t="s">
        <v>1228</v>
      </c>
      <c r="N441" s="80">
        <f t="shared" ref="N441" si="1076">(0.5*F441/5+0.25*(1-(G441-1)/10)+0.25*(IF(H441="AC",1,0)/G441))*10000</f>
        <v>8000</v>
      </c>
      <c r="O441" s="77">
        <f>AVERAGE($N$2:N441)</f>
        <v>6162.5315656565645</v>
      </c>
      <c r="P441" s="77">
        <f t="shared" ref="P441" si="1077">O441-O440</f>
        <v>4.185577299187571</v>
      </c>
      <c r="Q441" s="49">
        <f t="shared" ref="Q441" si="1078">AVERAGE(F434:F441)</f>
        <v>2.375</v>
      </c>
      <c r="R441" s="49">
        <f t="shared" ref="R441" si="1079">AVERAGE(G434:G441)</f>
        <v>1.25</v>
      </c>
      <c r="S441" s="50">
        <f t="shared" ref="S441" si="1080">COUNTIF(H435:H441, "AC")/SUM(G435:G441)</f>
        <v>1</v>
      </c>
      <c r="T441" s="50">
        <f t="shared" ref="T441" si="1081">(Q441/5*0.5+(1-(R441-1)/10)*0.25+S441*0.25)*10000</f>
        <v>7312.5</v>
      </c>
      <c r="U441" s="50">
        <f t="shared" ref="U441" si="1082">T441-T440</f>
        <v>618.05555555555566</v>
      </c>
      <c r="V441" s="50">
        <f>IF(A441&lt;&gt;"",AVERAGE($F$2:F441),"")</f>
        <v>1.7852272727272727</v>
      </c>
      <c r="W441" s="50">
        <f>IF(A441&lt;&gt;"", AVERAGE($G$2:G441), "")</f>
        <v>1.5704545454545455</v>
      </c>
      <c r="X441" s="50">
        <f>IF(A441&lt;&gt;"", COUNTIF($H$2:H441, "AC")/SUM($G$2:G441), "")</f>
        <v>0.62373371924746746</v>
      </c>
      <c r="Y441" s="50">
        <f t="shared" ref="Y441" si="1083">IF(A441&lt;&gt;"", V441/5*0.5+(1-(W441-1)/10)*0.25+X441*0.25, "")*10000</f>
        <v>5701.9479344823058</v>
      </c>
      <c r="Z441" s="50">
        <f t="shared" ref="Z441" si="1084">Y441-Y440</f>
        <v>4.455279898435947</v>
      </c>
      <c r="AA441" s="50">
        <f t="shared" si="967"/>
        <v>5.7986111111111106E-2</v>
      </c>
      <c r="AB441" s="75">
        <f t="shared" si="966"/>
        <v>9.6643518518518511E-3</v>
      </c>
      <c r="AC441" s="51">
        <v>9.6643518518518511E-3</v>
      </c>
      <c r="AD441" s="47" t="s">
        <v>987</v>
      </c>
      <c r="AE441" s="47" t="s">
        <v>987</v>
      </c>
      <c r="AF441" s="47" t="s">
        <v>987</v>
      </c>
    </row>
    <row r="442" spans="1:32" x14ac:dyDescent="0.15">
      <c r="A442" s="43" t="s">
        <v>1225</v>
      </c>
      <c r="B442" s="57">
        <v>647</v>
      </c>
      <c r="C442" s="57" t="s">
        <v>1398</v>
      </c>
      <c r="D442" s="58" t="s">
        <v>1399</v>
      </c>
      <c r="E442" s="58" t="s">
        <v>1228</v>
      </c>
      <c r="F442" s="58">
        <v>3</v>
      </c>
      <c r="G442" s="46">
        <v>1</v>
      </c>
      <c r="H442" s="47" t="s">
        <v>1229</v>
      </c>
      <c r="I442" s="59" t="s">
        <v>1277</v>
      </c>
      <c r="J442" s="56">
        <v>41567</v>
      </c>
      <c r="K442" s="61"/>
      <c r="L442" s="61"/>
      <c r="M442" s="73" t="s">
        <v>1228</v>
      </c>
      <c r="N442" s="80">
        <f t="shared" ref="N442:N445" si="1085">(0.5*F442/5+0.25*(1-(G442-1)/10)+0.25*(IF(H442="AC",1,0)/G442))*10000</f>
        <v>8000</v>
      </c>
      <c r="O442" s="77">
        <f>AVERAGE($N$2:N442)</f>
        <v>6166.6981607457792</v>
      </c>
      <c r="P442" s="77">
        <f t="shared" ref="P442:P445" si="1086">O442-O441</f>
        <v>4.1665950892147521</v>
      </c>
      <c r="Q442" s="49">
        <f t="shared" ref="Q442:Q445" si="1087">AVERAGE(F435:F442)</f>
        <v>2.375</v>
      </c>
      <c r="R442" s="49">
        <f t="shared" ref="R442:R445" si="1088">AVERAGE(G435:G442)</f>
        <v>1</v>
      </c>
      <c r="S442" s="50">
        <f t="shared" ref="S442:S445" si="1089">COUNTIF(H436:H442, "AC")/SUM(G436:G442)</f>
        <v>1</v>
      </c>
      <c r="T442" s="50">
        <f t="shared" ref="T442:T445" si="1090">(Q442/5*0.5+(1-(R442-1)/10)*0.25+S442*0.25)*10000</f>
        <v>7375</v>
      </c>
      <c r="U442" s="50">
        <f t="shared" ref="U442:U445" si="1091">T442-T441</f>
        <v>62.5</v>
      </c>
      <c r="V442" s="50">
        <f>IF(A442&lt;&gt;"",AVERAGE($F$2:F442),"")</f>
        <v>1.7879818594104309</v>
      </c>
      <c r="W442" s="50">
        <f>IF(A442&lt;&gt;"", AVERAGE($G$2:G442), "")</f>
        <v>1.5691609977324263</v>
      </c>
      <c r="X442" s="50">
        <f>IF(A442&lt;&gt;"", COUNTIF($H$2:H442, "AC")/SUM($G$2:G442), "")</f>
        <v>0.62427745664739887</v>
      </c>
      <c r="Y442" s="50">
        <f t="shared" ref="Y442:Y445" si="1092">IF(A442&lt;&gt;"", V442/5*0.5+(1-(W442-1)/10)*0.25+X442*0.25, "")*10000</f>
        <v>5706.3852515958215</v>
      </c>
      <c r="Z442" s="50">
        <f t="shared" ref="Z442:Z445" si="1093">Y442-Y441</f>
        <v>4.4373171135157463</v>
      </c>
      <c r="AA442" s="50">
        <f t="shared" si="967"/>
        <v>4.2500000000000003E-2</v>
      </c>
      <c r="AB442" s="75">
        <f t="shared" si="966"/>
        <v>7.083333333333333E-3</v>
      </c>
      <c r="AC442" s="51">
        <v>7.083333333333333E-3</v>
      </c>
      <c r="AD442" s="47" t="s">
        <v>987</v>
      </c>
      <c r="AE442" s="47" t="s">
        <v>987</v>
      </c>
      <c r="AF442" s="47" t="s">
        <v>987</v>
      </c>
    </row>
    <row r="443" spans="1:32" x14ac:dyDescent="0.15">
      <c r="A443" s="43" t="s">
        <v>1225</v>
      </c>
      <c r="B443" s="57">
        <v>413</v>
      </c>
      <c r="C443" s="57" t="s">
        <v>1400</v>
      </c>
      <c r="D443" s="58" t="s">
        <v>20</v>
      </c>
      <c r="E443" s="58" t="s">
        <v>1228</v>
      </c>
      <c r="F443" s="58">
        <v>3</v>
      </c>
      <c r="G443" s="46">
        <v>1</v>
      </c>
      <c r="H443" s="47" t="s">
        <v>1229</v>
      </c>
      <c r="I443" s="59" t="s">
        <v>1277</v>
      </c>
      <c r="J443" s="56">
        <v>41567</v>
      </c>
      <c r="K443" s="61"/>
      <c r="L443" s="61"/>
      <c r="M443" s="73" t="s">
        <v>1228</v>
      </c>
      <c r="N443" s="80">
        <f t="shared" si="1085"/>
        <v>8000</v>
      </c>
      <c r="O443" s="77">
        <f>AVERAGE($N$2:N443)</f>
        <v>6170.8459024635486</v>
      </c>
      <c r="P443" s="77">
        <f t="shared" si="1086"/>
        <v>4.1477417177693496</v>
      </c>
      <c r="Q443" s="49">
        <f t="shared" si="1087"/>
        <v>2.375</v>
      </c>
      <c r="R443" s="49">
        <f t="shared" si="1088"/>
        <v>1</v>
      </c>
      <c r="S443" s="50">
        <f t="shared" si="1089"/>
        <v>1</v>
      </c>
      <c r="T443" s="50">
        <f t="shared" si="1090"/>
        <v>7375</v>
      </c>
      <c r="U443" s="50">
        <f t="shared" si="1091"/>
        <v>0</v>
      </c>
      <c r="V443" s="50">
        <f>IF(A443&lt;&gt;"",AVERAGE($F$2:F443),"")</f>
        <v>1.7907239819004526</v>
      </c>
      <c r="W443" s="50">
        <f>IF(A443&lt;&gt;"", AVERAGE($G$2:G443), "")</f>
        <v>1.5678733031674208</v>
      </c>
      <c r="X443" s="50">
        <f>IF(A443&lt;&gt;"", COUNTIF($H$2:H443, "AC")/SUM($G$2:G443), "")</f>
        <v>0.62481962481962483</v>
      </c>
      <c r="Y443" s="50">
        <f t="shared" si="1092"/>
        <v>5710.8047181576594</v>
      </c>
      <c r="Z443" s="50">
        <f t="shared" si="1093"/>
        <v>4.4194665618379076</v>
      </c>
      <c r="AA443" s="50">
        <f t="shared" si="967"/>
        <v>7.104166666666667E-2</v>
      </c>
      <c r="AB443" s="75">
        <f t="shared" si="966"/>
        <v>1.1840277777777778E-2</v>
      </c>
      <c r="AC443" s="51">
        <v>1.1840277777777778E-2</v>
      </c>
      <c r="AD443" s="47" t="s">
        <v>987</v>
      </c>
      <c r="AE443" s="47" t="s">
        <v>987</v>
      </c>
      <c r="AF443" s="47" t="s">
        <v>987</v>
      </c>
    </row>
    <row r="444" spans="1:32" x14ac:dyDescent="0.15">
      <c r="A444" s="43" t="s">
        <v>1225</v>
      </c>
      <c r="B444" s="57">
        <v>646</v>
      </c>
      <c r="C444" s="57" t="s">
        <v>1401</v>
      </c>
      <c r="D444" s="58" t="s">
        <v>435</v>
      </c>
      <c r="E444" s="58">
        <v>1</v>
      </c>
      <c r="F444" s="58">
        <v>3.5</v>
      </c>
      <c r="G444" s="46">
        <v>3</v>
      </c>
      <c r="H444" s="47" t="s">
        <v>1229</v>
      </c>
      <c r="I444" s="59" t="s">
        <v>1277</v>
      </c>
      <c r="J444" s="56">
        <v>41567</v>
      </c>
      <c r="K444" s="61"/>
      <c r="L444" s="61" t="s">
        <v>1402</v>
      </c>
      <c r="M444" s="73" t="s">
        <v>1228</v>
      </c>
      <c r="N444" s="80">
        <f t="shared" si="1085"/>
        <v>6333.3333333333339</v>
      </c>
      <c r="O444" s="77">
        <f>AVERAGE($N$2:N444)</f>
        <v>6171.212691246551</v>
      </c>
      <c r="P444" s="77">
        <f t="shared" si="1086"/>
        <v>0.36678878300244833</v>
      </c>
      <c r="Q444" s="49">
        <f t="shared" si="1087"/>
        <v>2.5625</v>
      </c>
      <c r="R444" s="49">
        <f t="shared" si="1088"/>
        <v>1.25</v>
      </c>
      <c r="S444" s="50">
        <f t="shared" si="1089"/>
        <v>0.77777777777777779</v>
      </c>
      <c r="T444" s="50">
        <f t="shared" si="1090"/>
        <v>6944.4444444444443</v>
      </c>
      <c r="U444" s="50">
        <f t="shared" si="1091"/>
        <v>-430.55555555555566</v>
      </c>
      <c r="V444" s="50">
        <f>IF(A444&lt;&gt;"",AVERAGE($F$2:F444),"")</f>
        <v>1.7945823927765236</v>
      </c>
      <c r="W444" s="50">
        <f>IF(A444&lt;&gt;"", AVERAGE($G$2:G444), "")</f>
        <v>1.5711060948081264</v>
      </c>
      <c r="X444" s="50">
        <f>IF(A444&lt;&gt;"", COUNTIF($H$2:H444, "AC")/SUM($G$2:G444), "")</f>
        <v>0.62356321839080464</v>
      </c>
      <c r="Y444" s="50">
        <f t="shared" si="1092"/>
        <v>5710.713915051504</v>
      </c>
      <c r="Z444" s="50">
        <f t="shared" si="1093"/>
        <v>-9.0803106155362912E-2</v>
      </c>
      <c r="AA444" s="50">
        <f t="shared" si="967"/>
        <v>1</v>
      </c>
      <c r="AB444" s="75">
        <f t="shared" si="966"/>
        <v>1E+100</v>
      </c>
      <c r="AC444" s="51">
        <v>2.101851851851852E-2</v>
      </c>
      <c r="AD444" s="51">
        <v>1.068287037037037E-2</v>
      </c>
      <c r="AE444" s="82">
        <v>1E+100</v>
      </c>
      <c r="AF444" s="47" t="s">
        <v>987</v>
      </c>
    </row>
    <row r="445" spans="1:32" x14ac:dyDescent="0.15">
      <c r="A445" s="43" t="s">
        <v>1225</v>
      </c>
      <c r="B445" s="57">
        <v>343</v>
      </c>
      <c r="C445" s="57" t="s">
        <v>1403</v>
      </c>
      <c r="D445" s="58" t="s">
        <v>435</v>
      </c>
      <c r="E445" s="58">
        <v>1</v>
      </c>
      <c r="F445" s="58">
        <v>3.5</v>
      </c>
      <c r="G445" s="46">
        <v>1</v>
      </c>
      <c r="H445" s="47" t="s">
        <v>1229</v>
      </c>
      <c r="I445" s="59" t="s">
        <v>1277</v>
      </c>
      <c r="J445" s="56">
        <v>41567</v>
      </c>
      <c r="K445" s="61"/>
      <c r="L445" s="61" t="s">
        <v>1404</v>
      </c>
      <c r="M445" s="73" t="s">
        <v>1228</v>
      </c>
      <c r="N445" s="80">
        <f t="shared" si="1085"/>
        <v>8500</v>
      </c>
      <c r="O445" s="77">
        <f>AVERAGE($N$2:N445)</f>
        <v>6176.4577077077074</v>
      </c>
      <c r="P445" s="77">
        <f t="shared" si="1086"/>
        <v>5.2450164611564105</v>
      </c>
      <c r="Q445" s="49">
        <f t="shared" si="1087"/>
        <v>2.625</v>
      </c>
      <c r="R445" s="49">
        <f t="shared" si="1088"/>
        <v>1.25</v>
      </c>
      <c r="S445" s="50">
        <f t="shared" si="1089"/>
        <v>0.77777777777777779</v>
      </c>
      <c r="T445" s="50">
        <f t="shared" si="1090"/>
        <v>7006.9444444444443</v>
      </c>
      <c r="U445" s="50">
        <f t="shared" si="1091"/>
        <v>62.5</v>
      </c>
      <c r="V445" s="50">
        <f>IF(A445&lt;&gt;"",AVERAGE($F$2:F445),"")</f>
        <v>1.7984234234234233</v>
      </c>
      <c r="W445" s="50">
        <f>IF(A445&lt;&gt;"", AVERAGE($G$2:G445), "")</f>
        <v>1.5698198198198199</v>
      </c>
      <c r="X445" s="50">
        <f>IF(A445&lt;&gt;"", COUNTIF($H$2:H445, "AC")/SUM($G$2:G445), "")</f>
        <v>0.62410329985652802</v>
      </c>
      <c r="Y445" s="50">
        <f t="shared" si="1092"/>
        <v>5716.2267181097877</v>
      </c>
      <c r="Z445" s="50">
        <f t="shared" si="1093"/>
        <v>5.51280305828368</v>
      </c>
      <c r="AA445" s="50">
        <f t="shared" si="967"/>
        <v>9.0069444444444438E-2</v>
      </c>
      <c r="AB445" s="75">
        <f t="shared" si="966"/>
        <v>1.5011574074074075E-2</v>
      </c>
      <c r="AC445" s="51">
        <v>1.5011574074074075E-2</v>
      </c>
      <c r="AD445" s="47" t="s">
        <v>987</v>
      </c>
      <c r="AE445" s="47" t="s">
        <v>987</v>
      </c>
      <c r="AF445" s="47" t="s">
        <v>987</v>
      </c>
    </row>
    <row r="446" spans="1:32" x14ac:dyDescent="0.15">
      <c r="A446" s="43" t="s">
        <v>1225</v>
      </c>
      <c r="B446" s="57">
        <v>712</v>
      </c>
      <c r="C446" s="57" t="s">
        <v>1405</v>
      </c>
      <c r="D446" s="58" t="s">
        <v>435</v>
      </c>
      <c r="E446" s="58">
        <v>1</v>
      </c>
      <c r="F446" s="58">
        <v>3.5</v>
      </c>
      <c r="G446" s="46">
        <v>3</v>
      </c>
      <c r="H446" s="47" t="s">
        <v>1229</v>
      </c>
      <c r="I446" s="59" t="s">
        <v>1277</v>
      </c>
      <c r="J446" s="56">
        <v>41569</v>
      </c>
      <c r="K446" s="61"/>
      <c r="L446" s="61" t="s">
        <v>1406</v>
      </c>
      <c r="M446" s="73" t="s">
        <v>1228</v>
      </c>
      <c r="N446" s="80">
        <f t="shared" ref="N446:N452" si="1094">(0.5*F446/5+0.25*(1-(G446-1)/10)+0.25*(IF(H446="AC",1,0)/G446))*10000</f>
        <v>6333.3333333333339</v>
      </c>
      <c r="O446" s="77">
        <f>AVERAGE($N$2:N446)</f>
        <v>6176.8102372034955</v>
      </c>
      <c r="P446" s="77">
        <f t="shared" ref="P446" si="1095">O446-O445</f>
        <v>0.35252949578807602</v>
      </c>
      <c r="Q446" s="49">
        <f t="shared" ref="Q446" si="1096">AVERAGE(F439:F446)</f>
        <v>2.9375</v>
      </c>
      <c r="R446" s="49">
        <f t="shared" ref="R446" si="1097">AVERAGE(G439:G446)</f>
        <v>1.5</v>
      </c>
      <c r="S446" s="50">
        <f t="shared" ref="S446" si="1098">COUNTIF(H440:H446, "AC")/SUM(G440:G446)</f>
        <v>0.63636363636363635</v>
      </c>
      <c r="T446" s="50">
        <f t="shared" ref="T446" si="1099">(Q446/5*0.5+(1-(R446-1)/10)*0.25+S446*0.25)*10000</f>
        <v>6903.409090909091</v>
      </c>
      <c r="U446" s="50">
        <f t="shared" ref="U446" si="1100">T446-T445</f>
        <v>-103.53535353535335</v>
      </c>
      <c r="V446" s="50">
        <f>IF(A446&lt;&gt;"",AVERAGE($F$2:F446),"")</f>
        <v>1.8022471910112359</v>
      </c>
      <c r="W446" s="50">
        <f>IF(A446&lt;&gt;"", AVERAGE($G$2:G446), "")</f>
        <v>1.5730337078651686</v>
      </c>
      <c r="X446" s="50">
        <f>IF(A446&lt;&gt;"", COUNTIF($H$2:H446, "AC")/SUM($G$2:G446), "")</f>
        <v>0.62285714285714289</v>
      </c>
      <c r="Y446" s="50">
        <f t="shared" ref="Y446" si="1101">IF(A446&lt;&gt;"", V446/5*0.5+(1-(W446-1)/10)*0.25+X446*0.25, "")*10000</f>
        <v>5716.1316211878011</v>
      </c>
      <c r="Z446" s="50">
        <f t="shared" ref="Z446" si="1102">Y446-Y445</f>
        <v>-9.5096921986623784E-2</v>
      </c>
      <c r="AA446" s="50">
        <f t="shared" si="967"/>
        <v>0.37375000000000003</v>
      </c>
      <c r="AB446" s="75">
        <f t="shared" si="966"/>
        <v>6.2291666666666669E-2</v>
      </c>
      <c r="AC446" s="51">
        <v>6.2291666666666669E-2</v>
      </c>
      <c r="AD446" s="47" t="s">
        <v>987</v>
      </c>
      <c r="AE446" s="47" t="s">
        <v>987</v>
      </c>
      <c r="AF446" s="47" t="s">
        <v>987</v>
      </c>
    </row>
    <row r="447" spans="1:32" x14ac:dyDescent="0.15">
      <c r="A447" s="43" t="s">
        <v>1225</v>
      </c>
      <c r="B447" s="57">
        <v>771</v>
      </c>
      <c r="C447" s="57" t="s">
        <v>1407</v>
      </c>
      <c r="D447" s="58" t="s">
        <v>1342</v>
      </c>
      <c r="E447" s="58" t="s">
        <v>1228</v>
      </c>
      <c r="F447" s="58">
        <v>1</v>
      </c>
      <c r="G447" s="46">
        <v>1</v>
      </c>
      <c r="H447" s="47" t="s">
        <v>1229</v>
      </c>
      <c r="I447" s="59" t="s">
        <v>1230</v>
      </c>
      <c r="J447" s="56">
        <v>41681</v>
      </c>
      <c r="K447" s="61"/>
      <c r="L447" s="61"/>
      <c r="M447" s="73" t="s">
        <v>1228</v>
      </c>
      <c r="N447" s="80">
        <f t="shared" si="1094"/>
        <v>6000</v>
      </c>
      <c r="O447" s="77">
        <f>AVERAGE($N$2:N447)</f>
        <v>6176.4138016940706</v>
      </c>
      <c r="P447" s="77">
        <f t="shared" ref="P447" si="1103">O447-O446</f>
        <v>-0.39643550942491856</v>
      </c>
      <c r="Q447" s="49">
        <f t="shared" ref="Q447" si="1104">AVERAGE(F440:F447)</f>
        <v>2.8125</v>
      </c>
      <c r="R447" s="49">
        <f t="shared" ref="R447" si="1105">AVERAGE(G440:G447)</f>
        <v>1.5</v>
      </c>
      <c r="S447" s="50">
        <f t="shared" ref="S447" si="1106">COUNTIF(H441:H447, "AC")/SUM(G441:G447)</f>
        <v>0.63636363636363635</v>
      </c>
      <c r="T447" s="50">
        <f t="shared" ref="T447" si="1107">(Q447/5*0.5+(1-(R447-1)/10)*0.25+S447*0.25)*10000</f>
        <v>6778.409090909091</v>
      </c>
      <c r="U447" s="50">
        <f t="shared" ref="U447" si="1108">T447-T446</f>
        <v>-125</v>
      </c>
      <c r="V447" s="50">
        <f>IF(A447&lt;&gt;"",AVERAGE($F$2:F447),"")</f>
        <v>1.8004484304932735</v>
      </c>
      <c r="W447" s="50">
        <f>IF(A447&lt;&gt;"", AVERAGE($G$2:G447), "")</f>
        <v>1.5717488789237668</v>
      </c>
      <c r="X447" s="50">
        <f>IF(A447&lt;&gt;"", COUNTIF($H$2:H447, "AC")/SUM($G$2:G447), "")</f>
        <v>0.62339514978601995</v>
      </c>
      <c r="Y447" s="50">
        <f t="shared" ref="Y447" si="1109">IF(A447&lt;&gt;"", V447/5*0.5+(1-(W447-1)/10)*0.25+X447*0.25, "")*10000</f>
        <v>5715.9990852273813</v>
      </c>
      <c r="Z447" s="50">
        <f t="shared" ref="Z447" si="1110">Y447-Y446</f>
        <v>-0.13253596041977289</v>
      </c>
      <c r="AA447" s="50">
        <f t="shared" si="967"/>
        <v>7.6388888888888895E-3</v>
      </c>
      <c r="AB447" s="75">
        <f t="shared" si="966"/>
        <v>1.2731481481481483E-3</v>
      </c>
      <c r="AC447" s="51">
        <v>1.2731481481481483E-3</v>
      </c>
      <c r="AD447" s="47" t="s">
        <v>987</v>
      </c>
      <c r="AE447" s="47" t="s">
        <v>987</v>
      </c>
      <c r="AF447" s="47" t="s">
        <v>987</v>
      </c>
    </row>
    <row r="448" spans="1:32" x14ac:dyDescent="0.15">
      <c r="A448" s="43" t="s">
        <v>1225</v>
      </c>
      <c r="B448" s="57">
        <v>728</v>
      </c>
      <c r="C448" s="57" t="s">
        <v>1408</v>
      </c>
      <c r="D448" s="58" t="s">
        <v>1410</v>
      </c>
      <c r="E448" s="58" t="s">
        <v>1228</v>
      </c>
      <c r="F448" s="58">
        <v>1</v>
      </c>
      <c r="G448" s="46">
        <v>1</v>
      </c>
      <c r="H448" s="47" t="s">
        <v>1229</v>
      </c>
      <c r="I448" s="59" t="s">
        <v>1230</v>
      </c>
      <c r="J448" s="56">
        <v>41681</v>
      </c>
      <c r="K448" s="61"/>
      <c r="L448" s="61"/>
      <c r="M448" s="73" t="s">
        <v>1228</v>
      </c>
      <c r="N448" s="80">
        <f t="shared" si="1094"/>
        <v>6000</v>
      </c>
      <c r="O448" s="77">
        <f>AVERAGE($N$2:N448)</f>
        <v>6176.0191399453142</v>
      </c>
      <c r="P448" s="77">
        <f t="shared" ref="P448" si="1111">O448-O447</f>
        <v>-0.39466174875633442</v>
      </c>
      <c r="Q448" s="49">
        <f t="shared" ref="Q448" si="1112">AVERAGE(F441:F448)</f>
        <v>2.6875</v>
      </c>
      <c r="R448" s="49">
        <f t="shared" ref="R448" si="1113">AVERAGE(G441:G448)</f>
        <v>1.5</v>
      </c>
      <c r="S448" s="50">
        <f t="shared" ref="S448" si="1114">COUNTIF(H442:H448, "AC")/SUM(G442:G448)</f>
        <v>0.63636363636363635</v>
      </c>
      <c r="T448" s="50">
        <f t="shared" ref="T448" si="1115">(Q448/5*0.5+(1-(R448-1)/10)*0.25+S448*0.25)*10000</f>
        <v>6653.4090909090901</v>
      </c>
      <c r="U448" s="50">
        <f t="shared" ref="U448" si="1116">T448-T447</f>
        <v>-125.00000000000091</v>
      </c>
      <c r="V448" s="50">
        <f>IF(A448&lt;&gt;"",AVERAGE($F$2:F448),"")</f>
        <v>1.7986577181208054</v>
      </c>
      <c r="W448" s="50">
        <f>IF(A448&lt;&gt;"", AVERAGE($G$2:G448), "")</f>
        <v>1.5704697986577181</v>
      </c>
      <c r="X448" s="50">
        <f>IF(A448&lt;&gt;"", COUNTIF($H$2:H448, "AC")/SUM($G$2:G448), "")</f>
        <v>0.62393162393162394</v>
      </c>
      <c r="Y448" s="50">
        <f t="shared" ref="Y448" si="1117">IF(A448&lt;&gt;"", V448/5*0.5+(1-(W448-1)/10)*0.25+X448*0.25, "")*10000</f>
        <v>5715.8693282854356</v>
      </c>
      <c r="Z448" s="50">
        <f t="shared" ref="Z448" si="1118">Y448-Y447</f>
        <v>-0.12975694194574316</v>
      </c>
      <c r="AA448" s="50">
        <f t="shared" si="967"/>
        <v>2.8125000000000001E-2</v>
      </c>
      <c r="AB448" s="75">
        <f t="shared" si="966"/>
        <v>4.6874999999999998E-3</v>
      </c>
      <c r="AC448" s="51">
        <v>4.6874999999999998E-3</v>
      </c>
      <c r="AD448" s="47" t="s">
        <v>987</v>
      </c>
      <c r="AE448" s="47" t="s">
        <v>987</v>
      </c>
      <c r="AF448" s="47" t="s">
        <v>987</v>
      </c>
    </row>
    <row r="449" spans="1:32" x14ac:dyDescent="0.15">
      <c r="A449" s="43" t="s">
        <v>1225</v>
      </c>
      <c r="B449" s="57">
        <v>766</v>
      </c>
      <c r="C449" s="57" t="s">
        <v>1409</v>
      </c>
      <c r="D449" s="58" t="s">
        <v>1342</v>
      </c>
      <c r="E449" s="58" t="s">
        <v>1228</v>
      </c>
      <c r="F449" s="58">
        <v>1</v>
      </c>
      <c r="G449" s="46">
        <v>1</v>
      </c>
      <c r="H449" s="47" t="s">
        <v>1229</v>
      </c>
      <c r="I449" s="59" t="s">
        <v>1230</v>
      </c>
      <c r="J449" s="56">
        <v>41681</v>
      </c>
      <c r="K449" s="61"/>
      <c r="L449" s="61"/>
      <c r="M449" s="73" t="s">
        <v>1228</v>
      </c>
      <c r="N449" s="80">
        <f t="shared" si="1094"/>
        <v>6000</v>
      </c>
      <c r="O449" s="77">
        <f>AVERAGE($N$2:N449)</f>
        <v>6175.6262400793648</v>
      </c>
      <c r="P449" s="77">
        <f t="shared" ref="P449" si="1119">O449-O448</f>
        <v>-0.39289986594940274</v>
      </c>
      <c r="Q449" s="49">
        <f t="shared" ref="Q449" si="1120">AVERAGE(F442:F449)</f>
        <v>2.4375</v>
      </c>
      <c r="R449" s="49">
        <f t="shared" ref="R449" si="1121">AVERAGE(G442:G449)</f>
        <v>1.5</v>
      </c>
      <c r="S449" s="50">
        <f t="shared" ref="S449" si="1122">COUNTIF(H443:H449, "AC")/SUM(G443:G449)</f>
        <v>0.63636363636363635</v>
      </c>
      <c r="T449" s="50">
        <f t="shared" ref="T449" si="1123">(Q449/5*0.5+(1-(R449-1)/10)*0.25+S449*0.25)*10000</f>
        <v>6403.4090909090901</v>
      </c>
      <c r="U449" s="50">
        <f t="shared" ref="U449" si="1124">T449-T448</f>
        <v>-250</v>
      </c>
      <c r="V449" s="50">
        <f>IF(A449&lt;&gt;"",AVERAGE($F$2:F449),"")</f>
        <v>1.796875</v>
      </c>
      <c r="W449" s="50">
        <f>IF(A449&lt;&gt;"", AVERAGE($G$2:G449), "")</f>
        <v>1.5691964285714286</v>
      </c>
      <c r="X449" s="50">
        <f>IF(A449&lt;&gt;"", COUNTIF($H$2:H449, "AC")/SUM($G$2:G449), "")</f>
        <v>0.62446657183499288</v>
      </c>
      <c r="Y449" s="50">
        <f t="shared" ref="Y449" si="1125">IF(A449&lt;&gt;"", V449/5*0.5+(1-(W449-1)/10)*0.25+X449*0.25, "")*10000</f>
        <v>5715.7423224446256</v>
      </c>
      <c r="Z449" s="50">
        <f t="shared" ref="Z449" si="1126">Y449-Y448</f>
        <v>-0.12700584080994304</v>
      </c>
      <c r="AA449" s="50">
        <f t="shared" si="967"/>
        <v>2.3750000000000004E-2</v>
      </c>
      <c r="AB449" s="75">
        <f t="shared" si="966"/>
        <v>3.9583333333333337E-3</v>
      </c>
      <c r="AC449" s="51">
        <v>3.9583333333333337E-3</v>
      </c>
      <c r="AD449" s="47" t="s">
        <v>987</v>
      </c>
      <c r="AE449" s="47" t="s">
        <v>987</v>
      </c>
      <c r="AF449" s="47" t="s">
        <v>987</v>
      </c>
    </row>
    <row r="450" spans="1:32" x14ac:dyDescent="0.15">
      <c r="A450" s="43" t="s">
        <v>1225</v>
      </c>
      <c r="B450" s="57">
        <v>682</v>
      </c>
      <c r="C450" s="57" t="s">
        <v>1411</v>
      </c>
      <c r="D450" s="58" t="s">
        <v>1342</v>
      </c>
      <c r="E450" s="58" t="s">
        <v>1228</v>
      </c>
      <c r="F450" s="58">
        <v>1.5</v>
      </c>
      <c r="G450" s="46">
        <v>1</v>
      </c>
      <c r="H450" s="47" t="s">
        <v>1229</v>
      </c>
      <c r="I450" s="59" t="s">
        <v>1230</v>
      </c>
      <c r="J450" s="56">
        <v>41682</v>
      </c>
      <c r="K450" s="61"/>
      <c r="L450" s="61"/>
      <c r="M450" s="73" t="s">
        <v>1228</v>
      </c>
      <c r="N450" s="80">
        <f t="shared" si="1094"/>
        <v>6500</v>
      </c>
      <c r="O450" s="77">
        <f>AVERAGE($N$2:N450)</f>
        <v>6176.3486760702799</v>
      </c>
      <c r="P450" s="77">
        <f t="shared" ref="P450" si="1127">O450-O449</f>
        <v>0.72243599091507349</v>
      </c>
      <c r="Q450" s="49">
        <f t="shared" ref="Q450" si="1128">AVERAGE(F443:F450)</f>
        <v>2.25</v>
      </c>
      <c r="R450" s="49">
        <f t="shared" ref="R450" si="1129">AVERAGE(G443:G450)</f>
        <v>1.5</v>
      </c>
      <c r="S450" s="50">
        <f t="shared" ref="S450" si="1130">COUNTIF(H444:H450, "AC")/SUM(G444:G450)</f>
        <v>0.63636363636363635</v>
      </c>
      <c r="T450" s="50">
        <f t="shared" ref="T450" si="1131">(Q450/5*0.5+(1-(R450-1)/10)*0.25+S450*0.25)*10000</f>
        <v>6215.909090909091</v>
      </c>
      <c r="U450" s="50">
        <f t="shared" ref="U450" si="1132">T450-T449</f>
        <v>-187.49999999999909</v>
      </c>
      <c r="V450" s="50">
        <f>IF(A450&lt;&gt;"",AVERAGE($F$2:F450),"")</f>
        <v>1.7962138084632517</v>
      </c>
      <c r="W450" s="50">
        <f>IF(A450&lt;&gt;"", AVERAGE($G$2:G450), "")</f>
        <v>1.5679287305122493</v>
      </c>
      <c r="X450" s="50">
        <f>IF(A450&lt;&gt;"", COUNTIF($H$2:H450, "AC")/SUM($G$2:G450), "")</f>
        <v>0.625</v>
      </c>
      <c r="Y450" s="50">
        <f t="shared" ref="Y450" si="1133">IF(A450&lt;&gt;"", V450/5*0.5+(1-(W450-1)/10)*0.25+X450*0.25, "")*10000</f>
        <v>5716.7316258351893</v>
      </c>
      <c r="Z450" s="50">
        <f t="shared" ref="Z450" si="1134">Y450-Y449</f>
        <v>0.98930339056369121</v>
      </c>
      <c r="AA450" s="50">
        <f t="shared" si="967"/>
        <v>4.7986111111111111E-2</v>
      </c>
      <c r="AB450" s="75">
        <f t="shared" si="966"/>
        <v>7.9976851851851858E-3</v>
      </c>
      <c r="AC450" s="51">
        <v>7.9976851851851858E-3</v>
      </c>
      <c r="AD450" s="47" t="s">
        <v>987</v>
      </c>
      <c r="AE450" s="47" t="s">
        <v>987</v>
      </c>
      <c r="AF450" s="47" t="s">
        <v>987</v>
      </c>
    </row>
    <row r="451" spans="1:32" x14ac:dyDescent="0.15">
      <c r="A451" s="43" t="s">
        <v>1225</v>
      </c>
      <c r="B451" s="57">
        <v>669</v>
      </c>
      <c r="C451" s="57" t="s">
        <v>1412</v>
      </c>
      <c r="D451" s="58" t="s">
        <v>1332</v>
      </c>
      <c r="E451" s="58">
        <v>1</v>
      </c>
      <c r="F451" s="58">
        <v>3</v>
      </c>
      <c r="G451" s="46">
        <v>1</v>
      </c>
      <c r="H451" s="47" t="s">
        <v>1229</v>
      </c>
      <c r="I451" s="59" t="s">
        <v>1230</v>
      </c>
      <c r="J451" s="56">
        <v>41682</v>
      </c>
      <c r="K451" s="61"/>
      <c r="L451" s="61"/>
      <c r="M451" s="73" t="s">
        <v>1228</v>
      </c>
      <c r="N451" s="80">
        <f t="shared" si="1094"/>
        <v>8000</v>
      </c>
      <c r="O451" s="77">
        <f>AVERAGE($N$2:N451)</f>
        <v>6180.4012345679012</v>
      </c>
      <c r="P451" s="77">
        <f t="shared" ref="P451" si="1135">O451-O450</f>
        <v>4.0525584976212485</v>
      </c>
      <c r="Q451" s="49">
        <f t="shared" ref="Q451" si="1136">AVERAGE(F444:F451)</f>
        <v>2.25</v>
      </c>
      <c r="R451" s="49">
        <f t="shared" ref="R451" si="1137">AVERAGE(G444:G451)</f>
        <v>1.5</v>
      </c>
      <c r="S451" s="50">
        <f t="shared" ref="S451" si="1138">COUNTIF(H445:H451, "AC")/SUM(G445:G451)</f>
        <v>0.77777777777777779</v>
      </c>
      <c r="T451" s="50">
        <f t="shared" ref="T451" si="1139">(Q451/5*0.5+(1-(R451-1)/10)*0.25+S451*0.25)*10000</f>
        <v>6569.4444444444443</v>
      </c>
      <c r="U451" s="50">
        <f t="shared" ref="U451" si="1140">T451-T450</f>
        <v>353.53535353535335</v>
      </c>
      <c r="V451" s="50">
        <f>IF(A451&lt;&gt;"",AVERAGE($F$2:F451),"")</f>
        <v>1.798888888888889</v>
      </c>
      <c r="W451" s="50">
        <f>IF(A451&lt;&gt;"", AVERAGE($G$2:G451), "")</f>
        <v>1.5666666666666667</v>
      </c>
      <c r="X451" s="50">
        <f>IF(A451&lt;&gt;"", COUNTIF($H$2:H451, "AC")/SUM($G$2:G451), "")</f>
        <v>0.62553191489361704</v>
      </c>
      <c r="Y451" s="50">
        <f t="shared" ref="Y451" si="1141">IF(A451&lt;&gt;"", V451/5*0.5+(1-(W451-1)/10)*0.25+X451*0.25, "")*10000</f>
        <v>5721.0520094562644</v>
      </c>
      <c r="Z451" s="50">
        <f t="shared" ref="Z451" si="1142">Y451-Y450</f>
        <v>4.3203836210750524</v>
      </c>
      <c r="AA451" s="50">
        <f t="shared" si="967"/>
        <v>0.10090277777777777</v>
      </c>
      <c r="AB451" s="75">
        <f t="shared" si="966"/>
        <v>1.681712962962963E-2</v>
      </c>
      <c r="AC451" s="51">
        <v>1.681712962962963E-2</v>
      </c>
      <c r="AD451" s="47" t="s">
        <v>987</v>
      </c>
      <c r="AE451" s="47" t="s">
        <v>987</v>
      </c>
      <c r="AF451" s="47" t="s">
        <v>987</v>
      </c>
    </row>
    <row r="452" spans="1:32" x14ac:dyDescent="0.15">
      <c r="A452" s="43" t="s">
        <v>1225</v>
      </c>
      <c r="B452" s="57">
        <v>693</v>
      </c>
      <c r="C452" s="33" t="s">
        <v>1413</v>
      </c>
      <c r="D452" s="58" t="s">
        <v>1342</v>
      </c>
      <c r="E452" s="58" t="s">
        <v>1228</v>
      </c>
      <c r="F452" s="58">
        <v>1</v>
      </c>
      <c r="G452" s="46">
        <v>1</v>
      </c>
      <c r="H452" s="47" t="s">
        <v>1229</v>
      </c>
      <c r="I452" s="59" t="s">
        <v>1230</v>
      </c>
      <c r="J452" s="56">
        <v>41691</v>
      </c>
      <c r="K452" s="61"/>
      <c r="L452" s="61"/>
      <c r="M452" s="73" t="s">
        <v>1228</v>
      </c>
      <c r="N452" s="80">
        <f t="shared" si="1094"/>
        <v>6000</v>
      </c>
      <c r="O452" s="77">
        <f>AVERAGE($N$2:N452)</f>
        <v>6180.0012318304998</v>
      </c>
      <c r="P452" s="77">
        <f t="shared" ref="P452" si="1143">O452-O451</f>
        <v>-0.40000273740133707</v>
      </c>
      <c r="Q452" s="49">
        <f t="shared" ref="Q452" si="1144">AVERAGE(F445:F452)</f>
        <v>1.9375</v>
      </c>
      <c r="R452" s="49">
        <f t="shared" ref="R452" si="1145">AVERAGE(G445:G452)</f>
        <v>1.25</v>
      </c>
      <c r="S452" s="50">
        <f t="shared" ref="S452" si="1146">COUNTIF(H446:H452, "AC")/SUM(G446:G452)</f>
        <v>0.77777777777777779</v>
      </c>
      <c r="T452" s="50">
        <f t="shared" ref="T452" si="1147">(Q452/5*0.5+(1-(R452-1)/10)*0.25+S452*0.25)*10000</f>
        <v>6319.4444444444443</v>
      </c>
      <c r="U452" s="50">
        <f t="shared" ref="U452" si="1148">T452-T451</f>
        <v>-250</v>
      </c>
      <c r="V452" s="50">
        <f>IF(A452&lt;&gt;"",AVERAGE($F$2:F452),"")</f>
        <v>1.7971175166297118</v>
      </c>
      <c r="W452" s="50">
        <f>IF(A452&lt;&gt;"", AVERAGE($G$2:G452), "")</f>
        <v>1.565410199556541</v>
      </c>
      <c r="X452" s="50">
        <f>IF(A452&lt;&gt;"", COUNTIF($H$2:H452, "AC")/SUM($G$2:G452), "")</f>
        <v>0.62606232294617559</v>
      </c>
      <c r="Y452" s="50">
        <f t="shared" ref="Y452" si="1149">IF(A452&lt;&gt;"", V452/5*0.5+(1-(W452-1)/10)*0.25+X452*0.25, "")*10000</f>
        <v>5720.9207741060154</v>
      </c>
      <c r="Z452" s="50">
        <f t="shared" ref="Z452" si="1150">Y452-Y451</f>
        <v>-0.13123535024897137</v>
      </c>
      <c r="AA452" s="50">
        <f t="shared" si="967"/>
        <v>1.1527777777777777E-2</v>
      </c>
      <c r="AB452" s="75">
        <f t="shared" si="966"/>
        <v>1.9212962962962962E-3</v>
      </c>
      <c r="AC452" s="51">
        <v>1.9212962962962962E-3</v>
      </c>
      <c r="AD452" s="47" t="s">
        <v>987</v>
      </c>
      <c r="AE452" s="47" t="s">
        <v>987</v>
      </c>
      <c r="AF452" s="47" t="s">
        <v>987</v>
      </c>
    </row>
    <row r="453" spans="1:32" x14ac:dyDescent="0.15">
      <c r="A453" s="43" t="s">
        <v>1225</v>
      </c>
      <c r="B453" s="57">
        <v>762</v>
      </c>
      <c r="C453" s="57" t="s">
        <v>1414</v>
      </c>
      <c r="D453" s="58" t="s">
        <v>1415</v>
      </c>
      <c r="E453" s="58" t="s">
        <v>1228</v>
      </c>
      <c r="F453" s="58">
        <v>1</v>
      </c>
      <c r="G453" s="46">
        <v>1</v>
      </c>
      <c r="H453" s="47" t="s">
        <v>1229</v>
      </c>
      <c r="I453" s="59" t="s">
        <v>1230</v>
      </c>
      <c r="J453" s="56">
        <v>41691</v>
      </c>
      <c r="K453" s="61"/>
      <c r="L453" s="61"/>
      <c r="M453" s="73" t="s">
        <v>1228</v>
      </c>
      <c r="N453" s="80">
        <f t="shared" ref="N453" si="1151">(0.5*F453/5+0.25*(1-(G453-1)/10)+0.25*(IF(H453="AC",1,0)/G453))*10000</f>
        <v>6000</v>
      </c>
      <c r="O453" s="77">
        <f>AVERAGE($N$2:N453)</f>
        <v>6179.6029990167153</v>
      </c>
      <c r="P453" s="77">
        <f t="shared" ref="P453" si="1152">O453-O452</f>
        <v>-0.39823281378448883</v>
      </c>
      <c r="Q453" s="49">
        <f t="shared" ref="Q453" si="1153">AVERAGE(F446:F453)</f>
        <v>1.625</v>
      </c>
      <c r="R453" s="49">
        <f t="shared" ref="R453" si="1154">AVERAGE(G446:G453)</f>
        <v>1.25</v>
      </c>
      <c r="S453" s="50">
        <f t="shared" ref="S453" si="1155">COUNTIF(H447:H453, "AC")/SUM(G447:G453)</f>
        <v>1</v>
      </c>
      <c r="T453" s="50">
        <f t="shared" ref="T453" si="1156">(Q453/5*0.5+(1-(R453-1)/10)*0.25+S453*0.25)*10000</f>
        <v>6562.5</v>
      </c>
      <c r="U453" s="50">
        <f t="shared" ref="U453" si="1157">T453-T452</f>
        <v>243.05555555555566</v>
      </c>
      <c r="V453" s="50">
        <f>IF(A453&lt;&gt;"",AVERAGE($F$2:F453),"")</f>
        <v>1.7953539823008851</v>
      </c>
      <c r="W453" s="50">
        <f>IF(A453&lt;&gt;"", AVERAGE($G$2:G453), "")</f>
        <v>1.5641592920353982</v>
      </c>
      <c r="X453" s="50">
        <f>IF(A453&lt;&gt;"", COUNTIF($H$2:H453, "AC")/SUM($G$2:G453), "")</f>
        <v>0.62659123055162658</v>
      </c>
      <c r="Y453" s="50">
        <f t="shared" ref="Y453" si="1158">IF(A453&lt;&gt;"", V453/5*0.5+(1-(W453-1)/10)*0.25+X453*0.25, "")*10000</f>
        <v>5720.7922356711015</v>
      </c>
      <c r="Z453" s="50">
        <f t="shared" ref="Z453" si="1159">Y453-Y452</f>
        <v>-0.12853843491393491</v>
      </c>
      <c r="AA453" s="50">
        <f t="shared" si="967"/>
        <v>6.0902777777777778E-2</v>
      </c>
      <c r="AB453" s="75">
        <f t="shared" ref="AB453:AB503" si="1160">IF(AC453="-","NA",SUM(AC453:AF453))</f>
        <v>1.0150462962962964E-2</v>
      </c>
      <c r="AC453" s="51">
        <v>1.0150462962962964E-2</v>
      </c>
      <c r="AD453" s="47" t="s">
        <v>987</v>
      </c>
      <c r="AE453" s="47" t="s">
        <v>987</v>
      </c>
      <c r="AF453" s="47" t="s">
        <v>987</v>
      </c>
    </row>
    <row r="454" spans="1:32" x14ac:dyDescent="0.15">
      <c r="A454" s="43" t="s">
        <v>1225</v>
      </c>
      <c r="B454" s="57">
        <v>690</v>
      </c>
      <c r="C454" s="57" t="s">
        <v>1416</v>
      </c>
      <c r="D454" s="58" t="s">
        <v>1417</v>
      </c>
      <c r="E454" s="58" t="s">
        <v>1228</v>
      </c>
      <c r="F454" s="58">
        <v>1.5</v>
      </c>
      <c r="G454" s="46">
        <v>1</v>
      </c>
      <c r="H454" s="47" t="s">
        <v>1229</v>
      </c>
      <c r="I454" s="59" t="s">
        <v>1230</v>
      </c>
      <c r="J454" s="56">
        <v>41691</v>
      </c>
      <c r="K454" s="61"/>
      <c r="L454" s="61"/>
      <c r="M454" s="73" t="s">
        <v>1228</v>
      </c>
      <c r="N454" s="80">
        <f t="shared" ref="N454:N468" si="1161">(0.5*F454/5+0.25*(1-(G454-1)/10)+0.25*(IF(H454="AC",1,0)/G454))*10000</f>
        <v>6500</v>
      </c>
      <c r="O454" s="77">
        <f>AVERAGE($N$2:N454)</f>
        <v>6180.3102771645817</v>
      </c>
      <c r="P454" s="77">
        <f t="shared" ref="P454" si="1162">O454-O453</f>
        <v>0.70727814786641829</v>
      </c>
      <c r="Q454" s="49">
        <f t="shared" ref="Q454" si="1163">AVERAGE(F447:F454)</f>
        <v>1.375</v>
      </c>
      <c r="R454" s="49">
        <f t="shared" ref="R454" si="1164">AVERAGE(G447:G454)</f>
        <v>1</v>
      </c>
      <c r="S454" s="50">
        <f t="shared" ref="S454" si="1165">COUNTIF(H448:H454, "AC")/SUM(G448:G454)</f>
        <v>1</v>
      </c>
      <c r="T454" s="50">
        <f t="shared" ref="T454" si="1166">(Q454/5*0.5+(1-(R454-1)/10)*0.25+S454*0.25)*10000</f>
        <v>6375</v>
      </c>
      <c r="U454" s="50">
        <f t="shared" ref="U454" si="1167">T454-T453</f>
        <v>-187.5</v>
      </c>
      <c r="V454" s="50">
        <f>IF(A454&lt;&gt;"",AVERAGE($F$2:F454),"")</f>
        <v>1.7947019867549669</v>
      </c>
      <c r="W454" s="50">
        <f>IF(A454&lt;&gt;"", AVERAGE($G$2:G454), "")</f>
        <v>1.5629139072847682</v>
      </c>
      <c r="X454" s="50">
        <f>IF(A454&lt;&gt;"", COUNTIF($H$2:H454, "AC")/SUM($G$2:G454), "")</f>
        <v>0.6271186440677966</v>
      </c>
      <c r="Y454" s="50">
        <f t="shared" ref="Y454" si="1168">IF(A454&lt;&gt;"", V454/5*0.5+(1-(W454-1)/10)*0.25+X454*0.25, "")*10000</f>
        <v>5721.7701201032669</v>
      </c>
      <c r="Z454" s="50">
        <f t="shared" ref="Z454" si="1169">Y454-Y453</f>
        <v>0.97788443216541054</v>
      </c>
      <c r="AA454" s="50">
        <f t="shared" ref="AA454" si="1170">IF(ISERROR(MIN(86400*AB454/(4*3600), 1)), "NA", MIN(86400*AB454/(4*3600), 1))</f>
        <v>3.8055555555555551E-2</v>
      </c>
      <c r="AB454" s="75">
        <f t="shared" si="1160"/>
        <v>6.3425925925925915E-3</v>
      </c>
      <c r="AC454" s="51">
        <v>6.3425925925925915E-3</v>
      </c>
      <c r="AD454" s="47" t="s">
        <v>987</v>
      </c>
      <c r="AE454" s="47" t="s">
        <v>987</v>
      </c>
      <c r="AF454" s="47" t="s">
        <v>987</v>
      </c>
    </row>
    <row r="455" spans="1:32" x14ac:dyDescent="0.15">
      <c r="A455" s="43" t="s">
        <v>1225</v>
      </c>
      <c r="B455" s="57">
        <v>695</v>
      </c>
      <c r="C455" s="57" t="s">
        <v>1418</v>
      </c>
      <c r="D455" s="58" t="s">
        <v>1417</v>
      </c>
      <c r="E455" s="58">
        <v>1</v>
      </c>
      <c r="F455" s="58">
        <v>2</v>
      </c>
      <c r="G455" s="46">
        <v>1</v>
      </c>
      <c r="H455" s="47" t="s">
        <v>1229</v>
      </c>
      <c r="I455" s="59" t="s">
        <v>1230</v>
      </c>
      <c r="J455" s="56">
        <v>41692</v>
      </c>
      <c r="K455" s="61"/>
      <c r="L455" s="61" t="s">
        <v>1420</v>
      </c>
      <c r="M455" s="73" t="s">
        <v>1228</v>
      </c>
      <c r="N455" s="80">
        <f t="shared" si="1161"/>
        <v>7000</v>
      </c>
      <c r="O455" s="77">
        <f>AVERAGE($N$2:N455)</f>
        <v>6182.1157611355848</v>
      </c>
      <c r="P455" s="77">
        <f t="shared" ref="P455" si="1171">O455-O454</f>
        <v>1.8054839710030137</v>
      </c>
      <c r="Q455" s="49">
        <f t="shared" ref="Q455" si="1172">AVERAGE(F448:F455)</f>
        <v>1.5</v>
      </c>
      <c r="R455" s="49">
        <f t="shared" ref="R455" si="1173">AVERAGE(G448:G455)</f>
        <v>1</v>
      </c>
      <c r="S455" s="50">
        <f t="shared" ref="S455" si="1174">COUNTIF(H449:H455, "AC")/SUM(G449:G455)</f>
        <v>1</v>
      </c>
      <c r="T455" s="50">
        <f t="shared" ref="T455" si="1175">(Q455/5*0.5+(1-(R455-1)/10)*0.25+S455*0.25)*10000</f>
        <v>6500</v>
      </c>
      <c r="U455" s="50">
        <f t="shared" ref="U455" si="1176">T455-T454</f>
        <v>125</v>
      </c>
      <c r="V455" s="50">
        <f>IF(A455&lt;&gt;"",AVERAGE($F$2:F455),"")</f>
        <v>1.7951541850220265</v>
      </c>
      <c r="W455" s="50">
        <f>IF(A455&lt;&gt;"", AVERAGE($G$2:G455), "")</f>
        <v>1.5616740088105727</v>
      </c>
      <c r="X455" s="50">
        <f>IF(A455&lt;&gt;"", COUNTIF($H$2:H455, "AC")/SUM($G$2:G455), "")</f>
        <v>0.62764456981664318</v>
      </c>
      <c r="Y455" s="50">
        <f t="shared" ref="Y455" si="1177">IF(A455&lt;&gt;"", V455/5*0.5+(1-(W455-1)/10)*0.25+X455*0.25, "")*10000</f>
        <v>5723.8471073609908</v>
      </c>
      <c r="Z455" s="50">
        <f t="shared" ref="Z455" si="1178">Y455-Y454</f>
        <v>2.0769872577238857</v>
      </c>
      <c r="AA455" s="50">
        <f t="shared" si="967"/>
        <v>6.9166666666666668E-2</v>
      </c>
      <c r="AB455" s="75">
        <f t="shared" si="1160"/>
        <v>1.1527777777777777E-2</v>
      </c>
      <c r="AC455" s="51">
        <v>1.1527777777777777E-2</v>
      </c>
      <c r="AD455" s="47" t="s">
        <v>987</v>
      </c>
      <c r="AE455" s="47" t="s">
        <v>987</v>
      </c>
      <c r="AF455" s="47" t="s">
        <v>987</v>
      </c>
    </row>
    <row r="456" spans="1:32" x14ac:dyDescent="0.15">
      <c r="A456" s="43" t="s">
        <v>1225</v>
      </c>
      <c r="B456" s="57">
        <v>782</v>
      </c>
      <c r="C456" s="57" t="s">
        <v>1419</v>
      </c>
      <c r="D456" s="58" t="s">
        <v>1417</v>
      </c>
      <c r="E456" s="58" t="s">
        <v>1228</v>
      </c>
      <c r="F456" s="58">
        <v>1.5</v>
      </c>
      <c r="G456" s="46">
        <v>1</v>
      </c>
      <c r="H456" s="47" t="s">
        <v>1229</v>
      </c>
      <c r="I456" s="59" t="s">
        <v>1230</v>
      </c>
      <c r="J456" s="56">
        <v>41692</v>
      </c>
      <c r="K456" s="61"/>
      <c r="L456" s="61"/>
      <c r="M456" s="73" t="s">
        <v>1228</v>
      </c>
      <c r="N456" s="80">
        <f t="shared" si="1161"/>
        <v>6500</v>
      </c>
      <c r="O456" s="77">
        <f>AVERAGE($N$2:N456)</f>
        <v>6182.8144078144078</v>
      </c>
      <c r="P456" s="77">
        <f t="shared" ref="P456" si="1179">O456-O455</f>
        <v>0.69864667882302456</v>
      </c>
      <c r="Q456" s="49">
        <f t="shared" ref="Q456" si="1180">AVERAGE(F449:F456)</f>
        <v>1.5625</v>
      </c>
      <c r="R456" s="49">
        <f t="shared" ref="R456" si="1181">AVERAGE(G449:G456)</f>
        <v>1</v>
      </c>
      <c r="S456" s="50">
        <f t="shared" ref="S456" si="1182">COUNTIF(H450:H456, "AC")/SUM(G450:G456)</f>
        <v>1</v>
      </c>
      <c r="T456" s="50">
        <f t="shared" ref="T456" si="1183">(Q456/5*0.5+(1-(R456-1)/10)*0.25+S456*0.25)*10000</f>
        <v>6562.5</v>
      </c>
      <c r="U456" s="50">
        <f t="shared" ref="U456" si="1184">T456-T455</f>
        <v>62.5</v>
      </c>
      <c r="V456" s="50">
        <f>IF(A456&lt;&gt;"",AVERAGE($F$2:F456),"")</f>
        <v>1.7945054945054946</v>
      </c>
      <c r="W456" s="50">
        <f>IF(A456&lt;&gt;"", AVERAGE($G$2:G456), "")</f>
        <v>1.5604395604395604</v>
      </c>
      <c r="X456" s="50">
        <f>IF(A456&lt;&gt;"", COUNTIF($H$2:H456, "AC")/SUM($G$2:G456), "")</f>
        <v>0.62816901408450709</v>
      </c>
      <c r="Y456" s="50">
        <f t="shared" ref="Y456" si="1185">IF(A456&lt;&gt;"", V456/5*0.5+(1-(W456-1)/10)*0.25+X456*0.25, "")*10000</f>
        <v>5724.8181396068721</v>
      </c>
      <c r="Z456" s="50">
        <f t="shared" ref="Z456" si="1186">Y456-Y455</f>
        <v>0.97103224588136072</v>
      </c>
      <c r="AA456" s="50">
        <f t="shared" si="967"/>
        <v>2.7222222222222217E-2</v>
      </c>
      <c r="AB456" s="75">
        <f t="shared" si="1160"/>
        <v>4.5370370370370365E-3</v>
      </c>
      <c r="AC456" s="51">
        <v>4.5370370370370365E-3</v>
      </c>
      <c r="AD456" s="47" t="s">
        <v>987</v>
      </c>
      <c r="AE456" s="47" t="s">
        <v>987</v>
      </c>
      <c r="AF456" s="47" t="s">
        <v>987</v>
      </c>
    </row>
    <row r="457" spans="1:32" x14ac:dyDescent="0.15">
      <c r="A457" s="43" t="s">
        <v>1225</v>
      </c>
      <c r="B457" s="57">
        <v>788</v>
      </c>
      <c r="C457" s="57" t="s">
        <v>1421</v>
      </c>
      <c r="D457" s="58" t="s">
        <v>20</v>
      </c>
      <c r="E457" s="58" t="s">
        <v>1228</v>
      </c>
      <c r="F457" s="58">
        <v>1</v>
      </c>
      <c r="G457" s="46">
        <v>1</v>
      </c>
      <c r="H457" s="47" t="s">
        <v>1229</v>
      </c>
      <c r="I457" s="59" t="s">
        <v>1230</v>
      </c>
      <c r="J457" s="56">
        <v>41696</v>
      </c>
      <c r="K457" s="61"/>
      <c r="L457" s="61"/>
      <c r="M457" s="73" t="s">
        <v>1228</v>
      </c>
      <c r="N457" s="80">
        <f t="shared" si="1161"/>
        <v>6000</v>
      </c>
      <c r="O457" s="77">
        <f>AVERAGE($N$2:N457)</f>
        <v>6182.4134990253406</v>
      </c>
      <c r="P457" s="77">
        <f t="shared" ref="P457" si="1187">O457-O456</f>
        <v>-0.40090878906721628</v>
      </c>
      <c r="Q457" s="49">
        <f t="shared" ref="Q457" si="1188">AVERAGE(F450:F457)</f>
        <v>1.5625</v>
      </c>
      <c r="R457" s="49">
        <f t="shared" ref="R457" si="1189">AVERAGE(G450:G457)</f>
        <v>1</v>
      </c>
      <c r="S457" s="50">
        <f t="shared" ref="S457" si="1190">COUNTIF(H451:H457, "AC")/SUM(G451:G457)</f>
        <v>1</v>
      </c>
      <c r="T457" s="50">
        <f t="shared" ref="T457" si="1191">(Q457/5*0.5+(1-(R457-1)/10)*0.25+S457*0.25)*10000</f>
        <v>6562.5</v>
      </c>
      <c r="U457" s="50">
        <f t="shared" ref="U457" si="1192">T457-T456</f>
        <v>0</v>
      </c>
      <c r="V457" s="50">
        <f>IF(A457&lt;&gt;"",AVERAGE($F$2:F457),"")</f>
        <v>1.7927631578947369</v>
      </c>
      <c r="W457" s="50">
        <f>IF(A457&lt;&gt;"", AVERAGE($G$2:G457), "")</f>
        <v>1.5592105263157894</v>
      </c>
      <c r="X457" s="50">
        <f>IF(A457&lt;&gt;"", COUNTIF($H$2:H457, "AC")/SUM($G$2:G457), "")</f>
        <v>0.62869198312236285</v>
      </c>
      <c r="Y457" s="50">
        <f t="shared" ref="Y457" si="1193">IF(A457&lt;&gt;"", V457/5*0.5+(1-(W457-1)/10)*0.25+X457*0.25, "")*10000</f>
        <v>5724.6904841216974</v>
      </c>
      <c r="Z457" s="50">
        <f t="shared" ref="Z457" si="1194">Y457-Y456</f>
        <v>-0.1276554851747278</v>
      </c>
      <c r="AA457" s="50">
        <f t="shared" si="967"/>
        <v>4.1319444444444443E-2</v>
      </c>
      <c r="AB457" s="75">
        <f t="shared" si="1160"/>
        <v>6.8865740740740736E-3</v>
      </c>
      <c r="AC457" s="51">
        <v>6.8865740740740736E-3</v>
      </c>
      <c r="AD457" s="47" t="s">
        <v>987</v>
      </c>
      <c r="AE457" s="47" t="s">
        <v>987</v>
      </c>
      <c r="AF457" s="47" t="s">
        <v>987</v>
      </c>
    </row>
    <row r="458" spans="1:32" x14ac:dyDescent="0.15">
      <c r="A458" s="43" t="s">
        <v>1225</v>
      </c>
      <c r="B458" s="57">
        <v>696</v>
      </c>
      <c r="C458" s="57" t="s">
        <v>1422</v>
      </c>
      <c r="D458" s="58" t="s">
        <v>1423</v>
      </c>
      <c r="E458" s="58" t="s">
        <v>1228</v>
      </c>
      <c r="F458" s="58">
        <v>2</v>
      </c>
      <c r="G458" s="46">
        <v>1</v>
      </c>
      <c r="H458" s="47" t="s">
        <v>1229</v>
      </c>
      <c r="I458" s="59" t="s">
        <v>1230</v>
      </c>
      <c r="J458" s="56">
        <v>41696</v>
      </c>
      <c r="K458" s="61"/>
      <c r="L458" s="61"/>
      <c r="M458" s="73" t="s">
        <v>1228</v>
      </c>
      <c r="N458" s="80">
        <f t="shared" si="1161"/>
        <v>7000</v>
      </c>
      <c r="O458" s="77">
        <f>AVERAGE($N$2:N458)</f>
        <v>6184.2025285679556</v>
      </c>
      <c r="P458" s="77">
        <f t="shared" ref="P458" si="1195">O458-O457</f>
        <v>1.789029542615026</v>
      </c>
      <c r="Q458" s="49">
        <f t="shared" ref="Q458" si="1196">AVERAGE(F451:F458)</f>
        <v>1.625</v>
      </c>
      <c r="R458" s="49">
        <f t="shared" ref="R458" si="1197">AVERAGE(G451:G458)</f>
        <v>1</v>
      </c>
      <c r="S458" s="50">
        <f t="shared" ref="S458" si="1198">COUNTIF(H452:H458, "AC")/SUM(G452:G458)</f>
        <v>1</v>
      </c>
      <c r="T458" s="50">
        <f t="shared" ref="T458" si="1199">(Q458/5*0.5+(1-(R458-1)/10)*0.25+S458*0.25)*10000</f>
        <v>6625</v>
      </c>
      <c r="U458" s="50">
        <f t="shared" ref="U458" si="1200">T458-T457</f>
        <v>62.5</v>
      </c>
      <c r="V458" s="50">
        <f>IF(A458&lt;&gt;"",AVERAGE($F$2:F458),"")</f>
        <v>1.7932166301969366</v>
      </c>
      <c r="W458" s="50">
        <f>IF(A458&lt;&gt;"", AVERAGE($G$2:G458), "")</f>
        <v>1.5579868708971554</v>
      </c>
      <c r="X458" s="50">
        <f>IF(A458&lt;&gt;"", COUNTIF($H$2:H458, "AC")/SUM($G$2:G458), "")</f>
        <v>0.6292134831460674</v>
      </c>
      <c r="Y458" s="50">
        <f t="shared" ref="Y458" si="1201">IF(A458&lt;&gt;"", V458/5*0.5+(1-(W458-1)/10)*0.25+X458*0.25, "")*10000</f>
        <v>5726.7536203378168</v>
      </c>
      <c r="Z458" s="50">
        <f t="shared" ref="Z458" si="1202">Y458-Y457</f>
        <v>2.0631362161193465</v>
      </c>
      <c r="AA458" s="50">
        <f t="shared" si="967"/>
        <v>6.2291666666666662E-2</v>
      </c>
      <c r="AB458" s="75">
        <f t="shared" si="1160"/>
        <v>1.0381944444444444E-2</v>
      </c>
      <c r="AC458" s="51">
        <v>1.0381944444444444E-2</v>
      </c>
      <c r="AD458" s="47" t="s">
        <v>987</v>
      </c>
      <c r="AE458" s="47" t="s">
        <v>987</v>
      </c>
      <c r="AF458" s="47" t="s">
        <v>987</v>
      </c>
    </row>
    <row r="459" spans="1:32" x14ac:dyDescent="0.15">
      <c r="A459" s="43" t="s">
        <v>1225</v>
      </c>
      <c r="B459" s="57">
        <v>717</v>
      </c>
      <c r="C459" s="57" t="s">
        <v>1424</v>
      </c>
      <c r="D459" s="58" t="s">
        <v>20</v>
      </c>
      <c r="E459" s="58" t="s">
        <v>1228</v>
      </c>
      <c r="F459" s="58">
        <v>2</v>
      </c>
      <c r="G459" s="46">
        <v>1</v>
      </c>
      <c r="H459" s="47" t="s">
        <v>1229</v>
      </c>
      <c r="I459" s="59" t="s">
        <v>1230</v>
      </c>
      <c r="J459" s="56">
        <v>41698</v>
      </c>
      <c r="K459" s="61"/>
      <c r="L459" s="61"/>
      <c r="M459" s="73" t="s">
        <v>1228</v>
      </c>
      <c r="N459" s="80">
        <f t="shared" si="1161"/>
        <v>7000</v>
      </c>
      <c r="O459" s="77">
        <f>AVERAGE($N$2:N459)</f>
        <v>6185.9837457544882</v>
      </c>
      <c r="P459" s="77">
        <f t="shared" ref="P459" si="1203">O459-O458</f>
        <v>1.7812171865325581</v>
      </c>
      <c r="Q459" s="49">
        <f t="shared" ref="Q459" si="1204">AVERAGE(F452:F459)</f>
        <v>1.5</v>
      </c>
      <c r="R459" s="49">
        <f t="shared" ref="R459" si="1205">AVERAGE(G452:G459)</f>
        <v>1</v>
      </c>
      <c r="S459" s="50">
        <f t="shared" ref="S459" si="1206">COUNTIF(H453:H459, "AC")/SUM(G453:G459)</f>
        <v>1</v>
      </c>
      <c r="T459" s="50">
        <f t="shared" ref="T459" si="1207">(Q459/5*0.5+(1-(R459-1)/10)*0.25+S459*0.25)*10000</f>
        <v>6500</v>
      </c>
      <c r="U459" s="50">
        <f t="shared" ref="U459" si="1208">T459-T458</f>
        <v>-125</v>
      </c>
      <c r="V459" s="50">
        <f>IF(A459&lt;&gt;"",AVERAGE($F$2:F459),"")</f>
        <v>1.7936681222707425</v>
      </c>
      <c r="W459" s="50">
        <f>IF(A459&lt;&gt;"", AVERAGE($G$2:G459), "")</f>
        <v>1.5567685589519651</v>
      </c>
      <c r="X459" s="50">
        <f>IF(A459&lt;&gt;"", COUNTIF($H$2:H459, "AC")/SUM($G$2:G459), "")</f>
        <v>0.6297335203366059</v>
      </c>
      <c r="Y459" s="50">
        <f t="shared" ref="Y459" si="1209">IF(A459&lt;&gt;"", V459/5*0.5+(1-(W459-1)/10)*0.25+X459*0.25, "")*10000</f>
        <v>5728.8097833742659</v>
      </c>
      <c r="Z459" s="50">
        <f t="shared" ref="Z459" si="1210">Y459-Y458</f>
        <v>2.0561630364491066</v>
      </c>
      <c r="AA459" s="50">
        <f t="shared" si="967"/>
        <v>7.7222222222222234E-2</v>
      </c>
      <c r="AB459" s="75">
        <f t="shared" si="1160"/>
        <v>1.2870370370370372E-2</v>
      </c>
      <c r="AC459" s="51">
        <v>1.2870370370370372E-2</v>
      </c>
      <c r="AD459" s="47" t="s">
        <v>987</v>
      </c>
      <c r="AE459" s="47" t="s">
        <v>987</v>
      </c>
      <c r="AF459" s="47" t="s">
        <v>987</v>
      </c>
    </row>
    <row r="460" spans="1:32" x14ac:dyDescent="0.15">
      <c r="A460" s="43" t="s">
        <v>1225</v>
      </c>
      <c r="B460" s="57">
        <v>733</v>
      </c>
      <c r="C460" s="57" t="s">
        <v>1425</v>
      </c>
      <c r="D460" s="58" t="s">
        <v>1426</v>
      </c>
      <c r="E460" s="58">
        <v>1</v>
      </c>
      <c r="F460" s="58">
        <v>2</v>
      </c>
      <c r="G460" s="46">
        <v>2</v>
      </c>
      <c r="H460" s="47" t="s">
        <v>1229</v>
      </c>
      <c r="I460" s="59" t="s">
        <v>1230</v>
      </c>
      <c r="J460" s="56">
        <v>41703</v>
      </c>
      <c r="K460" s="61"/>
      <c r="L460" s="61" t="s">
        <v>1427</v>
      </c>
      <c r="M460" s="73" t="s">
        <v>1228</v>
      </c>
      <c r="N460" s="80">
        <f t="shared" si="1161"/>
        <v>5500</v>
      </c>
      <c r="O460" s="77">
        <f>AVERAGE($N$2:N460)</f>
        <v>6184.4892277898816</v>
      </c>
      <c r="P460" s="77">
        <f t="shared" ref="P460" si="1211">O460-O459</f>
        <v>-1.4945179646065299</v>
      </c>
      <c r="Q460" s="49">
        <f t="shared" ref="Q460" si="1212">AVERAGE(F453:F460)</f>
        <v>1.625</v>
      </c>
      <c r="R460" s="49">
        <f t="shared" ref="R460" si="1213">AVERAGE(G453:G460)</f>
        <v>1.125</v>
      </c>
      <c r="S460" s="50">
        <f t="shared" ref="S460" si="1214">COUNTIF(H454:H460, "AC")/SUM(G454:G460)</f>
        <v>0.875</v>
      </c>
      <c r="T460" s="50">
        <f t="shared" ref="T460" si="1215">(Q460/5*0.5+(1-(R460-1)/10)*0.25+S460*0.25)*10000</f>
        <v>6281.25</v>
      </c>
      <c r="U460" s="50">
        <f t="shared" ref="U460" si="1216">T460-T459</f>
        <v>-218.75</v>
      </c>
      <c r="V460" s="50">
        <f>IF(A460&lt;&gt;"",AVERAGE($F$2:F460),"")</f>
        <v>1.7941176470588236</v>
      </c>
      <c r="W460" s="50">
        <f>IF(A460&lt;&gt;"", AVERAGE($G$2:G460), "")</f>
        <v>1.5577342047930283</v>
      </c>
      <c r="X460" s="50">
        <f>IF(A460&lt;&gt;"", COUNTIF($H$2:H460, "AC")/SUM($G$2:G460), "")</f>
        <v>0.62937062937062938</v>
      </c>
      <c r="Y460" s="50">
        <f t="shared" ref="Y460" si="1217">IF(A460&lt;&gt;"", V460/5*0.5+(1-(W460-1)/10)*0.25+X460*0.25, "")*10000</f>
        <v>5728.1106692871408</v>
      </c>
      <c r="Z460" s="50">
        <f t="shared" ref="Z460" si="1218">Y460-Y459</f>
        <v>-0.69911408712505363</v>
      </c>
      <c r="AA460" s="50">
        <f t="shared" si="967"/>
        <v>4.5486111111111109E-2</v>
      </c>
      <c r="AB460" s="75">
        <f t="shared" si="1160"/>
        <v>7.5810185185185182E-3</v>
      </c>
      <c r="AC460" s="51">
        <v>7.5810185185185182E-3</v>
      </c>
      <c r="AD460" s="47" t="s">
        <v>987</v>
      </c>
      <c r="AE460" s="47" t="s">
        <v>987</v>
      </c>
      <c r="AF460" s="47" t="s">
        <v>987</v>
      </c>
    </row>
    <row r="461" spans="1:32" x14ac:dyDescent="0.15">
      <c r="A461" s="43" t="s">
        <v>1225</v>
      </c>
      <c r="B461" s="57">
        <v>783</v>
      </c>
      <c r="C461" s="57" t="s">
        <v>1428</v>
      </c>
      <c r="D461" s="58" t="s">
        <v>1430</v>
      </c>
      <c r="E461" s="58">
        <v>1</v>
      </c>
      <c r="F461" s="58">
        <v>2</v>
      </c>
      <c r="G461" s="46">
        <v>1</v>
      </c>
      <c r="H461" s="47" t="s">
        <v>1229</v>
      </c>
      <c r="I461" s="59" t="s">
        <v>1230</v>
      </c>
      <c r="J461" s="56">
        <v>41703</v>
      </c>
      <c r="K461" s="61"/>
      <c r="L461" s="61" t="s">
        <v>1429</v>
      </c>
      <c r="M461" s="73" t="s">
        <v>1228</v>
      </c>
      <c r="N461" s="80">
        <f t="shared" si="1161"/>
        <v>7000</v>
      </c>
      <c r="O461" s="77">
        <f>AVERAGE($N$2:N461)</f>
        <v>6186.2620772946857</v>
      </c>
      <c r="P461" s="77">
        <f t="shared" ref="P461" si="1219">O461-O460</f>
        <v>1.7728495048040713</v>
      </c>
      <c r="Q461" s="49">
        <f t="shared" ref="Q461" si="1220">AVERAGE(F454:F461)</f>
        <v>1.75</v>
      </c>
      <c r="R461" s="49">
        <f t="shared" ref="R461" si="1221">AVERAGE(G454:G461)</f>
        <v>1.125</v>
      </c>
      <c r="S461" s="50">
        <f t="shared" ref="S461" si="1222">COUNTIF(H455:H461, "AC")/SUM(G455:G461)</f>
        <v>0.875</v>
      </c>
      <c r="T461" s="50">
        <f t="shared" ref="T461" si="1223">(Q461/5*0.5+(1-(R461-1)/10)*0.25+S461*0.25)*10000</f>
        <v>6406.25</v>
      </c>
      <c r="U461" s="50">
        <f t="shared" ref="U461" si="1224">T461-T460</f>
        <v>125</v>
      </c>
      <c r="V461" s="50">
        <f>IF(A461&lt;&gt;"",AVERAGE($F$2:F461),"")</f>
        <v>1.7945652173913043</v>
      </c>
      <c r="W461" s="50">
        <f>IF(A461&lt;&gt;"", AVERAGE($G$2:G461), "")</f>
        <v>1.5565217391304347</v>
      </c>
      <c r="X461" s="50">
        <f>IF(A461&lt;&gt;"", COUNTIF($H$2:H461, "AC")/SUM($G$2:G461), "")</f>
        <v>0.62988826815642462</v>
      </c>
      <c r="Y461" s="50">
        <f t="shared" ref="Y461" si="1225">IF(A461&lt;&gt;"", V461/5*0.5+(1-(W461-1)/10)*0.25+X461*0.25, "")*10000</f>
        <v>5730.1554529997566</v>
      </c>
      <c r="Z461" s="50">
        <f t="shared" ref="Z461" si="1226">Y461-Y460</f>
        <v>2.0447837126157538</v>
      </c>
      <c r="AA461" s="50">
        <f t="shared" si="967"/>
        <v>8.1666666666666679E-2</v>
      </c>
      <c r="AB461" s="75">
        <f t="shared" si="1160"/>
        <v>1.3611111111111114E-2</v>
      </c>
      <c r="AC461" s="51">
        <v>1.3611111111111114E-2</v>
      </c>
      <c r="AD461" s="47" t="s">
        <v>987</v>
      </c>
      <c r="AE461" s="47" t="s">
        <v>987</v>
      </c>
      <c r="AF461" s="47" t="s">
        <v>987</v>
      </c>
    </row>
    <row r="462" spans="1:32" x14ac:dyDescent="0.15">
      <c r="A462" s="43" t="s">
        <v>1225</v>
      </c>
      <c r="B462" s="57">
        <v>697</v>
      </c>
      <c r="C462" s="57" t="s">
        <v>1431</v>
      </c>
      <c r="D462" s="58" t="s">
        <v>1342</v>
      </c>
      <c r="E462" s="58" t="s">
        <v>1228</v>
      </c>
      <c r="F462" s="58">
        <v>1</v>
      </c>
      <c r="G462" s="46">
        <v>1</v>
      </c>
      <c r="H462" s="47" t="s">
        <v>1229</v>
      </c>
      <c r="I462" s="59" t="s">
        <v>1230</v>
      </c>
      <c r="J462" s="56">
        <v>41703</v>
      </c>
      <c r="K462" s="61"/>
      <c r="L462" s="61"/>
      <c r="M462" s="73" t="s">
        <v>1228</v>
      </c>
      <c r="N462" s="80">
        <f t="shared" si="1161"/>
        <v>6000</v>
      </c>
      <c r="O462" s="77">
        <f>AVERAGE($N$2:N462)</f>
        <v>6185.8580380814656</v>
      </c>
      <c r="P462" s="77">
        <f t="shared" ref="P462" si="1227">O462-O461</f>
        <v>-0.40403921322013048</v>
      </c>
      <c r="Q462" s="49">
        <f t="shared" ref="Q462" si="1228">AVERAGE(F455:F462)</f>
        <v>1.6875</v>
      </c>
      <c r="R462" s="49">
        <f t="shared" ref="R462" si="1229">AVERAGE(G455:G462)</f>
        <v>1.125</v>
      </c>
      <c r="S462" s="50">
        <f t="shared" ref="S462" si="1230">COUNTIF(H456:H462, "AC")/SUM(G456:G462)</f>
        <v>0.875</v>
      </c>
      <c r="T462" s="50">
        <f t="shared" ref="T462" si="1231">(Q462/5*0.5+(1-(R462-1)/10)*0.25+S462*0.25)*10000</f>
        <v>6343.75</v>
      </c>
      <c r="U462" s="50">
        <f t="shared" ref="U462" si="1232">T462-T461</f>
        <v>-62.5</v>
      </c>
      <c r="V462" s="50">
        <f>IF(A462&lt;&gt;"",AVERAGE($F$2:F462),"")</f>
        <v>1.7928416485900216</v>
      </c>
      <c r="W462" s="50">
        <f>IF(A462&lt;&gt;"", AVERAGE($G$2:G462), "")</f>
        <v>1.5553145336225596</v>
      </c>
      <c r="X462" s="50">
        <f>IF(A462&lt;&gt;"", COUNTIF($H$2:H462, "AC")/SUM($G$2:G462), "")</f>
        <v>0.63040446304044628</v>
      </c>
      <c r="Y462" s="50">
        <f t="shared" ref="Y462" si="1233">IF(A462&lt;&gt;"", V462/5*0.5+(1-(W462-1)/10)*0.25+X462*0.25, "")*10000</f>
        <v>5730.0241727854973</v>
      </c>
      <c r="Z462" s="50">
        <f t="shared" ref="Z462" si="1234">Y462-Y461</f>
        <v>-0.13128021425927727</v>
      </c>
      <c r="AA462" s="50">
        <f t="shared" si="967"/>
        <v>3.8263888888888889E-2</v>
      </c>
      <c r="AB462" s="75">
        <f t="shared" si="1160"/>
        <v>6.3773148148148148E-3</v>
      </c>
      <c r="AC462" s="51">
        <v>6.3773148148148148E-3</v>
      </c>
      <c r="AD462" s="47" t="s">
        <v>987</v>
      </c>
      <c r="AE462" s="47" t="s">
        <v>987</v>
      </c>
      <c r="AF462" s="47" t="s">
        <v>987</v>
      </c>
    </row>
    <row r="463" spans="1:32" x14ac:dyDescent="0.15">
      <c r="A463" s="43" t="s">
        <v>1225</v>
      </c>
      <c r="B463" s="57">
        <v>744</v>
      </c>
      <c r="C463" s="57" t="s">
        <v>1432</v>
      </c>
      <c r="D463" s="58" t="s">
        <v>758</v>
      </c>
      <c r="E463" s="58" t="s">
        <v>1228</v>
      </c>
      <c r="F463" s="58">
        <v>1</v>
      </c>
      <c r="G463" s="46">
        <v>1</v>
      </c>
      <c r="H463" s="47" t="s">
        <v>1229</v>
      </c>
      <c r="I463" s="59" t="s">
        <v>1230</v>
      </c>
      <c r="J463" s="56">
        <v>41704</v>
      </c>
      <c r="K463" s="61"/>
      <c r="L463" s="61"/>
      <c r="M463" s="73" t="s">
        <v>1228</v>
      </c>
      <c r="N463" s="80">
        <f t="shared" si="1161"/>
        <v>6000</v>
      </c>
      <c r="O463" s="77">
        <f>AVERAGE($N$2:N463)</f>
        <v>6185.4557479557479</v>
      </c>
      <c r="P463" s="77">
        <f t="shared" ref="P463" si="1235">O463-O462</f>
        <v>-0.40229012571762723</v>
      </c>
      <c r="Q463" s="49">
        <f t="shared" ref="Q463" si="1236">AVERAGE(F456:F463)</f>
        <v>1.5625</v>
      </c>
      <c r="R463" s="49">
        <f t="shared" ref="R463" si="1237">AVERAGE(G456:G463)</f>
        <v>1.125</v>
      </c>
      <c r="S463" s="50">
        <f t="shared" ref="S463" si="1238">COUNTIF(H457:H463, "AC")/SUM(G457:G463)</f>
        <v>0.875</v>
      </c>
      <c r="T463" s="50">
        <f t="shared" ref="T463" si="1239">(Q463/5*0.5+(1-(R463-1)/10)*0.25+S463*0.25)*10000</f>
        <v>6218.75</v>
      </c>
      <c r="U463" s="50">
        <f t="shared" ref="U463" si="1240">T463-T462</f>
        <v>-125</v>
      </c>
      <c r="V463" s="50">
        <f>IF(A463&lt;&gt;"",AVERAGE($F$2:F463),"")</f>
        <v>1.7911255411255411</v>
      </c>
      <c r="W463" s="50">
        <f>IF(A463&lt;&gt;"", AVERAGE($G$2:G463), "")</f>
        <v>1.5541125541125542</v>
      </c>
      <c r="X463" s="50">
        <f>IF(A463&lt;&gt;"", COUNTIF($H$2:H463, "AC")/SUM($G$2:G463), "")</f>
        <v>0.63091922005571033</v>
      </c>
      <c r="Y463" s="50">
        <f t="shared" ref="Y463" si="1241">IF(A463&lt;&gt;"", V463/5*0.5+(1-(W463-1)/10)*0.25+X463*0.25, "")*10000</f>
        <v>5729.8954527366777</v>
      </c>
      <c r="Z463" s="50">
        <f t="shared" ref="Z463" si="1242">Y463-Y462</f>
        <v>-0.12872004881955945</v>
      </c>
      <c r="AA463" s="50">
        <f t="shared" si="967"/>
        <v>5.4444444444444434E-2</v>
      </c>
      <c r="AB463" s="75">
        <f t="shared" si="1160"/>
        <v>9.0740740740740729E-3</v>
      </c>
      <c r="AC463" s="51">
        <v>9.0740740740740729E-3</v>
      </c>
      <c r="AD463" s="47" t="s">
        <v>987</v>
      </c>
      <c r="AE463" s="47" t="s">
        <v>987</v>
      </c>
      <c r="AF463" s="47" t="s">
        <v>987</v>
      </c>
    </row>
    <row r="464" spans="1:32" x14ac:dyDescent="0.15">
      <c r="A464" s="43" t="s">
        <v>1225</v>
      </c>
      <c r="B464" s="57">
        <v>543</v>
      </c>
      <c r="C464" s="57" t="s">
        <v>1433</v>
      </c>
      <c r="D464" s="58" t="s">
        <v>1434</v>
      </c>
      <c r="E464" s="58">
        <v>1</v>
      </c>
      <c r="F464" s="58">
        <v>3.5</v>
      </c>
      <c r="G464" s="46">
        <v>1</v>
      </c>
      <c r="H464" s="47" t="s">
        <v>1229</v>
      </c>
      <c r="I464" s="59" t="s">
        <v>1230</v>
      </c>
      <c r="J464" s="56">
        <v>41704</v>
      </c>
      <c r="K464" s="61"/>
      <c r="L464" s="61" t="s">
        <v>1435</v>
      </c>
      <c r="M464" s="73" t="s">
        <v>1228</v>
      </c>
      <c r="N464" s="80">
        <f t="shared" si="1161"/>
        <v>8500</v>
      </c>
      <c r="O464" s="77">
        <f>AVERAGE($N$2:N464)</f>
        <v>6190.45476361891</v>
      </c>
      <c r="P464" s="77">
        <f t="shared" ref="P464" si="1243">O464-O463</f>
        <v>4.9990156631620266</v>
      </c>
      <c r="Q464" s="49">
        <f t="shared" ref="Q464" si="1244">AVERAGE(F457:F464)</f>
        <v>1.8125</v>
      </c>
      <c r="R464" s="49">
        <f t="shared" ref="R464" si="1245">AVERAGE(G457:G464)</f>
        <v>1.125</v>
      </c>
      <c r="S464" s="50">
        <f t="shared" ref="S464" si="1246">COUNTIF(H458:H464, "AC")/SUM(G458:G464)</f>
        <v>0.875</v>
      </c>
      <c r="T464" s="50">
        <f t="shared" ref="T464" si="1247">(Q464/5*0.5+(1-(R464-1)/10)*0.25+S464*0.25)*10000</f>
        <v>6468.75</v>
      </c>
      <c r="U464" s="50">
        <f t="shared" ref="U464" si="1248">T464-T463</f>
        <v>250</v>
      </c>
      <c r="V464" s="50">
        <f>IF(A464&lt;&gt;"",AVERAGE($F$2:F464),"")</f>
        <v>1.7948164146868251</v>
      </c>
      <c r="W464" s="50">
        <f>IF(A464&lt;&gt;"", AVERAGE($G$2:G464), "")</f>
        <v>1.5529157667386608</v>
      </c>
      <c r="X464" s="50">
        <f>IF(A464&lt;&gt;"", COUNTIF($H$2:H464, "AC")/SUM($G$2:G464), "")</f>
        <v>0.63143254520166903</v>
      </c>
      <c r="Y464" s="50">
        <f t="shared" ref="Y464" si="1249">IF(A464&lt;&gt;"", V464/5*0.5+(1-(W464-1)/10)*0.25+X464*0.25, "")*10000</f>
        <v>5735.1688360063326</v>
      </c>
      <c r="Z464" s="50">
        <f t="shared" ref="Z464" si="1250">Y464-Y463</f>
        <v>5.2733832696549143</v>
      </c>
      <c r="AA464" s="50">
        <f t="shared" si="967"/>
        <v>0.13118055555555555</v>
      </c>
      <c r="AB464" s="75">
        <f t="shared" si="1160"/>
        <v>2.1863425925925925E-2</v>
      </c>
      <c r="AC464" s="51">
        <v>2.1863425925925925E-2</v>
      </c>
      <c r="AD464" s="47" t="s">
        <v>987</v>
      </c>
      <c r="AE464" s="47" t="s">
        <v>987</v>
      </c>
      <c r="AF464" s="47" t="s">
        <v>987</v>
      </c>
    </row>
    <row r="465" spans="1:32" x14ac:dyDescent="0.15">
      <c r="A465" s="43" t="s">
        <v>1225</v>
      </c>
      <c r="B465" s="57">
        <v>665</v>
      </c>
      <c r="C465" s="57" t="s">
        <v>1436</v>
      </c>
      <c r="D465" s="58" t="s">
        <v>1437</v>
      </c>
      <c r="E465" s="58" t="s">
        <v>1228</v>
      </c>
      <c r="F465" s="58">
        <v>2</v>
      </c>
      <c r="G465" s="46">
        <v>2</v>
      </c>
      <c r="H465" s="47" t="s">
        <v>1229</v>
      </c>
      <c r="I465" s="59" t="s">
        <v>1230</v>
      </c>
      <c r="J465" s="56">
        <v>41705</v>
      </c>
      <c r="K465" s="61"/>
      <c r="L465" s="61" t="s">
        <v>1438</v>
      </c>
      <c r="M465" s="73" t="s">
        <v>1228</v>
      </c>
      <c r="N465" s="80">
        <f t="shared" si="1161"/>
        <v>5500</v>
      </c>
      <c r="O465" s="77">
        <f>AVERAGE($N$2:N465)</f>
        <v>6188.9667145593867</v>
      </c>
      <c r="P465" s="77">
        <f t="shared" ref="P465" si="1251">O465-O464</f>
        <v>-1.4880490595232914</v>
      </c>
      <c r="Q465" s="49">
        <f t="shared" ref="Q465" si="1252">AVERAGE(F458:F465)</f>
        <v>1.9375</v>
      </c>
      <c r="R465" s="49">
        <f t="shared" ref="R465" si="1253">AVERAGE(G458:G465)</f>
        <v>1.25</v>
      </c>
      <c r="S465" s="50">
        <f t="shared" ref="S465" si="1254">COUNTIF(H459:H465, "AC")/SUM(G459:G465)</f>
        <v>0.77777777777777779</v>
      </c>
      <c r="T465" s="50">
        <f t="shared" ref="T465" si="1255">(Q465/5*0.5+(1-(R465-1)/10)*0.25+S465*0.25)*10000</f>
        <v>6319.4444444444443</v>
      </c>
      <c r="U465" s="50">
        <f t="shared" ref="U465" si="1256">T465-T464</f>
        <v>-149.30555555555566</v>
      </c>
      <c r="V465" s="50">
        <f>IF(A465&lt;&gt;"",AVERAGE($F$2:F465),"")</f>
        <v>1.7952586206896552</v>
      </c>
      <c r="W465" s="50">
        <f>IF(A465&lt;&gt;"", AVERAGE($G$2:G465), "")</f>
        <v>1.5538793103448276</v>
      </c>
      <c r="X465" s="50">
        <f>IF(A465&lt;&gt;"", COUNTIF($H$2:H465, "AC")/SUM($G$2:G465), "")</f>
        <v>0.6310679611650486</v>
      </c>
      <c r="Y465" s="50">
        <f t="shared" ref="Y465" si="1257">IF(A465&lt;&gt;"", V465/5*0.5+(1-(W465-1)/10)*0.25+X465*0.25, "")*10000</f>
        <v>5734.4586960160705</v>
      </c>
      <c r="Z465" s="50">
        <f t="shared" ref="Z465" si="1258">Y465-Y464</f>
        <v>-0.71013999026217789</v>
      </c>
      <c r="AA465" s="50">
        <f t="shared" si="967"/>
        <v>0.11013888888888888</v>
      </c>
      <c r="AB465" s="75">
        <f t="shared" si="1160"/>
        <v>1.8356481481481481E-2</v>
      </c>
      <c r="AC465" s="51">
        <v>1.8356481481481481E-2</v>
      </c>
      <c r="AD465" s="47" t="s">
        <v>987</v>
      </c>
      <c r="AE465" s="47" t="s">
        <v>987</v>
      </c>
      <c r="AF465" s="47" t="s">
        <v>987</v>
      </c>
    </row>
    <row r="466" spans="1:32" x14ac:dyDescent="0.15">
      <c r="A466" s="43" t="s">
        <v>1225</v>
      </c>
      <c r="B466" s="57">
        <v>7</v>
      </c>
      <c r="C466" s="57" t="s">
        <v>1439</v>
      </c>
      <c r="D466" s="58" t="s">
        <v>1342</v>
      </c>
      <c r="E466" s="58" t="s">
        <v>1228</v>
      </c>
      <c r="F466" s="58">
        <v>1</v>
      </c>
      <c r="G466" s="46">
        <v>1</v>
      </c>
      <c r="H466" s="47" t="s">
        <v>1229</v>
      </c>
      <c r="I466" s="59" t="s">
        <v>1230</v>
      </c>
      <c r="J466" s="56">
        <v>41705</v>
      </c>
      <c r="K466" s="61"/>
      <c r="L466" s="61"/>
      <c r="M466" s="73" t="s">
        <v>1228</v>
      </c>
      <c r="N466" s="80">
        <f t="shared" si="1161"/>
        <v>6000</v>
      </c>
      <c r="O466" s="77">
        <f>AVERAGE($N$2:N466)</f>
        <v>6188.5603345280761</v>
      </c>
      <c r="P466" s="77">
        <f t="shared" ref="P466" si="1259">O466-O465</f>
        <v>-0.40638003131061851</v>
      </c>
      <c r="Q466" s="49">
        <f t="shared" ref="Q466" si="1260">AVERAGE(F459:F466)</f>
        <v>1.8125</v>
      </c>
      <c r="R466" s="49">
        <f t="shared" ref="R466" si="1261">AVERAGE(G459:G466)</f>
        <v>1.25</v>
      </c>
      <c r="S466" s="50">
        <f t="shared" ref="S466" si="1262">COUNTIF(H460:H466, "AC")/SUM(G460:G466)</f>
        <v>0.77777777777777779</v>
      </c>
      <c r="T466" s="50">
        <f t="shared" ref="T466" si="1263">(Q466/5*0.5+(1-(R466-1)/10)*0.25+S466*0.25)*10000</f>
        <v>6194.4444444444443</v>
      </c>
      <c r="U466" s="50">
        <f t="shared" ref="U466" si="1264">T466-T465</f>
        <v>-125</v>
      </c>
      <c r="V466" s="50">
        <f>IF(A466&lt;&gt;"",AVERAGE($F$2:F466),"")</f>
        <v>1.7935483870967741</v>
      </c>
      <c r="W466" s="50">
        <f>IF(A466&lt;&gt;"", AVERAGE($G$2:G466), "")</f>
        <v>1.5526881720430108</v>
      </c>
      <c r="X466" s="50">
        <f>IF(A466&lt;&gt;"", COUNTIF($H$2:H466, "AC")/SUM($G$2:G466), "")</f>
        <v>0.63157894736842102</v>
      </c>
      <c r="Y466" s="50">
        <f t="shared" ref="Y466" si="1265">IF(A466&lt;&gt;"", V466/5*0.5+(1-(W466-1)/10)*0.25+X466*0.25, "")*10000</f>
        <v>5734.3237125070746</v>
      </c>
      <c r="Z466" s="50">
        <f t="shared" ref="Z466" si="1266">Y466-Y465</f>
        <v>-0.1349835089959015</v>
      </c>
      <c r="AA466" s="50">
        <f t="shared" si="967"/>
        <v>5.4791666666666669E-2</v>
      </c>
      <c r="AB466" s="75">
        <f t="shared" si="1160"/>
        <v>9.1319444444444443E-3</v>
      </c>
      <c r="AC466" s="51">
        <v>9.1319444444444443E-3</v>
      </c>
      <c r="AD466" s="47" t="s">
        <v>987</v>
      </c>
      <c r="AE466" s="47" t="s">
        <v>987</v>
      </c>
      <c r="AF466" s="47" t="s">
        <v>987</v>
      </c>
    </row>
    <row r="467" spans="1:32" x14ac:dyDescent="0.15">
      <c r="A467" s="43" t="s">
        <v>1225</v>
      </c>
      <c r="B467" s="57">
        <v>746</v>
      </c>
      <c r="C467" s="57" t="s">
        <v>1440</v>
      </c>
      <c r="D467" s="58" t="s">
        <v>435</v>
      </c>
      <c r="E467" s="58" t="s">
        <v>1228</v>
      </c>
      <c r="F467" s="58">
        <v>1.5</v>
      </c>
      <c r="G467" s="46">
        <v>1</v>
      </c>
      <c r="H467" s="47" t="s">
        <v>1229</v>
      </c>
      <c r="I467" s="59" t="s">
        <v>1230</v>
      </c>
      <c r="J467" s="56">
        <v>41705</v>
      </c>
      <c r="K467" s="61"/>
      <c r="L467" s="61"/>
      <c r="M467" s="73" t="s">
        <v>1228</v>
      </c>
      <c r="N467" s="80">
        <f t="shared" si="1161"/>
        <v>6500</v>
      </c>
      <c r="O467" s="77">
        <f>AVERAGE($N$2:N467)</f>
        <v>6189.2286599904628</v>
      </c>
      <c r="P467" s="77">
        <f t="shared" ref="P467" si="1267">O467-O466</f>
        <v>0.66832546238674695</v>
      </c>
      <c r="Q467" s="49">
        <f t="shared" ref="Q467" si="1268">AVERAGE(F460:F467)</f>
        <v>1.75</v>
      </c>
      <c r="R467" s="49">
        <f t="shared" ref="R467" si="1269">AVERAGE(G460:G467)</f>
        <v>1.25</v>
      </c>
      <c r="S467" s="50">
        <f t="shared" ref="S467" si="1270">COUNTIF(H461:H467, "AC")/SUM(G461:G467)</f>
        <v>0.875</v>
      </c>
      <c r="T467" s="50">
        <f t="shared" ref="T467" si="1271">(Q467/5*0.5+(1-(R467-1)/10)*0.25+S467*0.25)*10000</f>
        <v>6375</v>
      </c>
      <c r="U467" s="50">
        <f t="shared" ref="U467" si="1272">T467-T466</f>
        <v>180.55555555555566</v>
      </c>
      <c r="V467" s="50">
        <f>IF(A467&lt;&gt;"",AVERAGE($F$2:F467),"")</f>
        <v>1.7929184549356223</v>
      </c>
      <c r="W467" s="50">
        <f>IF(A467&lt;&gt;"", AVERAGE($G$2:G467), "")</f>
        <v>1.5515021459227467</v>
      </c>
      <c r="X467" s="50">
        <f>IF(A467&lt;&gt;"", COUNTIF($H$2:H467, "AC")/SUM($G$2:G467), "")</f>
        <v>0.63208852005532501</v>
      </c>
      <c r="Y467" s="50">
        <f t="shared" ref="Y467" si="1273">IF(A467&lt;&gt;"", V467/5*0.5+(1-(W467-1)/10)*0.25+X467*0.25, "")*10000</f>
        <v>5735.2642185932482</v>
      </c>
      <c r="Z467" s="50">
        <f t="shared" ref="Z467" si="1274">Y467-Y466</f>
        <v>0.94050608617362741</v>
      </c>
      <c r="AA467" s="50">
        <f t="shared" si="967"/>
        <v>1.6666666666666666E-2</v>
      </c>
      <c r="AB467" s="75">
        <f t="shared" si="1160"/>
        <v>2.7777777777777779E-3</v>
      </c>
      <c r="AC467" s="51">
        <v>2.7777777777777779E-3</v>
      </c>
      <c r="AD467" s="47" t="s">
        <v>987</v>
      </c>
      <c r="AE467" s="47" t="s">
        <v>987</v>
      </c>
      <c r="AF467" s="47" t="s">
        <v>987</v>
      </c>
    </row>
    <row r="468" spans="1:32" x14ac:dyDescent="0.15">
      <c r="A468" s="43" t="s">
        <v>1225</v>
      </c>
      <c r="B468" s="57">
        <v>674</v>
      </c>
      <c r="C468" s="57" t="s">
        <v>1441</v>
      </c>
      <c r="D468" s="58" t="s">
        <v>141</v>
      </c>
      <c r="E468" s="58" t="s">
        <v>1228</v>
      </c>
      <c r="F468" s="58">
        <v>1</v>
      </c>
      <c r="G468" s="46">
        <v>2</v>
      </c>
      <c r="H468" s="47" t="s">
        <v>1229</v>
      </c>
      <c r="I468" s="59" t="s">
        <v>1230</v>
      </c>
      <c r="J468" s="56">
        <v>41705</v>
      </c>
      <c r="K468" s="61"/>
      <c r="L468" s="61"/>
      <c r="M468" s="73" t="s">
        <v>1228</v>
      </c>
      <c r="N468" s="80">
        <f t="shared" si="1161"/>
        <v>4500</v>
      </c>
      <c r="O468" s="77">
        <f>AVERAGE($N$2:N468)</f>
        <v>6185.6114679990478</v>
      </c>
      <c r="P468" s="77">
        <f t="shared" ref="P468" si="1275">O468-O467</f>
        <v>-3.6171919914149839</v>
      </c>
      <c r="Q468" s="49">
        <f t="shared" ref="Q468" si="1276">AVERAGE(F461:F468)</f>
        <v>1.625</v>
      </c>
      <c r="R468" s="49">
        <f t="shared" ref="R468" si="1277">AVERAGE(G461:G468)</f>
        <v>1.25</v>
      </c>
      <c r="S468" s="50">
        <f t="shared" ref="S468" si="1278">COUNTIF(H462:H468, "AC")/SUM(G462:G468)</f>
        <v>0.77777777777777779</v>
      </c>
      <c r="T468" s="50">
        <f t="shared" ref="T468" si="1279">(Q468/5*0.5+(1-(R468-1)/10)*0.25+S468*0.25)*10000</f>
        <v>6006.9444444444443</v>
      </c>
      <c r="U468" s="50">
        <f t="shared" ref="U468" si="1280">T468-T467</f>
        <v>-368.05555555555566</v>
      </c>
      <c r="V468" s="50">
        <f>IF(A468&lt;&gt;"",AVERAGE($F$2:F468),"")</f>
        <v>1.791220556745182</v>
      </c>
      <c r="W468" s="50">
        <f>IF(A468&lt;&gt;"", AVERAGE($G$2:G468), "")</f>
        <v>1.5524625267665952</v>
      </c>
      <c r="X468" s="50">
        <f>IF(A468&lt;&gt;"", COUNTIF($H$2:H468, "AC")/SUM($G$2:G468), "")</f>
        <v>0.63172413793103444</v>
      </c>
      <c r="Y468" s="50">
        <f t="shared" ref="Y468" si="1281">IF(A468&lt;&gt;"", V468/5*0.5+(1-(W468-1)/10)*0.25+X468*0.25, "")*10000</f>
        <v>5732.4152698811195</v>
      </c>
      <c r="Z468" s="50">
        <f t="shared" ref="Z468" si="1282">Y468-Y467</f>
        <v>-2.8489487121287311</v>
      </c>
      <c r="AA468" s="50">
        <f t="shared" si="967"/>
        <v>2.4861111111111112E-2</v>
      </c>
      <c r="AB468" s="75">
        <f t="shared" si="1160"/>
        <v>4.1435185185185186E-3</v>
      </c>
      <c r="AC468" s="51">
        <v>4.1435185185185186E-3</v>
      </c>
      <c r="AD468" s="47" t="s">
        <v>987</v>
      </c>
      <c r="AE468" s="47" t="s">
        <v>987</v>
      </c>
      <c r="AF468" s="47" t="s">
        <v>987</v>
      </c>
    </row>
    <row r="469" spans="1:32" x14ac:dyDescent="0.15">
      <c r="A469" s="43" t="s">
        <v>1225</v>
      </c>
      <c r="B469" s="57">
        <v>747</v>
      </c>
      <c r="C469" s="33" t="s">
        <v>1442</v>
      </c>
      <c r="D469" s="58" t="s">
        <v>1342</v>
      </c>
      <c r="E469" s="58" t="s">
        <v>1228</v>
      </c>
      <c r="F469" s="58">
        <v>1</v>
      </c>
      <c r="G469" s="46">
        <v>1</v>
      </c>
      <c r="H469" s="47" t="s">
        <v>1229</v>
      </c>
      <c r="I469" s="59" t="s">
        <v>1230</v>
      </c>
      <c r="J469" s="56">
        <v>41705</v>
      </c>
      <c r="K469" s="61"/>
      <c r="L469" s="61"/>
      <c r="M469" s="73" t="s">
        <v>1228</v>
      </c>
      <c r="N469" s="80">
        <f t="shared" ref="N469:N490" si="1283">(0.5*F469/5+0.25*(1-(G469-1)/10)+0.25*(IF(H469="AC",1,0)/G469))*10000</f>
        <v>6000</v>
      </c>
      <c r="O469" s="77">
        <f>AVERAGE($N$2:N469)</f>
        <v>6185.2148622981958</v>
      </c>
      <c r="P469" s="77">
        <f t="shared" ref="P469" si="1284">O469-O468</f>
        <v>-0.39660570085197833</v>
      </c>
      <c r="Q469" s="49">
        <f t="shared" ref="Q469" si="1285">AVERAGE(F462:F469)</f>
        <v>1.5</v>
      </c>
      <c r="R469" s="49">
        <f t="shared" ref="R469" si="1286">AVERAGE(G462:G469)</f>
        <v>1.25</v>
      </c>
      <c r="S469" s="50">
        <f t="shared" ref="S469" si="1287">COUNTIF(H463:H469, "AC")/SUM(G463:G469)</f>
        <v>0.77777777777777779</v>
      </c>
      <c r="T469" s="50">
        <f t="shared" ref="T469" si="1288">(Q469/5*0.5+(1-(R469-1)/10)*0.25+S469*0.25)*10000</f>
        <v>5881.9444444444443</v>
      </c>
      <c r="U469" s="50">
        <f t="shared" ref="U469" si="1289">T469-T468</f>
        <v>-125</v>
      </c>
      <c r="V469" s="50">
        <f>IF(A469&lt;&gt;"",AVERAGE($F$2:F469),"")</f>
        <v>1.7895299145299146</v>
      </c>
      <c r="W469" s="50">
        <f>IF(A469&lt;&gt;"", AVERAGE($G$2:G469), "")</f>
        <v>1.5512820512820513</v>
      </c>
      <c r="X469" s="50">
        <f>IF(A469&lt;&gt;"", COUNTIF($H$2:H469, "AC")/SUM($G$2:G469), "")</f>
        <v>0.63223140495867769</v>
      </c>
      <c r="Y469" s="50">
        <f t="shared" ref="Y469" si="1290">IF(A469&lt;&gt;"", V469/5*0.5+(1-(W469-1)/10)*0.25+X469*0.25, "")*10000</f>
        <v>5732.2879141060957</v>
      </c>
      <c r="Z469" s="50">
        <f t="shared" ref="Z469" si="1291">Y469-Y468</f>
        <v>-0.12735577502371598</v>
      </c>
      <c r="AA469" s="50">
        <f t="shared" si="967"/>
        <v>3.3333333333333333E-2</v>
      </c>
      <c r="AB469" s="75">
        <f t="shared" si="1160"/>
        <v>5.5555555555555558E-3</v>
      </c>
      <c r="AC469" s="51">
        <v>5.5555555555555558E-3</v>
      </c>
      <c r="AD469" s="47" t="s">
        <v>987</v>
      </c>
      <c r="AE469" s="47" t="s">
        <v>987</v>
      </c>
      <c r="AF469" s="47" t="s">
        <v>987</v>
      </c>
    </row>
    <row r="470" spans="1:32" x14ac:dyDescent="0.15">
      <c r="A470" s="43" t="s">
        <v>1225</v>
      </c>
      <c r="B470" s="57">
        <v>479</v>
      </c>
      <c r="C470" s="57" t="s">
        <v>1443</v>
      </c>
      <c r="D470" s="58" t="s">
        <v>1446</v>
      </c>
      <c r="E470" s="58">
        <v>1</v>
      </c>
      <c r="F470" s="58">
        <v>3</v>
      </c>
      <c r="G470" s="46">
        <v>1</v>
      </c>
      <c r="H470" s="47" t="s">
        <v>1229</v>
      </c>
      <c r="I470" s="59" t="s">
        <v>1230</v>
      </c>
      <c r="J470" s="56">
        <v>41709</v>
      </c>
      <c r="K470" s="61"/>
      <c r="L470" s="61" t="s">
        <v>1444</v>
      </c>
      <c r="N470" s="80">
        <f t="shared" si="1283"/>
        <v>8000</v>
      </c>
      <c r="O470" s="77">
        <f>AVERAGE($N$2:N470)</f>
        <v>6189.0843402037435</v>
      </c>
      <c r="P470" s="77">
        <f t="shared" ref="P470" si="1292">O470-O469</f>
        <v>3.8694779055476829</v>
      </c>
      <c r="Q470" s="49">
        <f t="shared" ref="Q470" si="1293">AVERAGE(F463:F470)</f>
        <v>1.75</v>
      </c>
      <c r="R470" s="49">
        <f t="shared" ref="R470" si="1294">AVERAGE(G463:G470)</f>
        <v>1.25</v>
      </c>
      <c r="S470" s="50">
        <f t="shared" ref="S470" si="1295">COUNTIF(H464:H470, "AC")/SUM(G464:G470)</f>
        <v>0.77777777777777779</v>
      </c>
      <c r="T470" s="50">
        <f t="shared" ref="T470" si="1296">(Q470/5*0.5+(1-(R470-1)/10)*0.25+S470*0.25)*10000</f>
        <v>6131.9444444444434</v>
      </c>
      <c r="U470" s="50">
        <f t="shared" ref="U470" si="1297">T470-T469</f>
        <v>249.99999999999909</v>
      </c>
      <c r="V470" s="50">
        <f>IF(A470&lt;&gt;"",AVERAGE($F$2:F470),"")</f>
        <v>1.7921108742004264</v>
      </c>
      <c r="W470" s="50">
        <f>IF(A470&lt;&gt;"", AVERAGE($G$2:G470), "")</f>
        <v>1.5501066098081024</v>
      </c>
      <c r="X470" s="50">
        <f>IF(A470&lt;&gt;"", COUNTIF($H$2:H470, "AC")/SUM($G$2:G470), "")</f>
        <v>0.6327372764786795</v>
      </c>
      <c r="Y470" s="50">
        <f t="shared" ref="Y470" si="1298">IF(A470&lt;&gt;"", V470/5*0.5+(1-(W470-1)/10)*0.25+X470*0.25, "")*10000</f>
        <v>5736.4274129450996</v>
      </c>
      <c r="Z470" s="50">
        <f t="shared" ref="Z470" si="1299">Y470-Y469</f>
        <v>4.1394988390038634</v>
      </c>
      <c r="AA470" s="50" t="str">
        <f t="shared" ref="AA470:AA503" si="1300">IF(ISERROR(MIN(86400*AB470/(4*3600), 1)), "NA", MIN(86400*AB470/(4*3600), 1))</f>
        <v>NA</v>
      </c>
      <c r="AB470" s="75" t="str">
        <f t="shared" si="1160"/>
        <v>NA</v>
      </c>
      <c r="AC470" s="47" t="s">
        <v>987</v>
      </c>
      <c r="AD470" s="47" t="s">
        <v>987</v>
      </c>
      <c r="AE470" s="47" t="s">
        <v>987</v>
      </c>
      <c r="AF470" s="47" t="s">
        <v>987</v>
      </c>
    </row>
    <row r="471" spans="1:32" x14ac:dyDescent="0.15">
      <c r="A471" s="43" t="s">
        <v>1225</v>
      </c>
      <c r="B471" s="57">
        <v>204</v>
      </c>
      <c r="C471" s="57" t="s">
        <v>1447</v>
      </c>
      <c r="D471" s="58" t="s">
        <v>291</v>
      </c>
      <c r="E471" s="58">
        <v>1</v>
      </c>
      <c r="F471" s="58">
        <v>2</v>
      </c>
      <c r="G471" s="46">
        <v>2</v>
      </c>
      <c r="H471" s="47" t="s">
        <v>1229</v>
      </c>
      <c r="I471" s="59" t="s">
        <v>1230</v>
      </c>
      <c r="J471" s="56">
        <v>41719</v>
      </c>
      <c r="K471" s="61" t="s">
        <v>1448</v>
      </c>
      <c r="L471" s="61"/>
      <c r="M471" s="73" t="s">
        <v>1228</v>
      </c>
      <c r="N471" s="80">
        <f t="shared" si="1283"/>
        <v>5500</v>
      </c>
      <c r="O471" s="77">
        <f>AVERAGE($N$2:N471)</f>
        <v>6187.6182033096929</v>
      </c>
      <c r="P471" s="77">
        <f t="shared" ref="P471" si="1301">O471-O470</f>
        <v>-1.4661368940505781</v>
      </c>
      <c r="Q471" s="49">
        <f t="shared" ref="Q471" si="1302">AVERAGE(F464:F471)</f>
        <v>1.875</v>
      </c>
      <c r="R471" s="49">
        <f t="shared" ref="R471" si="1303">AVERAGE(G464:G471)</f>
        <v>1.375</v>
      </c>
      <c r="S471" s="50">
        <f t="shared" ref="S471" si="1304">COUNTIF(H465:H471, "AC")/SUM(G465:G471)</f>
        <v>0.7</v>
      </c>
      <c r="T471" s="50">
        <f t="shared" ref="T471" si="1305">(Q471/5*0.5+(1-(R471-1)/10)*0.25+S471*0.25)*10000</f>
        <v>6031.2499999999991</v>
      </c>
      <c r="U471" s="50">
        <f t="shared" ref="U471" si="1306">T471-T470</f>
        <v>-100.69444444444434</v>
      </c>
      <c r="V471" s="50">
        <f>IF(A471&lt;&gt;"",AVERAGE($F$2:F471),"")</f>
        <v>1.7925531914893618</v>
      </c>
      <c r="W471" s="50">
        <f>IF(A471&lt;&gt;"", AVERAGE($G$2:G471), "")</f>
        <v>1.5510638297872341</v>
      </c>
      <c r="X471" s="50">
        <f>IF(A471&lt;&gt;"", COUNTIF($H$2:H471, "AC")/SUM($G$2:G471), "")</f>
        <v>0.63237311385459538</v>
      </c>
      <c r="Y471" s="50">
        <f t="shared" ref="Y471" si="1307">IF(A471&lt;&gt;"", V471/5*0.5+(1-(W471-1)/10)*0.25+X471*0.25, "")*10000</f>
        <v>5735.7200186790415</v>
      </c>
      <c r="Z471" s="50">
        <f t="shared" ref="Z471" si="1308">Y471-Y470</f>
        <v>-0.70739426605814515</v>
      </c>
      <c r="AA471" s="50">
        <f t="shared" si="1300"/>
        <v>3.6874999999999998E-2</v>
      </c>
      <c r="AB471" s="75">
        <f t="shared" si="1160"/>
        <v>6.145833333333333E-3</v>
      </c>
      <c r="AC471" s="51">
        <v>6.145833333333333E-3</v>
      </c>
      <c r="AD471" s="47" t="s">
        <v>987</v>
      </c>
      <c r="AE471" s="47" t="s">
        <v>987</v>
      </c>
      <c r="AF471" s="47" t="s">
        <v>987</v>
      </c>
    </row>
    <row r="472" spans="1:32" x14ac:dyDescent="0.15">
      <c r="A472" s="43" t="s">
        <v>1225</v>
      </c>
      <c r="B472" s="57">
        <v>125</v>
      </c>
      <c r="C472" s="57" t="s">
        <v>1449</v>
      </c>
      <c r="D472" s="58" t="s">
        <v>24</v>
      </c>
      <c r="E472" s="58" t="s">
        <v>1228</v>
      </c>
      <c r="F472" s="58">
        <v>1</v>
      </c>
      <c r="G472" s="46">
        <v>2</v>
      </c>
      <c r="H472" s="47" t="s">
        <v>1229</v>
      </c>
      <c r="I472" s="59" t="s">
        <v>1230</v>
      </c>
      <c r="J472" s="56">
        <v>41725</v>
      </c>
      <c r="K472" s="61"/>
      <c r="L472" s="61"/>
      <c r="M472" s="73" t="s">
        <v>1228</v>
      </c>
      <c r="N472" s="80">
        <f t="shared" si="1283"/>
        <v>4500</v>
      </c>
      <c r="O472" s="77">
        <f>AVERAGE($N$2:N472)</f>
        <v>6184.0351497994807</v>
      </c>
      <c r="P472" s="77">
        <f t="shared" ref="P472" si="1309">O472-O471</f>
        <v>-3.5830535102122667</v>
      </c>
      <c r="Q472" s="49">
        <f t="shared" ref="Q472" si="1310">AVERAGE(F465:F472)</f>
        <v>1.5625</v>
      </c>
      <c r="R472" s="49">
        <f t="shared" ref="R472" si="1311">AVERAGE(G465:G472)</f>
        <v>1.5</v>
      </c>
      <c r="S472" s="50">
        <f t="shared" ref="S472" si="1312">COUNTIF(H466:H472, "AC")/SUM(G466:G472)</f>
        <v>0.7</v>
      </c>
      <c r="T472" s="50">
        <f t="shared" ref="T472" si="1313">(Q472/5*0.5+(1-(R472-1)/10)*0.25+S472*0.25)*10000</f>
        <v>5687.5</v>
      </c>
      <c r="U472" s="50">
        <f t="shared" ref="U472" si="1314">T472-T471</f>
        <v>-343.74999999999909</v>
      </c>
      <c r="V472" s="50">
        <f>IF(A472&lt;&gt;"",AVERAGE($F$2:F472),"")</f>
        <v>1.7908704883227176</v>
      </c>
      <c r="W472" s="50">
        <f>IF(A472&lt;&gt;"", AVERAGE($G$2:G472), "")</f>
        <v>1.5520169851380043</v>
      </c>
      <c r="X472" s="50">
        <f>IF(A472&lt;&gt;"", COUNTIF($H$2:H472, "AC")/SUM($G$2:G472), "")</f>
        <v>0.63201094391244872</v>
      </c>
      <c r="Y472" s="50">
        <f t="shared" ref="Y472" si="1315">IF(A472&lt;&gt;"", V472/5*0.5+(1-(W472-1)/10)*0.25+X472*0.25, "")*10000</f>
        <v>5732.893601819339</v>
      </c>
      <c r="Z472" s="50">
        <f t="shared" ref="Z472" si="1316">Y472-Y471</f>
        <v>-2.8264168597024764</v>
      </c>
      <c r="AA472" s="50">
        <f t="shared" si="1300"/>
        <v>3.7499999999999999E-2</v>
      </c>
      <c r="AB472" s="75">
        <f t="shared" si="1160"/>
        <v>6.2499999999999995E-3</v>
      </c>
      <c r="AC472" s="51">
        <v>6.2499999999999995E-3</v>
      </c>
      <c r="AD472" s="47" t="s">
        <v>987</v>
      </c>
      <c r="AE472" s="47" t="s">
        <v>987</v>
      </c>
      <c r="AF472" s="47" t="s">
        <v>987</v>
      </c>
    </row>
    <row r="473" spans="1:32" x14ac:dyDescent="0.15">
      <c r="A473" s="43" t="s">
        <v>1225</v>
      </c>
      <c r="B473" s="57">
        <v>168</v>
      </c>
      <c r="C473" s="57" t="s">
        <v>1450</v>
      </c>
      <c r="D473" s="58" t="s">
        <v>1451</v>
      </c>
      <c r="E473" s="58">
        <v>1</v>
      </c>
      <c r="F473" s="58">
        <v>2.5</v>
      </c>
      <c r="G473" s="46">
        <v>1</v>
      </c>
      <c r="H473" s="47" t="s">
        <v>1229</v>
      </c>
      <c r="I473" s="59" t="s">
        <v>1230</v>
      </c>
      <c r="J473" s="56">
        <v>41725</v>
      </c>
      <c r="K473" s="61"/>
      <c r="L473" s="61" t="s">
        <v>1453</v>
      </c>
      <c r="M473" s="73" t="s">
        <v>1228</v>
      </c>
      <c r="N473" s="80">
        <f t="shared" si="1283"/>
        <v>7500</v>
      </c>
      <c r="O473" s="77">
        <f>AVERAGE($N$2:N473)</f>
        <v>6186.8232109227874</v>
      </c>
      <c r="P473" s="77">
        <f t="shared" ref="P473" si="1317">O473-O472</f>
        <v>2.7880611233067611</v>
      </c>
      <c r="Q473" s="49">
        <f t="shared" ref="Q473" si="1318">AVERAGE(F466:F473)</f>
        <v>1.625</v>
      </c>
      <c r="R473" s="49">
        <f t="shared" ref="R473" si="1319">AVERAGE(G466:G473)</f>
        <v>1.375</v>
      </c>
      <c r="S473" s="50">
        <f t="shared" ref="S473" si="1320">COUNTIF(H467:H473, "AC")/SUM(G467:G473)</f>
        <v>0.7</v>
      </c>
      <c r="T473" s="50">
        <f t="shared" ref="T473" si="1321">(Q473/5*0.5+(1-(R473-1)/10)*0.25+S473*0.25)*10000</f>
        <v>5781.25</v>
      </c>
      <c r="U473" s="50">
        <f t="shared" ref="U473" si="1322">T473-T472</f>
        <v>93.75</v>
      </c>
      <c r="V473" s="50">
        <f>IF(A473&lt;&gt;"",AVERAGE($F$2:F473),"")</f>
        <v>1.7923728813559323</v>
      </c>
      <c r="W473" s="50">
        <f>IF(A473&lt;&gt;"", AVERAGE($G$2:G473), "")</f>
        <v>1.5508474576271187</v>
      </c>
      <c r="X473" s="50">
        <f>IF(A473&lt;&gt;"", COUNTIF($H$2:H473, "AC")/SUM($G$2:G473), "")</f>
        <v>0.63251366120218577</v>
      </c>
      <c r="Y473" s="50">
        <f t="shared" ref="Y473" si="1323">IF(A473&lt;&gt;"", V473/5*0.5+(1-(W473-1)/10)*0.25+X473*0.25, "")*10000</f>
        <v>5735.9451699546171</v>
      </c>
      <c r="Z473" s="50">
        <f t="shared" ref="Z473" si="1324">Y473-Y472</f>
        <v>3.051568135278103</v>
      </c>
      <c r="AA473" s="50">
        <f t="shared" si="1300"/>
        <v>0.16125</v>
      </c>
      <c r="AB473" s="75">
        <f t="shared" si="1160"/>
        <v>2.6875E-2</v>
      </c>
      <c r="AC473" s="51">
        <v>2.6875E-2</v>
      </c>
      <c r="AD473" s="47" t="s">
        <v>987</v>
      </c>
      <c r="AE473" s="47" t="s">
        <v>987</v>
      </c>
      <c r="AF473" s="47" t="s">
        <v>987</v>
      </c>
    </row>
    <row r="474" spans="1:32" x14ac:dyDescent="0.15">
      <c r="A474" s="43" t="s">
        <v>1225</v>
      </c>
      <c r="B474" s="57">
        <v>28</v>
      </c>
      <c r="C474" s="57" t="s">
        <v>1452</v>
      </c>
      <c r="D474" s="58" t="s">
        <v>24</v>
      </c>
      <c r="E474" s="58" t="s">
        <v>1228</v>
      </c>
      <c r="F474" s="58">
        <v>1</v>
      </c>
      <c r="G474" s="46">
        <v>1</v>
      </c>
      <c r="H474" s="47" t="s">
        <v>1229</v>
      </c>
      <c r="I474" s="59" t="s">
        <v>1230</v>
      </c>
      <c r="J474" s="56">
        <v>41726</v>
      </c>
      <c r="K474" s="61"/>
      <c r="L474" s="61"/>
      <c r="M474" s="73" t="s">
        <v>1228</v>
      </c>
      <c r="N474" s="80">
        <f t="shared" si="1283"/>
        <v>6000</v>
      </c>
      <c r="O474" s="77">
        <f>AVERAGE($N$2:N474)</f>
        <v>6186.4282358468408</v>
      </c>
      <c r="P474" s="77">
        <f t="shared" ref="P474" si="1325">O474-O473</f>
        <v>-0.39497507594660419</v>
      </c>
      <c r="Q474" s="49">
        <f t="shared" ref="Q474" si="1326">AVERAGE(F467:F474)</f>
        <v>1.625</v>
      </c>
      <c r="R474" s="49">
        <f t="shared" ref="R474" si="1327">AVERAGE(G467:G474)</f>
        <v>1.375</v>
      </c>
      <c r="S474" s="50">
        <f t="shared" ref="S474" si="1328">COUNTIF(H468:H474, "AC")/SUM(G468:G474)</f>
        <v>0.7</v>
      </c>
      <c r="T474" s="50">
        <f t="shared" ref="T474" si="1329">(Q474/5*0.5+(1-(R474-1)/10)*0.25+S474*0.25)*10000</f>
        <v>5781.25</v>
      </c>
      <c r="U474" s="50">
        <f t="shared" ref="U474" si="1330">T474-T473</f>
        <v>0</v>
      </c>
      <c r="V474" s="50">
        <f>IF(A474&lt;&gt;"",AVERAGE($F$2:F474),"")</f>
        <v>1.7906976744186047</v>
      </c>
      <c r="W474" s="50">
        <f>IF(A474&lt;&gt;"", AVERAGE($G$2:G474), "")</f>
        <v>1.5496828752642706</v>
      </c>
      <c r="X474" s="50">
        <f>IF(A474&lt;&gt;"", COUNTIF($H$2:H474, "AC")/SUM($G$2:G474), "")</f>
        <v>0.63301500682128242</v>
      </c>
      <c r="Y474" s="50">
        <f t="shared" ref="Y474" si="1331">IF(A474&lt;&gt;"", V474/5*0.5+(1-(W474-1)/10)*0.25+X474*0.25, "")*10000</f>
        <v>5735.8144726557439</v>
      </c>
      <c r="Z474" s="50">
        <f t="shared" ref="Z474" si="1332">Y474-Y473</f>
        <v>-0.13069729887320136</v>
      </c>
      <c r="AA474" s="50">
        <f t="shared" si="1300"/>
        <v>1.4930555555555556E-2</v>
      </c>
      <c r="AB474" s="75">
        <f t="shared" si="1160"/>
        <v>2.488425925925926E-3</v>
      </c>
      <c r="AC474" s="51">
        <v>2.488425925925926E-3</v>
      </c>
      <c r="AD474" s="47" t="s">
        <v>987</v>
      </c>
      <c r="AE474" s="47" t="s">
        <v>987</v>
      </c>
      <c r="AF474" s="47" t="s">
        <v>987</v>
      </c>
    </row>
    <row r="475" spans="1:32" x14ac:dyDescent="0.15">
      <c r="A475" s="43" t="s">
        <v>1225</v>
      </c>
      <c r="B475" s="57">
        <v>190</v>
      </c>
      <c r="C475" s="57" t="s">
        <v>1454</v>
      </c>
      <c r="D475" s="58" t="s">
        <v>1451</v>
      </c>
      <c r="E475" s="58" t="s">
        <v>1228</v>
      </c>
      <c r="F475" s="58">
        <v>1</v>
      </c>
      <c r="G475" s="46">
        <v>2</v>
      </c>
      <c r="H475" s="47" t="s">
        <v>1229</v>
      </c>
      <c r="I475" s="59" t="s">
        <v>1230</v>
      </c>
      <c r="J475" s="56">
        <v>41726</v>
      </c>
      <c r="K475" s="61"/>
      <c r="L475" s="61"/>
      <c r="M475" s="73" t="s">
        <v>1228</v>
      </c>
      <c r="N475" s="80">
        <f t="shared" si="1283"/>
        <v>4500</v>
      </c>
      <c r="O475" s="77">
        <f>AVERAGE($N$2:N475)</f>
        <v>6182.8703703703704</v>
      </c>
      <c r="P475" s="77">
        <f t="shared" ref="P475" si="1333">O475-O474</f>
        <v>-3.557865476470397</v>
      </c>
      <c r="Q475" s="49">
        <f t="shared" ref="Q475" si="1334">AVERAGE(F468:F475)</f>
        <v>1.5625</v>
      </c>
      <c r="R475" s="49">
        <f t="shared" ref="R475" si="1335">AVERAGE(G468:G475)</f>
        <v>1.5</v>
      </c>
      <c r="S475" s="50">
        <f t="shared" ref="S475" si="1336">COUNTIF(H469:H475, "AC")/SUM(G469:G475)</f>
        <v>0.7</v>
      </c>
      <c r="T475" s="50">
        <f t="shared" ref="T475" si="1337">(Q475/5*0.5+(1-(R475-1)/10)*0.25+S475*0.25)*10000</f>
        <v>5687.5</v>
      </c>
      <c r="U475" s="50">
        <f t="shared" ref="U475" si="1338">T475-T474</f>
        <v>-93.75</v>
      </c>
      <c r="V475" s="50">
        <f>IF(A475&lt;&gt;"",AVERAGE($F$2:F475),"")</f>
        <v>1.7890295358649788</v>
      </c>
      <c r="W475" s="50">
        <f>IF(A475&lt;&gt;"", AVERAGE($G$2:G475), "")</f>
        <v>1.5506329113924051</v>
      </c>
      <c r="X475" s="50">
        <f>IF(A475&lt;&gt;"", COUNTIF($H$2:H475, "AC")/SUM($G$2:G475), "")</f>
        <v>0.63265306122448983</v>
      </c>
      <c r="Y475" s="50">
        <f t="shared" ref="Y475" si="1339">IF(A475&lt;&gt;"", V475/5*0.5+(1-(W475-1)/10)*0.25+X475*0.25, "")*10000</f>
        <v>5733.0039610781023</v>
      </c>
      <c r="Z475" s="50">
        <f t="shared" ref="Z475" si="1340">Y475-Y474</f>
        <v>-2.8105115776415914</v>
      </c>
      <c r="AA475" s="50">
        <f t="shared" si="1300"/>
        <v>2.8055555555555559E-2</v>
      </c>
      <c r="AB475" s="75">
        <f t="shared" si="1160"/>
        <v>4.6759259259259263E-3</v>
      </c>
      <c r="AC475" s="51">
        <v>4.6759259259259263E-3</v>
      </c>
      <c r="AD475" s="47" t="s">
        <v>987</v>
      </c>
      <c r="AE475" s="47" t="s">
        <v>987</v>
      </c>
      <c r="AF475" s="47" t="s">
        <v>987</v>
      </c>
    </row>
    <row r="476" spans="1:32" x14ac:dyDescent="0.15">
      <c r="A476" s="43" t="s">
        <v>1225</v>
      </c>
      <c r="B476" s="57">
        <v>400</v>
      </c>
      <c r="C476" s="57" t="s">
        <v>1455</v>
      </c>
      <c r="D476" s="58" t="s">
        <v>1456</v>
      </c>
      <c r="E476" s="58">
        <v>1</v>
      </c>
      <c r="F476" s="58">
        <v>2.5</v>
      </c>
      <c r="G476" s="46">
        <v>1</v>
      </c>
      <c r="H476" s="47" t="s">
        <v>1229</v>
      </c>
      <c r="I476" s="59" t="s">
        <v>1230</v>
      </c>
      <c r="J476" s="56">
        <v>41726</v>
      </c>
      <c r="K476" s="61"/>
      <c r="L476" s="61" t="s">
        <v>1457</v>
      </c>
      <c r="M476" s="73" t="s">
        <v>1228</v>
      </c>
      <c r="N476" s="80">
        <f t="shared" si="1283"/>
        <v>7500</v>
      </c>
      <c r="O476" s="77">
        <f>AVERAGE($N$2:N476)</f>
        <v>6185.6432748538009</v>
      </c>
      <c r="P476" s="77">
        <f t="shared" ref="P476" si="1341">O476-O475</f>
        <v>2.7729044834304659</v>
      </c>
      <c r="Q476" s="49">
        <f t="shared" ref="Q476" si="1342">AVERAGE(F469:F476)</f>
        <v>1.75</v>
      </c>
      <c r="R476" s="49">
        <f t="shared" ref="R476" si="1343">AVERAGE(G469:G476)</f>
        <v>1.375</v>
      </c>
      <c r="S476" s="50">
        <f t="shared" ref="S476" si="1344">COUNTIF(H470:H476, "AC")/SUM(G470:G476)</f>
        <v>0.7</v>
      </c>
      <c r="T476" s="50">
        <f t="shared" ref="T476" si="1345">(Q476/5*0.5+(1-(R476-1)/10)*0.25+S476*0.25)*10000</f>
        <v>5906.25</v>
      </c>
      <c r="U476" s="50">
        <f t="shared" ref="U476" si="1346">T476-T475</f>
        <v>218.75</v>
      </c>
      <c r="V476" s="50">
        <f>IF(A476&lt;&gt;"",AVERAGE($F$2:F476),"")</f>
        <v>1.7905263157894737</v>
      </c>
      <c r="W476" s="50">
        <f>IF(A476&lt;&gt;"", AVERAGE($G$2:G476), "")</f>
        <v>1.5494736842105263</v>
      </c>
      <c r="X476" s="50">
        <f>IF(A476&lt;&gt;"", COUNTIF($H$2:H476, "AC")/SUM($G$2:G476), "")</f>
        <v>0.63315217391304346</v>
      </c>
      <c r="Y476" s="50">
        <f t="shared" ref="Y476" si="1347">IF(A476&lt;&gt;"", V476/5*0.5+(1-(W476-1)/10)*0.25+X476*0.25, "")*10000</f>
        <v>5736.0383295194506</v>
      </c>
      <c r="Z476" s="50">
        <f t="shared" ref="Z476" si="1348">Y476-Y475</f>
        <v>3.0343684413483061</v>
      </c>
      <c r="AA476" s="50">
        <f t="shared" si="1300"/>
        <v>5.2361111111111108E-2</v>
      </c>
      <c r="AB476" s="75">
        <f t="shared" si="1160"/>
        <v>8.726851851851852E-3</v>
      </c>
      <c r="AC476" s="51">
        <v>8.726851851851852E-3</v>
      </c>
      <c r="AD476" s="47" t="s">
        <v>987</v>
      </c>
      <c r="AE476" s="47" t="s">
        <v>987</v>
      </c>
      <c r="AF476" s="47" t="s">
        <v>987</v>
      </c>
    </row>
    <row r="477" spans="1:32" x14ac:dyDescent="0.15">
      <c r="A477" s="43" t="s">
        <v>1225</v>
      </c>
      <c r="B477" s="57">
        <v>160</v>
      </c>
      <c r="C477" s="57" t="s">
        <v>1458</v>
      </c>
      <c r="D477" s="58" t="s">
        <v>1459</v>
      </c>
      <c r="E477" s="58">
        <v>1</v>
      </c>
      <c r="F477" s="58">
        <v>3</v>
      </c>
      <c r="G477" s="46">
        <v>3</v>
      </c>
      <c r="H477" s="47" t="s">
        <v>1229</v>
      </c>
      <c r="I477" s="59" t="s">
        <v>1230</v>
      </c>
      <c r="J477" s="56">
        <v>41727</v>
      </c>
      <c r="K477" s="61"/>
      <c r="L477" s="61" t="s">
        <v>1460</v>
      </c>
      <c r="M477" s="73" t="s">
        <v>1228</v>
      </c>
      <c r="N477" s="80">
        <f t="shared" si="1283"/>
        <v>5833.3333333333339</v>
      </c>
      <c r="O477" s="77">
        <f>AVERAGE($N$2:N477)</f>
        <v>6184.9031279178344</v>
      </c>
      <c r="P477" s="77">
        <f t="shared" ref="P477" si="1349">O477-O476</f>
        <v>-0.74014693596654979</v>
      </c>
      <c r="Q477" s="49">
        <f t="shared" ref="Q477" si="1350">AVERAGE(F470:F477)</f>
        <v>2</v>
      </c>
      <c r="R477" s="49">
        <f t="shared" ref="R477" si="1351">AVERAGE(G470:G477)</f>
        <v>1.625</v>
      </c>
      <c r="S477" s="50">
        <f t="shared" ref="S477" si="1352">COUNTIF(H471:H477, "AC")/SUM(G471:G477)</f>
        <v>0.58333333333333337</v>
      </c>
      <c r="T477" s="50">
        <f t="shared" ref="T477" si="1353">(Q477/5*0.5+(1-(R477-1)/10)*0.25+S477*0.25)*10000</f>
        <v>5802.083333333333</v>
      </c>
      <c r="U477" s="50">
        <f t="shared" ref="U477" si="1354">T477-T476</f>
        <v>-104.16666666666697</v>
      </c>
      <c r="V477" s="50">
        <f>IF(A477&lt;&gt;"",AVERAGE($F$2:F477),"")</f>
        <v>1.7930672268907564</v>
      </c>
      <c r="W477" s="50">
        <f>IF(A477&lt;&gt;"", AVERAGE($G$2:G477), "")</f>
        <v>1.5525210084033614</v>
      </c>
      <c r="X477" s="50">
        <f>IF(A477&lt;&gt;"", COUNTIF($H$2:H477, "AC")/SUM($G$2:G477), "")</f>
        <v>0.63193504736129902</v>
      </c>
      <c r="Y477" s="50">
        <f t="shared" ref="Y477" si="1355">IF(A477&lt;&gt;"", V477/5*0.5+(1-(W477-1)/10)*0.25+X477*0.25, "")*10000</f>
        <v>5734.774593193164</v>
      </c>
      <c r="Z477" s="50">
        <f t="shared" ref="Z477" si="1356">Y477-Y476</f>
        <v>-1.263736326286562</v>
      </c>
      <c r="AA477" s="50">
        <f t="shared" si="1300"/>
        <v>7.4375000000000011E-2</v>
      </c>
      <c r="AB477" s="75">
        <f t="shared" si="1160"/>
        <v>1.2395833333333335E-2</v>
      </c>
      <c r="AC477" s="51">
        <v>1.2395833333333335E-2</v>
      </c>
      <c r="AD477" s="47" t="s">
        <v>987</v>
      </c>
      <c r="AE477" s="47" t="s">
        <v>987</v>
      </c>
      <c r="AF477" s="47" t="s">
        <v>987</v>
      </c>
    </row>
    <row r="478" spans="1:32" x14ac:dyDescent="0.15">
      <c r="A478" s="43" t="s">
        <v>1225</v>
      </c>
      <c r="B478" s="57">
        <v>155</v>
      </c>
      <c r="C478" s="57" t="s">
        <v>1461</v>
      </c>
      <c r="D478" s="58" t="s">
        <v>1272</v>
      </c>
      <c r="E478" s="58" t="s">
        <v>1228</v>
      </c>
      <c r="F478" s="58">
        <v>1</v>
      </c>
      <c r="G478" s="46">
        <v>1</v>
      </c>
      <c r="H478" s="47" t="s">
        <v>1229</v>
      </c>
      <c r="I478" s="59" t="s">
        <v>1230</v>
      </c>
      <c r="J478" s="56">
        <v>41728</v>
      </c>
      <c r="K478" s="61"/>
      <c r="L478" s="61"/>
      <c r="M478" s="73" t="s">
        <v>1228</v>
      </c>
      <c r="N478" s="80">
        <f t="shared" si="1283"/>
        <v>6000</v>
      </c>
      <c r="O478" s="77">
        <f>AVERAGE($N$2:N478)</f>
        <v>6184.5154903331004</v>
      </c>
      <c r="P478" s="77">
        <f t="shared" ref="P478" si="1357">O478-O477</f>
        <v>-0.38763758473396592</v>
      </c>
      <c r="Q478" s="49">
        <f t="shared" ref="Q478" si="1358">AVERAGE(F471:F478)</f>
        <v>1.75</v>
      </c>
      <c r="R478" s="49">
        <f t="shared" ref="R478" si="1359">AVERAGE(G471:G478)</f>
        <v>1.625</v>
      </c>
      <c r="S478" s="50">
        <f t="shared" ref="S478" si="1360">COUNTIF(H472:H478, "AC")/SUM(G472:G478)</f>
        <v>0.63636363636363635</v>
      </c>
      <c r="T478" s="50">
        <f t="shared" ref="T478" si="1361">(Q478/5*0.5+(1-(R478-1)/10)*0.25+S478*0.25)*10000</f>
        <v>5684.659090909091</v>
      </c>
      <c r="U478" s="50">
        <f t="shared" ref="U478" si="1362">T478-T477</f>
        <v>-117.42424242424204</v>
      </c>
      <c r="V478" s="50">
        <f>IF(A478&lt;&gt;"",AVERAGE($F$2:F478),"")</f>
        <v>1.7914046121593292</v>
      </c>
      <c r="W478" s="50">
        <f>IF(A478&lt;&gt;"", AVERAGE($G$2:G478), "")</f>
        <v>1.5513626834381551</v>
      </c>
      <c r="X478" s="50">
        <f>IF(A478&lt;&gt;"", COUNTIF($H$2:H478, "AC")/SUM($G$2:G478), "")</f>
        <v>0.63243243243243241</v>
      </c>
      <c r="Y478" s="50">
        <f t="shared" ref="Y478" si="1363">IF(A478&lt;&gt;"", V478/5*0.5+(1-(W478-1)/10)*0.25+X478*0.25, "")*10000</f>
        <v>5734.6450223808706</v>
      </c>
      <c r="Z478" s="50">
        <f t="shared" ref="Z478" si="1364">Y478-Y477</f>
        <v>-0.12957081229342293</v>
      </c>
      <c r="AA478" s="50">
        <f t="shared" si="1300"/>
        <v>1.3263888888888888E-2</v>
      </c>
      <c r="AB478" s="75">
        <f t="shared" si="1160"/>
        <v>2.2106481481481478E-3</v>
      </c>
      <c r="AC478" s="51">
        <v>2.2106481481481478E-3</v>
      </c>
      <c r="AD478" s="47" t="s">
        <v>987</v>
      </c>
      <c r="AE478" s="47" t="s">
        <v>987</v>
      </c>
      <c r="AF478" s="47" t="s">
        <v>987</v>
      </c>
    </row>
    <row r="479" spans="1:32" x14ac:dyDescent="0.15">
      <c r="A479" s="43" t="s">
        <v>1225</v>
      </c>
      <c r="B479" s="57">
        <v>14</v>
      </c>
      <c r="C479" s="57" t="s">
        <v>1462</v>
      </c>
      <c r="D479" s="58" t="s">
        <v>132</v>
      </c>
      <c r="E479" s="58">
        <v>1</v>
      </c>
      <c r="F479" s="58">
        <v>1</v>
      </c>
      <c r="G479" s="46">
        <v>2</v>
      </c>
      <c r="H479" s="47" t="s">
        <v>1229</v>
      </c>
      <c r="I479" s="59" t="s">
        <v>1230</v>
      </c>
      <c r="J479" s="56">
        <v>41728</v>
      </c>
      <c r="K479" s="61"/>
      <c r="L479" s="61" t="s">
        <v>1463</v>
      </c>
      <c r="M479" s="73" t="s">
        <v>1228</v>
      </c>
      <c r="N479" s="80">
        <f t="shared" si="1283"/>
        <v>4500</v>
      </c>
      <c r="O479" s="77">
        <f>AVERAGE($N$2:N479)</f>
        <v>6180.99139934914</v>
      </c>
      <c r="P479" s="77">
        <f t="shared" ref="P479" si="1365">O479-O478</f>
        <v>-3.5240909839603773</v>
      </c>
      <c r="Q479" s="49">
        <f t="shared" ref="Q479" si="1366">AVERAGE(F472:F479)</f>
        <v>1.625</v>
      </c>
      <c r="R479" s="49">
        <f t="shared" ref="R479" si="1367">AVERAGE(G472:G479)</f>
        <v>1.625</v>
      </c>
      <c r="S479" s="50">
        <f t="shared" ref="S479" si="1368">COUNTIF(H473:H479, "AC")/SUM(G473:G479)</f>
        <v>0.63636363636363635</v>
      </c>
      <c r="T479" s="50">
        <f t="shared" ref="T479" si="1369">(Q479/5*0.5+(1-(R479-1)/10)*0.25+S479*0.25)*10000</f>
        <v>5559.6590909090901</v>
      </c>
      <c r="U479" s="50">
        <f t="shared" ref="U479" si="1370">T479-T478</f>
        <v>-125.00000000000091</v>
      </c>
      <c r="V479" s="50">
        <f>IF(A479&lt;&gt;"",AVERAGE($F$2:F479),"")</f>
        <v>1.7897489539748954</v>
      </c>
      <c r="W479" s="50">
        <f>IF(A479&lt;&gt;"", AVERAGE($G$2:G479), "")</f>
        <v>1.5523012552301256</v>
      </c>
      <c r="X479" s="50">
        <f>IF(A479&lt;&gt;"", COUNTIF($H$2:H479, "AC")/SUM($G$2:G479), "")</f>
        <v>0.63207547169811318</v>
      </c>
      <c r="Y479" s="50">
        <f t="shared" ref="Y479" si="1371">IF(A479&lt;&gt;"", V479/5*0.5+(1-(W479-1)/10)*0.25+X479*0.25, "")*10000</f>
        <v>5731.8623194126458</v>
      </c>
      <c r="Z479" s="50">
        <f t="shared" ref="Z479" si="1372">Y479-Y478</f>
        <v>-2.7827029682248394</v>
      </c>
      <c r="AA479" s="50">
        <f t="shared" si="1300"/>
        <v>4.2569444444444444E-2</v>
      </c>
      <c r="AB479" s="75">
        <f t="shared" si="1160"/>
        <v>7.0949074074074074E-3</v>
      </c>
      <c r="AC479" s="51">
        <v>7.0949074074074074E-3</v>
      </c>
      <c r="AD479" s="47" t="s">
        <v>987</v>
      </c>
      <c r="AE479" s="47" t="s">
        <v>987</v>
      </c>
      <c r="AF479" s="47" t="s">
        <v>987</v>
      </c>
    </row>
    <row r="480" spans="1:32" x14ac:dyDescent="0.15">
      <c r="A480" s="43" t="s">
        <v>1225</v>
      </c>
      <c r="B480" s="57">
        <v>58</v>
      </c>
      <c r="C480" s="57" t="s">
        <v>1464</v>
      </c>
      <c r="D480" s="58" t="s">
        <v>24</v>
      </c>
      <c r="E480" s="58" t="s">
        <v>1228</v>
      </c>
      <c r="F480" s="58">
        <v>1</v>
      </c>
      <c r="G480" s="46">
        <v>1</v>
      </c>
      <c r="H480" s="47" t="s">
        <v>1229</v>
      </c>
      <c r="I480" s="59" t="s">
        <v>1230</v>
      </c>
      <c r="J480" s="56">
        <v>41728</v>
      </c>
      <c r="K480" s="61"/>
      <c r="L480" s="61"/>
      <c r="M480" s="73" t="s">
        <v>1228</v>
      </c>
      <c r="N480" s="80">
        <f t="shared" si="1283"/>
        <v>6000</v>
      </c>
      <c r="O480" s="77">
        <f>AVERAGE($N$2:N480)</f>
        <v>6180.6135467408958</v>
      </c>
      <c r="P480" s="77">
        <f t="shared" ref="P480" si="1373">O480-O479</f>
        <v>-0.3778526082442113</v>
      </c>
      <c r="Q480" s="49">
        <f t="shared" ref="Q480" si="1374">AVERAGE(F473:F480)</f>
        <v>1.625</v>
      </c>
      <c r="R480" s="49">
        <f t="shared" ref="R480" si="1375">AVERAGE(G473:G480)</f>
        <v>1.5</v>
      </c>
      <c r="S480" s="50">
        <f t="shared" ref="S480" si="1376">COUNTIF(H474:H480, "AC")/SUM(G474:G480)</f>
        <v>0.63636363636363635</v>
      </c>
      <c r="T480" s="50">
        <f t="shared" ref="T480" si="1377">(Q480/5*0.5+(1-(R480-1)/10)*0.25+S480*0.25)*10000</f>
        <v>5590.909090909091</v>
      </c>
      <c r="U480" s="50">
        <f t="shared" ref="U480" si="1378">T480-T479</f>
        <v>31.250000000000909</v>
      </c>
      <c r="V480" s="50">
        <f>IF(A480&lt;&gt;"",AVERAGE($F$2:F480),"")</f>
        <v>1.7881002087682671</v>
      </c>
      <c r="W480" s="50">
        <f>IF(A480&lt;&gt;"", AVERAGE($G$2:G480), "")</f>
        <v>1.5511482254697286</v>
      </c>
      <c r="X480" s="50">
        <f>IF(A480&lt;&gt;"", COUNTIF($H$2:H480, "AC")/SUM($G$2:G480), "")</f>
        <v>0.63257065948855984</v>
      </c>
      <c r="Y480" s="50">
        <f t="shared" ref="Y480" si="1379">IF(A480&lt;&gt;"", V480/5*0.5+(1-(W480-1)/10)*0.25+X480*0.25, "")*10000</f>
        <v>5731.7398011222358</v>
      </c>
      <c r="Z480" s="50">
        <f t="shared" ref="Z480" si="1380">Y480-Y479</f>
        <v>-0.12251829040997109</v>
      </c>
      <c r="AA480" s="50">
        <f t="shared" si="1300"/>
        <v>2.3611111111111114E-2</v>
      </c>
      <c r="AB480" s="75">
        <f t="shared" si="1160"/>
        <v>3.9351851851851857E-3</v>
      </c>
      <c r="AC480" s="51">
        <v>3.9351851851851857E-3</v>
      </c>
      <c r="AD480" s="47" t="s">
        <v>987</v>
      </c>
      <c r="AE480" s="47" t="s">
        <v>987</v>
      </c>
      <c r="AF480" s="47" t="s">
        <v>987</v>
      </c>
    </row>
    <row r="481" spans="1:32" x14ac:dyDescent="0.15">
      <c r="A481" s="43" t="s">
        <v>1225</v>
      </c>
      <c r="B481" s="57">
        <v>633</v>
      </c>
      <c r="C481" s="57" t="s">
        <v>1465</v>
      </c>
      <c r="D481" s="58" t="s">
        <v>141</v>
      </c>
      <c r="E481" s="58" t="s">
        <v>1228</v>
      </c>
      <c r="F481" s="58">
        <v>1</v>
      </c>
      <c r="G481" s="46">
        <v>1</v>
      </c>
      <c r="H481" s="47" t="s">
        <v>1229</v>
      </c>
      <c r="I481" s="59" t="s">
        <v>1230</v>
      </c>
      <c r="J481" s="56">
        <v>41729</v>
      </c>
      <c r="K481" s="61"/>
      <c r="L481" s="61"/>
      <c r="M481" s="73" t="s">
        <v>1228</v>
      </c>
      <c r="N481" s="80">
        <f t="shared" si="1283"/>
        <v>6000</v>
      </c>
      <c r="O481" s="77">
        <f>AVERAGE($N$2:N481)</f>
        <v>6180.2372685185192</v>
      </c>
      <c r="P481" s="77">
        <f t="shared" ref="P481" si="1381">O481-O480</f>
        <v>-0.37627822237664077</v>
      </c>
      <c r="Q481" s="49">
        <f t="shared" ref="Q481" si="1382">AVERAGE(F474:F481)</f>
        <v>1.4375</v>
      </c>
      <c r="R481" s="49">
        <f t="shared" ref="R481" si="1383">AVERAGE(G474:G481)</f>
        <v>1.5</v>
      </c>
      <c r="S481" s="50">
        <f t="shared" ref="S481" si="1384">COUNTIF(H475:H481, "AC")/SUM(G475:G481)</f>
        <v>0.63636363636363635</v>
      </c>
      <c r="T481" s="50">
        <f t="shared" ref="T481" si="1385">(Q481/5*0.5+(1-(R481-1)/10)*0.25+S481*0.25)*10000</f>
        <v>5403.4090909090901</v>
      </c>
      <c r="U481" s="50">
        <f t="shared" ref="U481" si="1386">T481-T480</f>
        <v>-187.50000000000091</v>
      </c>
      <c r="V481" s="50">
        <f>IF(A481&lt;&gt;"",AVERAGE($F$2:F481),"")</f>
        <v>1.7864583333333333</v>
      </c>
      <c r="W481" s="50">
        <f>IF(A481&lt;&gt;"", AVERAGE($G$2:G481), "")</f>
        <v>1.55</v>
      </c>
      <c r="X481" s="50">
        <f>IF(A481&lt;&gt;"", COUNTIF($H$2:H481, "AC")/SUM($G$2:G481), "")</f>
        <v>0.63306451612903225</v>
      </c>
      <c r="Y481" s="50">
        <f t="shared" ref="Y481" si="1387">IF(A481&lt;&gt;"", V481/5*0.5+(1-(W481-1)/10)*0.25+X481*0.25, "")*10000</f>
        <v>5731.6196236559144</v>
      </c>
      <c r="Z481" s="50">
        <f t="shared" ref="Z481" si="1388">Y481-Y480</f>
        <v>-0.1201774663213655</v>
      </c>
      <c r="AA481" s="50">
        <f t="shared" si="1300"/>
        <v>1.2569444444444444E-2</v>
      </c>
      <c r="AB481" s="75">
        <f t="shared" si="1160"/>
        <v>2.0949074074074073E-3</v>
      </c>
      <c r="AC481" s="51">
        <v>2.0949074074074073E-3</v>
      </c>
      <c r="AD481" s="47" t="s">
        <v>987</v>
      </c>
      <c r="AE481" s="47" t="s">
        <v>987</v>
      </c>
      <c r="AF481" s="47" t="s">
        <v>987</v>
      </c>
    </row>
    <row r="482" spans="1:32" x14ac:dyDescent="0.15">
      <c r="A482" s="43" t="s">
        <v>1225</v>
      </c>
      <c r="B482" s="57">
        <v>680</v>
      </c>
      <c r="C482" s="57" t="s">
        <v>1466</v>
      </c>
      <c r="D482" s="58" t="s">
        <v>24</v>
      </c>
      <c r="E482" s="58" t="s">
        <v>1228</v>
      </c>
      <c r="F482" s="58">
        <v>1.5</v>
      </c>
      <c r="G482" s="46">
        <v>1</v>
      </c>
      <c r="H482" s="47" t="s">
        <v>1229</v>
      </c>
      <c r="I482" s="59" t="s">
        <v>1230</v>
      </c>
      <c r="J482" s="56">
        <v>41729</v>
      </c>
      <c r="K482" s="61"/>
      <c r="L482" s="61"/>
      <c r="M482" s="73" t="s">
        <v>1228</v>
      </c>
      <c r="N482" s="80">
        <f t="shared" si="1283"/>
        <v>6500</v>
      </c>
      <c r="O482" s="77">
        <f>AVERAGE($N$2:N482)</f>
        <v>6180.9020559020564</v>
      </c>
      <c r="P482" s="77">
        <f t="shared" ref="P482" si="1389">O482-O481</f>
        <v>0.6647873835372593</v>
      </c>
      <c r="Q482" s="49">
        <f t="shared" ref="Q482" si="1390">AVERAGE(F475:F482)</f>
        <v>1.5</v>
      </c>
      <c r="R482" s="49">
        <f t="shared" ref="R482" si="1391">AVERAGE(G475:G482)</f>
        <v>1.5</v>
      </c>
      <c r="S482" s="50">
        <f t="shared" ref="S482" si="1392">COUNTIF(H476:H482, "AC")/SUM(G476:G482)</f>
        <v>0.7</v>
      </c>
      <c r="T482" s="50">
        <f t="shared" ref="T482" si="1393">(Q482/5*0.5+(1-(R482-1)/10)*0.25+S482*0.25)*10000</f>
        <v>5625</v>
      </c>
      <c r="U482" s="50">
        <f t="shared" ref="U482" si="1394">T482-T481</f>
        <v>221.59090909090992</v>
      </c>
      <c r="V482" s="50">
        <f>IF(A482&lt;&gt;"",AVERAGE($F$2:F482),"")</f>
        <v>1.7858627858627858</v>
      </c>
      <c r="W482" s="50">
        <f>IF(A482&lt;&gt;"", AVERAGE($G$2:G482), "")</f>
        <v>1.5488565488565489</v>
      </c>
      <c r="X482" s="50">
        <f>IF(A482&lt;&gt;"", COUNTIF($H$2:H482, "AC")/SUM($G$2:G482), "")</f>
        <v>0.63355704697986581</v>
      </c>
      <c r="Y482" s="50">
        <f t="shared" ref="Y482" si="1395">IF(A482&lt;&gt;"", V482/5*0.5+(1-(W482-1)/10)*0.25+X482*0.25, "")*10000</f>
        <v>5732.5412660983129</v>
      </c>
      <c r="Z482" s="50">
        <f t="shared" ref="Z482" si="1396">Y482-Y481</f>
        <v>0.92164244239847903</v>
      </c>
      <c r="AA482" s="50">
        <f t="shared" si="1300"/>
        <v>4.2569444444444444E-2</v>
      </c>
      <c r="AB482" s="75">
        <f t="shared" si="1160"/>
        <v>7.0949074074074074E-3</v>
      </c>
      <c r="AC482" s="51">
        <v>7.0949074074074074E-3</v>
      </c>
      <c r="AD482" s="47" t="s">
        <v>987</v>
      </c>
      <c r="AE482" s="47" t="s">
        <v>987</v>
      </c>
      <c r="AF482" s="47" t="s">
        <v>987</v>
      </c>
    </row>
    <row r="483" spans="1:32" x14ac:dyDescent="0.15">
      <c r="A483" s="43" t="s">
        <v>1225</v>
      </c>
      <c r="B483" s="57">
        <v>507</v>
      </c>
      <c r="C483" s="57" t="s">
        <v>1467</v>
      </c>
      <c r="D483" s="58" t="s">
        <v>141</v>
      </c>
      <c r="E483" s="58" t="s">
        <v>1228</v>
      </c>
      <c r="F483" s="58">
        <v>1</v>
      </c>
      <c r="G483" s="46">
        <v>1</v>
      </c>
      <c r="H483" s="47" t="s">
        <v>1229</v>
      </c>
      <c r="I483" s="59" t="s">
        <v>1230</v>
      </c>
      <c r="J483" s="56">
        <v>41734</v>
      </c>
      <c r="K483" s="61"/>
      <c r="L483" s="61"/>
      <c r="M483" s="73" t="s">
        <v>1228</v>
      </c>
      <c r="N483" s="80">
        <f t="shared" si="1283"/>
        <v>6000</v>
      </c>
      <c r="O483" s="77">
        <f>AVERAGE($N$2:N483)</f>
        <v>6180.5267404333799</v>
      </c>
      <c r="P483" s="77">
        <f t="shared" ref="P483" si="1397">O483-O482</f>
        <v>-0.37531546867649013</v>
      </c>
      <c r="Q483" s="49">
        <f t="shared" ref="Q483" si="1398">AVERAGE(F476:F483)</f>
        <v>1.5</v>
      </c>
      <c r="R483" s="49">
        <f t="shared" ref="R483" si="1399">AVERAGE(G476:G483)</f>
        <v>1.375</v>
      </c>
      <c r="S483" s="50">
        <f t="shared" ref="S483" si="1400">COUNTIF(H477:H483, "AC")/SUM(G477:G483)</f>
        <v>0.7</v>
      </c>
      <c r="T483" s="50">
        <f t="shared" ref="T483" si="1401">(Q483/5*0.5+(1-(R483-1)/10)*0.25+S483*0.25)*10000</f>
        <v>5656.25</v>
      </c>
      <c r="U483" s="50">
        <f t="shared" ref="U483" si="1402">T483-T482</f>
        <v>31.25</v>
      </c>
      <c r="V483" s="50">
        <f>IF(A483&lt;&gt;"",AVERAGE($F$2:F483),"")</f>
        <v>1.7842323651452283</v>
      </c>
      <c r="W483" s="50">
        <f>IF(A483&lt;&gt;"", AVERAGE($G$2:G483), "")</f>
        <v>1.5477178423236515</v>
      </c>
      <c r="X483" s="50">
        <f>IF(A483&lt;&gt;"", COUNTIF($H$2:H483, "AC")/SUM($G$2:G483), "")</f>
        <v>0.63404825737265413</v>
      </c>
      <c r="Y483" s="50">
        <f t="shared" ref="Y483" si="1403">IF(A483&lt;&gt;"", V483/5*0.5+(1-(W483-1)/10)*0.25+X483*0.25, "")*10000</f>
        <v>5732.4235479959507</v>
      </c>
      <c r="Z483" s="50">
        <f t="shared" ref="Z483:Z484" si="1404">Y483-Y482</f>
        <v>-0.11771810236223246</v>
      </c>
      <c r="AA483" s="50">
        <f t="shared" si="1300"/>
        <v>2.9166666666666667E-2</v>
      </c>
      <c r="AB483" s="75">
        <f t="shared" si="1160"/>
        <v>4.8611111111111112E-3</v>
      </c>
      <c r="AC483" s="51">
        <v>4.8611111111111112E-3</v>
      </c>
      <c r="AD483" s="47" t="s">
        <v>987</v>
      </c>
      <c r="AE483" s="47" t="s">
        <v>987</v>
      </c>
      <c r="AF483" s="47" t="s">
        <v>987</v>
      </c>
    </row>
    <row r="484" spans="1:32" x14ac:dyDescent="0.15">
      <c r="A484" s="43" t="s">
        <v>1225</v>
      </c>
      <c r="B484" s="57">
        <v>686</v>
      </c>
      <c r="C484" s="57" t="s">
        <v>1468</v>
      </c>
      <c r="D484" s="58" t="s">
        <v>1469</v>
      </c>
      <c r="E484" s="58">
        <v>1</v>
      </c>
      <c r="F484" s="58">
        <v>2.5</v>
      </c>
      <c r="G484" s="46">
        <v>3</v>
      </c>
      <c r="H484" s="47" t="s">
        <v>1229</v>
      </c>
      <c r="I484" s="59" t="s">
        <v>1230</v>
      </c>
      <c r="J484" s="56">
        <v>41734</v>
      </c>
      <c r="K484" s="61"/>
      <c r="L484" s="61"/>
      <c r="M484" s="73" t="s">
        <v>1228</v>
      </c>
      <c r="N484" s="80">
        <f t="shared" si="1283"/>
        <v>5333.333333333333</v>
      </c>
      <c r="O484" s="77">
        <f>AVERAGE($N$2:N484)</f>
        <v>6178.7727168161955</v>
      </c>
      <c r="P484" s="77">
        <f t="shared" ref="P484" si="1405">O484-O483</f>
        <v>-1.7540236171844299</v>
      </c>
      <c r="Q484" s="49">
        <f t="shared" ref="Q484" si="1406">AVERAGE(F477:F484)</f>
        <v>1.5</v>
      </c>
      <c r="R484" s="49">
        <f t="shared" ref="R484" si="1407">AVERAGE(G477:G484)</f>
        <v>1.625</v>
      </c>
      <c r="S484" s="50">
        <f t="shared" ref="S484" si="1408">COUNTIF(H478:H484, "AC")/SUM(G478:G484)</f>
        <v>0.7</v>
      </c>
      <c r="T484" s="50">
        <f t="shared" ref="T484" si="1409">(Q484/5*0.5+(1-(R484-1)/10)*0.25+S484*0.25)*10000</f>
        <v>5593.75</v>
      </c>
      <c r="U484" s="50">
        <f t="shared" ref="U484" si="1410">T484-T483</f>
        <v>-62.5</v>
      </c>
      <c r="V484" s="50">
        <f>IF(A484&lt;&gt;"",AVERAGE($F$2:F484),"")</f>
        <v>1.7857142857142858</v>
      </c>
      <c r="W484" s="50">
        <f>IF(A484&lt;&gt;"", AVERAGE($G$2:G484), "")</f>
        <v>1.5507246376811594</v>
      </c>
      <c r="X484" s="50">
        <f>IF(A484&lt;&gt;"", COUNTIF($H$2:H484, "AC")/SUM($G$2:G484), "")</f>
        <v>0.63284379172229643</v>
      </c>
      <c r="Y484" s="50">
        <f t="shared" ref="Y484" si="1411">IF(A484&lt;&gt;"", V484/5*0.5+(1-(W484-1)/10)*0.25+X484*0.25, "")*10000</f>
        <v>5730.1426055997372</v>
      </c>
      <c r="Z484" s="50">
        <f t="shared" si="1404"/>
        <v>-2.2809423962135043</v>
      </c>
      <c r="AA484" s="50">
        <f t="shared" si="1300"/>
        <v>0.1875</v>
      </c>
      <c r="AB484" s="75">
        <f t="shared" si="1160"/>
        <v>3.125E-2</v>
      </c>
      <c r="AC484" s="51">
        <v>3.125E-2</v>
      </c>
      <c r="AD484" s="47" t="s">
        <v>987</v>
      </c>
      <c r="AE484" s="47" t="s">
        <v>987</v>
      </c>
      <c r="AF484" s="47" t="s">
        <v>987</v>
      </c>
    </row>
    <row r="485" spans="1:32" x14ac:dyDescent="0.15">
      <c r="A485" s="43" t="s">
        <v>1225</v>
      </c>
      <c r="B485" s="57">
        <v>804</v>
      </c>
      <c r="C485" s="57" t="s">
        <v>1470</v>
      </c>
      <c r="D485" s="58" t="s">
        <v>1342</v>
      </c>
      <c r="E485" s="58" t="s">
        <v>1228</v>
      </c>
      <c r="F485" s="58">
        <v>1</v>
      </c>
      <c r="G485" s="46">
        <v>1</v>
      </c>
      <c r="H485" s="47" t="s">
        <v>1229</v>
      </c>
      <c r="I485" s="59" t="s">
        <v>1230</v>
      </c>
      <c r="J485" s="56">
        <v>41737</v>
      </c>
      <c r="K485" s="61"/>
      <c r="L485" s="61"/>
      <c r="M485" s="73" t="s">
        <v>1228</v>
      </c>
      <c r="N485" s="80">
        <f t="shared" si="1283"/>
        <v>6000</v>
      </c>
      <c r="O485" s="77">
        <f>AVERAGE($N$2:N485)</f>
        <v>6178.4033516988065</v>
      </c>
      <c r="P485" s="77">
        <f t="shared" ref="P485" si="1412">O485-O484</f>
        <v>-0.36936511738895206</v>
      </c>
      <c r="Q485" s="49">
        <f t="shared" ref="Q485" si="1413">AVERAGE(F478:F485)</f>
        <v>1.25</v>
      </c>
      <c r="R485" s="49">
        <f t="shared" ref="R485" si="1414">AVERAGE(G478:G485)</f>
        <v>1.375</v>
      </c>
      <c r="S485" s="50">
        <f t="shared" ref="S485" si="1415">COUNTIF(H479:H485, "AC")/SUM(G479:G485)</f>
        <v>0.7</v>
      </c>
      <c r="T485" s="50">
        <f t="shared" ref="T485" si="1416">(Q485/5*0.5+(1-(R485-1)/10)*0.25+S485*0.25)*10000</f>
        <v>5406.2499999999991</v>
      </c>
      <c r="U485" s="50">
        <f t="shared" ref="U485" si="1417">T485-T484</f>
        <v>-187.50000000000091</v>
      </c>
      <c r="V485" s="50">
        <f>IF(A485&lt;&gt;"",AVERAGE($F$2:F485),"")</f>
        <v>1.7840909090909092</v>
      </c>
      <c r="W485" s="50">
        <f>IF(A485&lt;&gt;"", AVERAGE($G$2:G485), "")</f>
        <v>1.5495867768595042</v>
      </c>
      <c r="X485" s="50">
        <f>IF(A485&lt;&gt;"", COUNTIF($H$2:H485, "AC")/SUM($G$2:G485), "")</f>
        <v>0.6333333333333333</v>
      </c>
      <c r="Y485" s="50">
        <f t="shared" ref="Y485" si="1418">IF(A485&lt;&gt;"", V485/5*0.5+(1-(W485-1)/10)*0.25+X485*0.25, "")*10000</f>
        <v>5730.0275482093666</v>
      </c>
      <c r="Z485" s="50">
        <f t="shared" ref="Z485" si="1419">Y485-Y484</f>
        <v>-0.11505739037056628</v>
      </c>
      <c r="AA485" s="50">
        <f t="shared" si="1300"/>
        <v>1.4930555555555556E-2</v>
      </c>
      <c r="AB485" s="75">
        <f t="shared" si="1160"/>
        <v>2.488425925925926E-3</v>
      </c>
      <c r="AC485" s="51">
        <v>2.488425925925926E-3</v>
      </c>
      <c r="AD485" s="47" t="s">
        <v>987</v>
      </c>
      <c r="AE485" s="47" t="s">
        <v>987</v>
      </c>
      <c r="AF485" s="47" t="s">
        <v>987</v>
      </c>
    </row>
    <row r="486" spans="1:32" x14ac:dyDescent="0.15">
      <c r="A486" s="43" t="s">
        <v>1225</v>
      </c>
      <c r="B486" s="57">
        <v>806</v>
      </c>
      <c r="C486" s="57" t="s">
        <v>1471</v>
      </c>
      <c r="D486" s="58" t="s">
        <v>1342</v>
      </c>
      <c r="E486" s="58" t="s">
        <v>1228</v>
      </c>
      <c r="F486" s="58">
        <v>1</v>
      </c>
      <c r="G486" s="46">
        <v>1</v>
      </c>
      <c r="H486" s="47" t="s">
        <v>1229</v>
      </c>
      <c r="I486" s="59" t="s">
        <v>1230</v>
      </c>
      <c r="J486" s="56">
        <v>41737</v>
      </c>
      <c r="K486" s="61"/>
      <c r="L486" s="61"/>
      <c r="M486" s="73" t="s">
        <v>1228</v>
      </c>
      <c r="N486" s="80">
        <f t="shared" si="1283"/>
        <v>6000</v>
      </c>
      <c r="O486" s="77">
        <f>AVERAGE($N$2:N486)</f>
        <v>6178.0355097365409</v>
      </c>
      <c r="P486" s="77">
        <f t="shared" ref="P486" si="1420">O486-O485</f>
        <v>-0.36784196226562926</v>
      </c>
      <c r="Q486" s="49">
        <f t="shared" ref="Q486" si="1421">AVERAGE(F479:F486)</f>
        <v>1.25</v>
      </c>
      <c r="R486" s="49">
        <f t="shared" ref="R486" si="1422">AVERAGE(G479:G486)</f>
        <v>1.375</v>
      </c>
      <c r="S486" s="50">
        <f t="shared" ref="S486" si="1423">COUNTIF(H480:H486, "AC")/SUM(G480:G486)</f>
        <v>0.77777777777777779</v>
      </c>
      <c r="T486" s="50">
        <f t="shared" ref="T486" si="1424">(Q486/5*0.5+(1-(R486-1)/10)*0.25+S486*0.25)*10000</f>
        <v>5600.6944444444443</v>
      </c>
      <c r="U486" s="50">
        <f t="shared" ref="U486" si="1425">T486-T485</f>
        <v>194.44444444444525</v>
      </c>
      <c r="V486" s="50">
        <f>IF(A486&lt;&gt;"",AVERAGE($F$2:F486),"")</f>
        <v>1.7824742268041238</v>
      </c>
      <c r="W486" s="50">
        <f>IF(A486&lt;&gt;"", AVERAGE($G$2:G486), "")</f>
        <v>1.5484536082474227</v>
      </c>
      <c r="X486" s="50">
        <f>IF(A486&lt;&gt;"", COUNTIF($H$2:H486, "AC")/SUM($G$2:G486), "")</f>
        <v>0.63382157123834881</v>
      </c>
      <c r="Y486" s="50">
        <f t="shared" ref="Y486" si="1426">IF(A486&lt;&gt;"", V486/5*0.5+(1-(W486-1)/10)*0.25+X486*0.25, "")*10000</f>
        <v>5729.91475283814</v>
      </c>
      <c r="Z486" s="50">
        <f t="shared" ref="Z486" si="1427">Y486-Y485</f>
        <v>-0.11279537122663896</v>
      </c>
      <c r="AA486" s="50">
        <f t="shared" si="1300"/>
        <v>2.4097222222222218E-2</v>
      </c>
      <c r="AB486" s="75">
        <f t="shared" si="1160"/>
        <v>4.0162037037037033E-3</v>
      </c>
      <c r="AC486" s="51">
        <v>4.0162037037037033E-3</v>
      </c>
      <c r="AD486" s="47" t="s">
        <v>987</v>
      </c>
      <c r="AE486" s="47" t="s">
        <v>987</v>
      </c>
      <c r="AF486" s="47" t="s">
        <v>987</v>
      </c>
    </row>
    <row r="487" spans="1:32" x14ac:dyDescent="0.15">
      <c r="A487" s="43" t="s">
        <v>1225</v>
      </c>
      <c r="B487" s="57">
        <v>811</v>
      </c>
      <c r="C487" s="57" t="s">
        <v>1472</v>
      </c>
      <c r="D487" s="58" t="s">
        <v>1342</v>
      </c>
      <c r="E487" s="58" t="s">
        <v>1228</v>
      </c>
      <c r="F487" s="58">
        <v>1</v>
      </c>
      <c r="G487" s="46">
        <v>1</v>
      </c>
      <c r="H487" s="47" t="s">
        <v>1229</v>
      </c>
      <c r="I487" s="59" t="s">
        <v>1230</v>
      </c>
      <c r="J487" s="56">
        <v>41737</v>
      </c>
      <c r="K487" s="61"/>
      <c r="L487" s="61"/>
      <c r="M487" s="73" t="s">
        <v>1228</v>
      </c>
      <c r="N487" s="80">
        <f t="shared" si="1283"/>
        <v>6000</v>
      </c>
      <c r="O487" s="77">
        <f>AVERAGE($N$2:N487)</f>
        <v>6177.669181527207</v>
      </c>
      <c r="P487" s="77">
        <f t="shared" ref="P487" si="1428">O487-O486</f>
        <v>-0.36632820933391486</v>
      </c>
      <c r="Q487" s="49">
        <f t="shared" ref="Q487" si="1429">AVERAGE(F480:F487)</f>
        <v>1.25</v>
      </c>
      <c r="R487" s="49">
        <f t="shared" ref="R487" si="1430">AVERAGE(G480:G487)</f>
        <v>1.25</v>
      </c>
      <c r="S487" s="50">
        <f t="shared" ref="S487" si="1431">COUNTIF(H481:H487, "AC")/SUM(G481:G487)</f>
        <v>0.77777777777777779</v>
      </c>
      <c r="T487" s="50">
        <f t="shared" ref="T487" si="1432">(Q487/5*0.5+(1-(R487-1)/10)*0.25+S487*0.25)*10000</f>
        <v>5631.9444444444443</v>
      </c>
      <c r="U487" s="50">
        <f t="shared" ref="U487" si="1433">T487-T486</f>
        <v>31.25</v>
      </c>
      <c r="V487" s="50">
        <f>IF(A487&lt;&gt;"",AVERAGE($F$2:F487),"")</f>
        <v>1.7808641975308641</v>
      </c>
      <c r="W487" s="50">
        <f>IF(A487&lt;&gt;"", AVERAGE($G$2:G487), "")</f>
        <v>1.5473251028806585</v>
      </c>
      <c r="X487" s="50">
        <f>IF(A487&lt;&gt;"", COUNTIF($H$2:H487, "AC")/SUM($G$2:G487), "")</f>
        <v>0.63430851063829785</v>
      </c>
      <c r="Y487" s="50">
        <f t="shared" ref="Y487" si="1434">IF(A487&lt;&gt;"", V487/5*0.5+(1-(W487-1)/10)*0.25+X487*0.25, "")*10000</f>
        <v>5729.8041984064439</v>
      </c>
      <c r="Z487" s="50">
        <f t="shared" ref="Z487" si="1435">Y487-Y486</f>
        <v>-0.11055443169607315</v>
      </c>
      <c r="AA487" s="50">
        <f t="shared" si="1300"/>
        <v>3.0624999999999999E-2</v>
      </c>
      <c r="AB487" s="75">
        <f t="shared" si="1160"/>
        <v>5.1041666666666666E-3</v>
      </c>
      <c r="AC487" s="51">
        <v>5.1041666666666666E-3</v>
      </c>
      <c r="AD487" s="47" t="s">
        <v>987</v>
      </c>
      <c r="AE487" s="47" t="s">
        <v>987</v>
      </c>
      <c r="AF487" s="47" t="s">
        <v>987</v>
      </c>
    </row>
    <row r="488" spans="1:32" x14ac:dyDescent="0.15">
      <c r="A488" s="43" t="s">
        <v>1225</v>
      </c>
      <c r="B488" s="57">
        <v>796</v>
      </c>
      <c r="C488" s="57" t="s">
        <v>1473</v>
      </c>
      <c r="D488" s="58" t="s">
        <v>1342</v>
      </c>
      <c r="E488" s="58" t="s">
        <v>1228</v>
      </c>
      <c r="F488" s="58">
        <v>1</v>
      </c>
      <c r="G488" s="46">
        <v>1</v>
      </c>
      <c r="H488" s="47" t="s">
        <v>1229</v>
      </c>
      <c r="I488" s="59" t="s">
        <v>1230</v>
      </c>
      <c r="J488" s="56">
        <v>41738</v>
      </c>
      <c r="K488" s="61"/>
      <c r="L488" s="61"/>
      <c r="M488" s="73" t="s">
        <v>1228</v>
      </c>
      <c r="N488" s="80">
        <f t="shared" si="1283"/>
        <v>6000</v>
      </c>
      <c r="O488" s="77">
        <f>AVERAGE($N$2:N488)</f>
        <v>6177.3043577458366</v>
      </c>
      <c r="P488" s="77">
        <f t="shared" ref="P488" si="1436">O488-O487</f>
        <v>-0.3648237813704327</v>
      </c>
      <c r="Q488" s="49">
        <f t="shared" ref="Q488" si="1437">AVERAGE(F481:F488)</f>
        <v>1.25</v>
      </c>
      <c r="R488" s="49">
        <f t="shared" ref="R488" si="1438">AVERAGE(G481:G488)</f>
        <v>1.25</v>
      </c>
      <c r="S488" s="50">
        <f t="shared" ref="S488" si="1439">COUNTIF(H482:H488, "AC")/SUM(G482:G488)</f>
        <v>0.77777777777777779</v>
      </c>
      <c r="T488" s="50">
        <f t="shared" ref="T488" si="1440">(Q488/5*0.5+(1-(R488-1)/10)*0.25+S488*0.25)*10000</f>
        <v>5631.9444444444443</v>
      </c>
      <c r="U488" s="50">
        <f t="shared" ref="U488" si="1441">T488-T487</f>
        <v>0</v>
      </c>
      <c r="V488" s="50">
        <f>IF(A488&lt;&gt;"",AVERAGE($F$2:F488),"")</f>
        <v>1.7792607802874743</v>
      </c>
      <c r="W488" s="50">
        <f>IF(A488&lt;&gt;"", AVERAGE($G$2:G488), "")</f>
        <v>1.5462012320328542</v>
      </c>
      <c r="X488" s="50">
        <f>IF(A488&lt;&gt;"", COUNTIF($H$2:H488, "AC")/SUM($G$2:G488), "")</f>
        <v>0.6347941567065073</v>
      </c>
      <c r="Y488" s="50">
        <f t="shared" ref="Y488" si="1442">IF(A488&lt;&gt;"", V488/5*0.5+(1-(W488-1)/10)*0.25+X488*0.25, "")*10000</f>
        <v>5729.6958640455287</v>
      </c>
      <c r="Z488" s="50">
        <f t="shared" ref="Z488" si="1443">Y488-Y487</f>
        <v>-0.10833436091525073</v>
      </c>
      <c r="AA488" s="50">
        <f t="shared" si="1300"/>
        <v>1.8680555555555554E-2</v>
      </c>
      <c r="AB488" s="75">
        <f t="shared" si="1160"/>
        <v>3.1134259259259257E-3</v>
      </c>
      <c r="AC488" s="51">
        <v>3.1134259259259257E-3</v>
      </c>
      <c r="AD488" s="47" t="s">
        <v>987</v>
      </c>
      <c r="AE488" s="47" t="s">
        <v>987</v>
      </c>
      <c r="AF488" s="47" t="s">
        <v>987</v>
      </c>
    </row>
    <row r="489" spans="1:32" x14ac:dyDescent="0.15">
      <c r="A489" s="43" t="s">
        <v>1225</v>
      </c>
      <c r="B489" s="57">
        <v>812</v>
      </c>
      <c r="C489" s="57" t="s">
        <v>1474</v>
      </c>
      <c r="D489" s="58" t="s">
        <v>1475</v>
      </c>
      <c r="E489" s="58" t="s">
        <v>1228</v>
      </c>
      <c r="F489" s="58">
        <v>1.5</v>
      </c>
      <c r="G489" s="46">
        <v>2</v>
      </c>
      <c r="H489" s="47" t="s">
        <v>1229</v>
      </c>
      <c r="I489" s="59" t="s">
        <v>1230</v>
      </c>
      <c r="J489" s="56">
        <v>41738</v>
      </c>
      <c r="K489" s="61"/>
      <c r="L489" s="61"/>
      <c r="M489" s="73" t="s">
        <v>1228</v>
      </c>
      <c r="N489" s="80">
        <f t="shared" si="1283"/>
        <v>5000</v>
      </c>
      <c r="O489" s="77">
        <f>AVERAGE($N$2:N489)</f>
        <v>6174.8918488160298</v>
      </c>
      <c r="P489" s="77">
        <f t="shared" ref="P489" si="1444">O489-O488</f>
        <v>-2.4125089298067905</v>
      </c>
      <c r="Q489" s="49">
        <f t="shared" ref="Q489" si="1445">AVERAGE(F482:F489)</f>
        <v>1.3125</v>
      </c>
      <c r="R489" s="49">
        <f t="shared" ref="R489" si="1446">AVERAGE(G482:G489)</f>
        <v>1.375</v>
      </c>
      <c r="S489" s="50">
        <f t="shared" ref="S489" si="1447">COUNTIF(H483:H489, "AC")/SUM(G483:G489)</f>
        <v>0.7</v>
      </c>
      <c r="T489" s="50">
        <f t="shared" ref="T489" si="1448">(Q489/5*0.5+(1-(R489-1)/10)*0.25+S489*0.25)*10000</f>
        <v>5468.75</v>
      </c>
      <c r="U489" s="50">
        <f t="shared" ref="U489" si="1449">T489-T488</f>
        <v>-163.19444444444434</v>
      </c>
      <c r="V489" s="50">
        <f>IF(A489&lt;&gt;"",AVERAGE($F$2:F489),"")</f>
        <v>1.778688524590164</v>
      </c>
      <c r="W489" s="50">
        <f>IF(A489&lt;&gt;"", AVERAGE($G$2:G489), "")</f>
        <v>1.5471311475409837</v>
      </c>
      <c r="X489" s="50">
        <f>IF(A489&lt;&gt;"", COUNTIF($H$2:H489, "AC")/SUM($G$2:G489), "")</f>
        <v>0.63443708609271521</v>
      </c>
      <c r="Y489" s="50">
        <f t="shared" ref="Y489" si="1450">IF(A489&lt;&gt;"", V489/5*0.5+(1-(W489-1)/10)*0.25+X489*0.25, "")*10000</f>
        <v>5727.9984529367066</v>
      </c>
      <c r="Z489" s="50">
        <f t="shared" ref="Z489" si="1451">Y489-Y488</f>
        <v>-1.6974111088220525</v>
      </c>
      <c r="AA489" s="50">
        <f t="shared" si="1300"/>
        <v>0.12048611111111111</v>
      </c>
      <c r="AB489" s="75">
        <f t="shared" si="1160"/>
        <v>2.0081018518518519E-2</v>
      </c>
      <c r="AC489" s="51">
        <v>2.0081018518518519E-2</v>
      </c>
      <c r="AD489" s="47" t="s">
        <v>987</v>
      </c>
      <c r="AE489" s="47" t="s">
        <v>987</v>
      </c>
      <c r="AF489" s="47" t="s">
        <v>987</v>
      </c>
    </row>
    <row r="490" spans="1:32" x14ac:dyDescent="0.15">
      <c r="A490" s="43" t="s">
        <v>1225</v>
      </c>
      <c r="B490" s="57">
        <v>671</v>
      </c>
      <c r="C490" s="57" t="s">
        <v>1476</v>
      </c>
      <c r="D490" s="58" t="s">
        <v>1477</v>
      </c>
      <c r="E490" s="58" t="s">
        <v>1228</v>
      </c>
      <c r="F490" s="58">
        <v>1.5</v>
      </c>
      <c r="G490" s="46">
        <v>2</v>
      </c>
      <c r="H490" s="47" t="s">
        <v>1229</v>
      </c>
      <c r="I490" s="59" t="s">
        <v>1230</v>
      </c>
      <c r="J490" s="56">
        <v>41740</v>
      </c>
      <c r="K490" s="61"/>
      <c r="L490" s="61" t="s">
        <v>1478</v>
      </c>
      <c r="M490" s="73" t="s">
        <v>1228</v>
      </c>
      <c r="N490" s="80">
        <f t="shared" si="1283"/>
        <v>5000</v>
      </c>
      <c r="O490" s="77">
        <f>AVERAGE($N$2:N490)</f>
        <v>6172.4892069984098</v>
      </c>
      <c r="P490" s="77">
        <f t="shared" ref="P490" si="1452">O490-O489</f>
        <v>-2.4026418176199513</v>
      </c>
      <c r="Q490" s="49">
        <f t="shared" ref="Q490" si="1453">AVERAGE(F483:F490)</f>
        <v>1.3125</v>
      </c>
      <c r="R490" s="49">
        <f t="shared" ref="R490" si="1454">AVERAGE(G483:G490)</f>
        <v>1.5</v>
      </c>
      <c r="S490" s="50">
        <f t="shared" ref="S490" si="1455">COUNTIF(H484:H490, "AC")/SUM(G484:G490)</f>
        <v>0.63636363636363635</v>
      </c>
      <c r="T490" s="50">
        <f t="shared" ref="T490" si="1456">(Q490/5*0.5+(1-(R490-1)/10)*0.25+S490*0.25)*10000</f>
        <v>5278.409090909091</v>
      </c>
      <c r="U490" s="50">
        <f t="shared" ref="U490" si="1457">T490-T489</f>
        <v>-190.34090909090901</v>
      </c>
      <c r="V490" s="50">
        <f>IF(A490&lt;&gt;"",AVERAGE($F$2:F490),"")</f>
        <v>1.778118609406953</v>
      </c>
      <c r="W490" s="50">
        <f>IF(A490&lt;&gt;"", AVERAGE($G$2:G490), "")</f>
        <v>1.5480572597137015</v>
      </c>
      <c r="X490" s="50">
        <f>IF(A490&lt;&gt;"", COUNTIF($H$2:H490, "AC")/SUM($G$2:G490), "")</f>
        <v>0.63408190224570671</v>
      </c>
      <c r="Y490" s="50">
        <f t="shared" ref="Y490" si="1458">IF(A490&lt;&gt;"", V490/5*0.5+(1-(W490-1)/10)*0.25+X490*0.25, "")*10000</f>
        <v>5726.3090500927947</v>
      </c>
      <c r="Z490" s="50">
        <f t="shared" ref="Z490" si="1459">Y490-Y489</f>
        <v>-1.6894028439119211</v>
      </c>
      <c r="AA490" s="50">
        <f t="shared" si="1300"/>
        <v>6.236111111111111E-2</v>
      </c>
      <c r="AB490" s="75">
        <f t="shared" si="1160"/>
        <v>1.0393518518518519E-2</v>
      </c>
      <c r="AC490" s="51">
        <v>1.0393518518518519E-2</v>
      </c>
      <c r="AD490" s="47" t="s">
        <v>987</v>
      </c>
      <c r="AE490" s="47" t="s">
        <v>987</v>
      </c>
      <c r="AF490" s="47" t="s">
        <v>987</v>
      </c>
    </row>
    <row r="491" spans="1:32" x14ac:dyDescent="0.15">
      <c r="A491" s="43" t="s">
        <v>1225</v>
      </c>
      <c r="B491" s="57">
        <v>202</v>
      </c>
      <c r="C491" s="57" t="s">
        <v>1479</v>
      </c>
      <c r="D491" s="58" t="s">
        <v>141</v>
      </c>
      <c r="E491" s="58" t="s">
        <v>1228</v>
      </c>
      <c r="F491" s="58">
        <v>1</v>
      </c>
      <c r="G491" s="46">
        <v>2</v>
      </c>
      <c r="H491" s="47" t="s">
        <v>1229</v>
      </c>
      <c r="I491" s="59" t="s">
        <v>1230</v>
      </c>
      <c r="J491" s="56">
        <v>41740</v>
      </c>
      <c r="K491" s="61"/>
      <c r="L491" s="61"/>
      <c r="M491" s="73" t="s">
        <v>1228</v>
      </c>
      <c r="N491" s="80">
        <f t="shared" ref="N491:N495" si="1460">(0.5*F491/5+0.25*(1-(G491-1)/10)+0.25*(IF(H491="AC",1,0)/G491))*10000</f>
        <v>4500</v>
      </c>
      <c r="O491" s="77">
        <f>AVERAGE($N$2:N491)</f>
        <v>6169.0759637188212</v>
      </c>
      <c r="P491" s="77">
        <f t="shared" ref="P491" si="1461">O491-O490</f>
        <v>-3.4132432795886416</v>
      </c>
      <c r="Q491" s="49">
        <f t="shared" ref="Q491" si="1462">AVERAGE(F484:F491)</f>
        <v>1.3125</v>
      </c>
      <c r="R491" s="49">
        <f t="shared" ref="R491" si="1463">AVERAGE(G484:G491)</f>
        <v>1.625</v>
      </c>
      <c r="S491" s="50">
        <f t="shared" ref="S491" si="1464">COUNTIF(H485:H491, "AC")/SUM(G485:G491)</f>
        <v>0.7</v>
      </c>
      <c r="T491" s="50">
        <f t="shared" ref="T491" si="1465">(Q491/5*0.5+(1-(R491-1)/10)*0.25+S491*0.25)*10000</f>
        <v>5406.2499999999991</v>
      </c>
      <c r="U491" s="50">
        <f t="shared" ref="U491" si="1466">T491-T490</f>
        <v>127.8409090909081</v>
      </c>
      <c r="V491" s="50">
        <f>IF(A491&lt;&gt;"",AVERAGE($F$2:F491),"")</f>
        <v>1.7765306122448981</v>
      </c>
      <c r="W491" s="50">
        <f>IF(A491&lt;&gt;"", AVERAGE($G$2:G491), "")</f>
        <v>1.5489795918367346</v>
      </c>
      <c r="X491" s="50">
        <f>IF(A491&lt;&gt;"", COUNTIF($H$2:H491, "AC")/SUM($G$2:G491), "")</f>
        <v>0.63372859025032935</v>
      </c>
      <c r="Y491" s="50">
        <f t="shared" ref="Y491" si="1467">IF(A491&lt;&gt;"", V491/5*0.5+(1-(W491-1)/10)*0.25+X491*0.25, "")*10000</f>
        <v>5723.6071899115368</v>
      </c>
      <c r="Z491" s="50">
        <f t="shared" ref="Z491" si="1468">Y491-Y490</f>
        <v>-2.7018601812578709</v>
      </c>
      <c r="AA491" s="50">
        <f t="shared" si="1300"/>
        <v>3.138888888888889E-2</v>
      </c>
      <c r="AB491" s="75">
        <f t="shared" si="1160"/>
        <v>5.2314814814814819E-3</v>
      </c>
      <c r="AC491" s="51">
        <v>5.2314814814814819E-3</v>
      </c>
      <c r="AD491" s="47" t="s">
        <v>987</v>
      </c>
      <c r="AE491" s="47" t="s">
        <v>987</v>
      </c>
      <c r="AF491" s="47" t="s">
        <v>987</v>
      </c>
    </row>
    <row r="492" spans="1:32" x14ac:dyDescent="0.15">
      <c r="A492" s="43" t="s">
        <v>1225</v>
      </c>
      <c r="B492" s="57">
        <v>720</v>
      </c>
      <c r="C492" s="57" t="s">
        <v>1480</v>
      </c>
      <c r="D492" s="58" t="s">
        <v>141</v>
      </c>
      <c r="E492" s="58" t="s">
        <v>1228</v>
      </c>
      <c r="F492" s="58">
        <v>1</v>
      </c>
      <c r="G492" s="46">
        <v>1</v>
      </c>
      <c r="H492" s="47" t="s">
        <v>1229</v>
      </c>
      <c r="I492" s="59" t="s">
        <v>1230</v>
      </c>
      <c r="J492" s="56">
        <v>41740</v>
      </c>
      <c r="K492" s="61"/>
      <c r="L492" s="61"/>
      <c r="M492" s="73" t="s">
        <v>1228</v>
      </c>
      <c r="N492" s="80">
        <f t="shared" si="1460"/>
        <v>6000</v>
      </c>
      <c r="O492" s="77">
        <f>AVERAGE($N$2:N492)</f>
        <v>6168.7316134872144</v>
      </c>
      <c r="P492" s="77">
        <f t="shared" ref="P492" si="1469">O492-O491</f>
        <v>-0.34435023160676792</v>
      </c>
      <c r="Q492" s="49">
        <f t="shared" ref="Q492" si="1470">AVERAGE(F485:F492)</f>
        <v>1.125</v>
      </c>
      <c r="R492" s="49">
        <f t="shared" ref="R492" si="1471">AVERAGE(G485:G492)</f>
        <v>1.375</v>
      </c>
      <c r="S492" s="50">
        <f t="shared" ref="S492" si="1472">COUNTIF(H486:H492, "AC")/SUM(G486:G492)</f>
        <v>0.7</v>
      </c>
      <c r="T492" s="50">
        <f t="shared" ref="T492" si="1473">(Q492/5*0.5+(1-(R492-1)/10)*0.25+S492*0.25)*10000</f>
        <v>5281.25</v>
      </c>
      <c r="U492" s="50">
        <f t="shared" ref="U492" si="1474">T492-T491</f>
        <v>-124.99999999999909</v>
      </c>
      <c r="V492" s="50">
        <f>IF(A492&lt;&gt;"",AVERAGE($F$2:F492),"")</f>
        <v>1.774949083503055</v>
      </c>
      <c r="W492" s="50">
        <f>IF(A492&lt;&gt;"", AVERAGE($G$2:G492), "")</f>
        <v>1.5478615071283095</v>
      </c>
      <c r="X492" s="50">
        <f>IF(A492&lt;&gt;"", COUNTIF($H$2:H492, "AC")/SUM($G$2:G492), "")</f>
        <v>0.63421052631578945</v>
      </c>
      <c r="Y492" s="50">
        <f t="shared" ref="Y492" si="1475">IF(A492&lt;&gt;"", V492/5*0.5+(1-(W492-1)/10)*0.25+X492*0.25, "")*10000</f>
        <v>5723.5100225104516</v>
      </c>
      <c r="Z492" s="50">
        <f t="shared" ref="Z492" si="1476">Y492-Y491</f>
        <v>-9.716740108524391E-2</v>
      </c>
      <c r="AA492" s="50">
        <f t="shared" si="1300"/>
        <v>4.9930555555555554E-2</v>
      </c>
      <c r="AB492" s="75">
        <f t="shared" si="1160"/>
        <v>8.3217592592592596E-3</v>
      </c>
      <c r="AC492" s="51">
        <v>8.3217592592592596E-3</v>
      </c>
      <c r="AD492" s="47" t="s">
        <v>987</v>
      </c>
      <c r="AE492" s="47" t="s">
        <v>987</v>
      </c>
      <c r="AF492" s="47" t="s">
        <v>987</v>
      </c>
    </row>
    <row r="493" spans="1:32" x14ac:dyDescent="0.15">
      <c r="A493" s="43" t="s">
        <v>1225</v>
      </c>
      <c r="B493" s="57">
        <v>21</v>
      </c>
      <c r="C493" s="57" t="s">
        <v>1481</v>
      </c>
      <c r="D493" s="58" t="s">
        <v>1482</v>
      </c>
      <c r="E493" s="58" t="s">
        <v>1228</v>
      </c>
      <c r="F493" s="58">
        <v>1.5</v>
      </c>
      <c r="G493" s="46">
        <v>1</v>
      </c>
      <c r="H493" s="47" t="s">
        <v>1229</v>
      </c>
      <c r="I493" s="59" t="s">
        <v>1230</v>
      </c>
      <c r="J493" s="56">
        <v>41741</v>
      </c>
      <c r="K493" s="61"/>
      <c r="L493" s="61"/>
      <c r="M493" s="73" t="s">
        <v>1228</v>
      </c>
      <c r="N493" s="80">
        <f t="shared" si="1460"/>
        <v>6500</v>
      </c>
      <c r="O493" s="77">
        <f>AVERAGE($N$2:N493)</f>
        <v>6169.4049232158995</v>
      </c>
      <c r="P493" s="77">
        <f t="shared" ref="P493" si="1477">O493-O492</f>
        <v>0.67330972868512617</v>
      </c>
      <c r="Q493" s="49">
        <f t="shared" ref="Q493" si="1478">AVERAGE(F486:F493)</f>
        <v>1.1875</v>
      </c>
      <c r="R493" s="49">
        <f t="shared" ref="R493" si="1479">AVERAGE(G486:G493)</f>
        <v>1.375</v>
      </c>
      <c r="S493" s="50">
        <f t="shared" ref="S493" si="1480">COUNTIF(H487:H493, "AC")/SUM(G487:G493)</f>
        <v>0.7</v>
      </c>
      <c r="T493" s="50">
        <f t="shared" ref="T493" si="1481">(Q493/5*0.5+(1-(R493-1)/10)*0.25+S493*0.25)*10000</f>
        <v>5343.75</v>
      </c>
      <c r="U493" s="50">
        <f t="shared" ref="U493" si="1482">T493-T492</f>
        <v>62.5</v>
      </c>
      <c r="V493" s="50">
        <f>IF(A493&lt;&gt;"",AVERAGE($F$2:F493),"")</f>
        <v>1.774390243902439</v>
      </c>
      <c r="W493" s="50">
        <f>IF(A493&lt;&gt;"", AVERAGE($G$2:G493), "")</f>
        <v>1.5467479674796747</v>
      </c>
      <c r="X493" s="50">
        <f>IF(A493&lt;&gt;"", COUNTIF($H$2:H493, "AC")/SUM($G$2:G493), "")</f>
        <v>0.63469119579500655</v>
      </c>
      <c r="Y493" s="50">
        <f t="shared" ref="Y493" si="1483">IF(A493&lt;&gt;"", V493/5*0.5+(1-(W493-1)/10)*0.25+X493*0.25, "")*10000</f>
        <v>5724.4312415200357</v>
      </c>
      <c r="Z493" s="50">
        <f t="shared" ref="Z493" si="1484">Y493-Y492</f>
        <v>0.92121900958409242</v>
      </c>
      <c r="AA493" s="50">
        <f t="shared" si="1300"/>
        <v>3.4722222222222224E-2</v>
      </c>
      <c r="AB493" s="75">
        <f t="shared" si="1160"/>
        <v>5.7870370370370376E-3</v>
      </c>
      <c r="AC493" s="51">
        <v>5.7870370370370376E-3</v>
      </c>
      <c r="AD493" s="47" t="s">
        <v>987</v>
      </c>
      <c r="AE493" s="47" t="s">
        <v>987</v>
      </c>
      <c r="AF493" s="47" t="s">
        <v>987</v>
      </c>
    </row>
    <row r="494" spans="1:32" x14ac:dyDescent="0.15">
      <c r="A494" s="43" t="s">
        <v>1225</v>
      </c>
      <c r="B494" s="57">
        <v>326</v>
      </c>
      <c r="C494" s="57" t="s">
        <v>1483</v>
      </c>
      <c r="D494" s="58" t="s">
        <v>141</v>
      </c>
      <c r="E494" s="58" t="s">
        <v>1228</v>
      </c>
      <c r="F494" s="58">
        <v>1</v>
      </c>
      <c r="G494" s="46">
        <v>2</v>
      </c>
      <c r="H494" s="47" t="s">
        <v>1229</v>
      </c>
      <c r="I494" s="59" t="s">
        <v>1230</v>
      </c>
      <c r="J494" s="56">
        <v>41741</v>
      </c>
      <c r="K494" s="61"/>
      <c r="L494" s="61"/>
      <c r="M494" s="73" t="s">
        <v>1228</v>
      </c>
      <c r="N494" s="80">
        <f t="shared" si="1460"/>
        <v>4500</v>
      </c>
      <c r="O494" s="77">
        <f>AVERAGE($N$2:N494)</f>
        <v>6166.0187063331086</v>
      </c>
      <c r="P494" s="77">
        <f t="shared" ref="P494" si="1485">O494-O493</f>
        <v>-3.3862168827909045</v>
      </c>
      <c r="Q494" s="49">
        <f t="shared" ref="Q494" si="1486">AVERAGE(F487:F494)</f>
        <v>1.1875</v>
      </c>
      <c r="R494" s="49">
        <f t="shared" ref="R494" si="1487">AVERAGE(G487:G494)</f>
        <v>1.5</v>
      </c>
      <c r="S494" s="50">
        <f t="shared" ref="S494" si="1488">COUNTIF(H488:H494, "AC")/SUM(G488:G494)</f>
        <v>0.63636363636363635</v>
      </c>
      <c r="T494" s="50">
        <f t="shared" ref="T494" si="1489">(Q494/5*0.5+(1-(R494-1)/10)*0.25+S494*0.25)*10000</f>
        <v>5153.4090909090901</v>
      </c>
      <c r="U494" s="50">
        <f t="shared" ref="U494" si="1490">T494-T493</f>
        <v>-190.34090909090992</v>
      </c>
      <c r="V494" s="50">
        <f>IF(A494&lt;&gt;"",AVERAGE($F$2:F494),"")</f>
        <v>1.7728194726166329</v>
      </c>
      <c r="W494" s="50">
        <f>IF(A494&lt;&gt;"", AVERAGE($G$2:G494), "")</f>
        <v>1.5476673427991887</v>
      </c>
      <c r="X494" s="50">
        <f>IF(A494&lt;&gt;"", COUNTIF($H$2:H494, "AC")/SUM($G$2:G494), "")</f>
        <v>0.63433813892529489</v>
      </c>
      <c r="Y494" s="50">
        <f t="shared" ref="Y494" si="1491">IF(A494&lt;&gt;"", V494/5*0.5+(1-(W494-1)/10)*0.25+X494*0.25, "")*10000</f>
        <v>5721.7479842300736</v>
      </c>
      <c r="Z494" s="50">
        <f t="shared" ref="Z494" si="1492">Y494-Y493</f>
        <v>-2.6832572899620573</v>
      </c>
      <c r="AA494" s="50">
        <f t="shared" si="1300"/>
        <v>3.6041666666666666E-2</v>
      </c>
      <c r="AB494" s="75">
        <f t="shared" si="1160"/>
        <v>6.0069444444444441E-3</v>
      </c>
      <c r="AC494" s="51">
        <v>6.0069444444444441E-3</v>
      </c>
      <c r="AD494" s="47" t="s">
        <v>987</v>
      </c>
      <c r="AE494" s="47" t="s">
        <v>987</v>
      </c>
      <c r="AF494" s="47" t="s">
        <v>987</v>
      </c>
    </row>
    <row r="495" spans="1:32" x14ac:dyDescent="0.15">
      <c r="A495" s="43" t="s">
        <v>1225</v>
      </c>
      <c r="B495" s="57">
        <v>191</v>
      </c>
      <c r="C495" s="57" t="s">
        <v>1484</v>
      </c>
      <c r="D495" s="58" t="s">
        <v>1451</v>
      </c>
      <c r="E495" s="58" t="s">
        <v>1228</v>
      </c>
      <c r="F495" s="58">
        <v>1</v>
      </c>
      <c r="G495" s="46">
        <v>1</v>
      </c>
      <c r="H495" s="47" t="s">
        <v>1229</v>
      </c>
      <c r="I495" s="59" t="s">
        <v>1230</v>
      </c>
      <c r="J495" s="56">
        <v>41744</v>
      </c>
      <c r="K495" s="61"/>
      <c r="L495" s="61"/>
      <c r="M495" s="73" t="s">
        <v>1228</v>
      </c>
      <c r="N495" s="80">
        <f t="shared" si="1460"/>
        <v>6000</v>
      </c>
      <c r="O495" s="77">
        <f>AVERAGE($N$2:N495)</f>
        <v>6165.682636077373</v>
      </c>
      <c r="P495" s="77">
        <f t="shared" ref="P495" si="1493">O495-O494</f>
        <v>-0.33607025573564897</v>
      </c>
      <c r="Q495" s="49">
        <f t="shared" ref="Q495" si="1494">AVERAGE(F488:F495)</f>
        <v>1.1875</v>
      </c>
      <c r="R495" s="49">
        <f t="shared" ref="R495" si="1495">AVERAGE(G488:G495)</f>
        <v>1.5</v>
      </c>
      <c r="S495" s="50">
        <f t="shared" ref="S495" si="1496">COUNTIF(H489:H495, "AC")/SUM(G489:G495)</f>
        <v>0.63636363636363635</v>
      </c>
      <c r="T495" s="50">
        <f t="shared" ref="T495" si="1497">(Q495/5*0.5+(1-(R495-1)/10)*0.25+S495*0.25)*10000</f>
        <v>5153.4090909090901</v>
      </c>
      <c r="U495" s="50">
        <f t="shared" ref="U495" si="1498">T495-T494</f>
        <v>0</v>
      </c>
      <c r="V495" s="50">
        <f>IF(A495&lt;&gt;"",AVERAGE($F$2:F495),"")</f>
        <v>1.7712550607287449</v>
      </c>
      <c r="W495" s="50">
        <f>IF(A495&lt;&gt;"", AVERAGE($G$2:G495), "")</f>
        <v>1.5465587044534412</v>
      </c>
      <c r="X495" s="50">
        <f>IF(A495&lt;&gt;"", COUNTIF($H$2:H495, "AC")/SUM($G$2:G495), "")</f>
        <v>0.63481675392670156</v>
      </c>
      <c r="Y495" s="50">
        <f t="shared" ref="Y495" si="1499">IF(A495&lt;&gt;"", V495/5*0.5+(1-(W495-1)/10)*0.25+X495*0.25, "")*10000</f>
        <v>5721.6572694321385</v>
      </c>
      <c r="Z495" s="50">
        <f t="shared" ref="Z495" si="1500">Y495-Y494</f>
        <v>-9.0714797935106617E-2</v>
      </c>
      <c r="AA495" s="50">
        <f t="shared" si="1300"/>
        <v>1.0833333333333334E-2</v>
      </c>
      <c r="AB495" s="75">
        <f t="shared" si="1160"/>
        <v>1.8055555555555557E-3</v>
      </c>
      <c r="AC495" s="51">
        <v>1.8055555555555557E-3</v>
      </c>
      <c r="AD495" s="47" t="s">
        <v>987</v>
      </c>
      <c r="AE495" s="47" t="s">
        <v>987</v>
      </c>
      <c r="AF495" s="47" t="s">
        <v>987</v>
      </c>
    </row>
    <row r="496" spans="1:32" x14ac:dyDescent="0.15">
      <c r="A496" s="43" t="s">
        <v>1225</v>
      </c>
      <c r="B496" s="57">
        <v>819</v>
      </c>
      <c r="C496" s="57" t="s">
        <v>1485</v>
      </c>
      <c r="D496" s="58" t="s">
        <v>24</v>
      </c>
      <c r="E496" s="58" t="s">
        <v>1228</v>
      </c>
      <c r="F496" s="58">
        <v>1</v>
      </c>
      <c r="G496" s="46">
        <v>1</v>
      </c>
      <c r="H496" s="47" t="s">
        <v>1229</v>
      </c>
      <c r="I496" s="59" t="s">
        <v>1230</v>
      </c>
      <c r="J496" s="56">
        <v>41744</v>
      </c>
      <c r="K496" s="61"/>
      <c r="L496" s="61"/>
      <c r="M496" s="73" t="s">
        <v>1228</v>
      </c>
      <c r="N496" s="80">
        <f t="shared" ref="N496:N523" si="1501">(0.5*F496/5+0.25*(1-(G496-1)/10)+0.25*(IF(H496="AC",1,0)/G496))*10000</f>
        <v>6000</v>
      </c>
      <c r="O496" s="77">
        <f>AVERAGE($N$2:N496)</f>
        <v>6165.3479236812573</v>
      </c>
      <c r="P496" s="77">
        <f t="shared" ref="P496" si="1502">O496-O495</f>
        <v>-0.33471239611571946</v>
      </c>
      <c r="Q496" s="49">
        <f t="shared" ref="Q496" si="1503">AVERAGE(F489:F496)</f>
        <v>1.1875</v>
      </c>
      <c r="R496" s="49">
        <f t="shared" ref="R496" si="1504">AVERAGE(G489:G496)</f>
        <v>1.5</v>
      </c>
      <c r="S496" s="50">
        <f t="shared" ref="S496" si="1505">COUNTIF(H490:H496, "AC")/SUM(G490:G496)</f>
        <v>0.7</v>
      </c>
      <c r="T496" s="50">
        <f t="shared" ref="T496" si="1506">(Q496/5*0.5+(1-(R496-1)/10)*0.25+S496*0.25)*10000</f>
        <v>5312.5</v>
      </c>
      <c r="U496" s="50">
        <f t="shared" ref="U496" si="1507">T496-T495</f>
        <v>159.09090909090992</v>
      </c>
      <c r="V496" s="50">
        <f>IF(A496&lt;&gt;"",AVERAGE($F$2:F496),"")</f>
        <v>1.7696969696969698</v>
      </c>
      <c r="W496" s="50">
        <f>IF(A496&lt;&gt;"", AVERAGE($G$2:G496), "")</f>
        <v>1.5454545454545454</v>
      </c>
      <c r="X496" s="50">
        <f>IF(A496&lt;&gt;"", COUNTIF($H$2:H496, "AC")/SUM($G$2:G496), "")</f>
        <v>0.63529411764705879</v>
      </c>
      <c r="Y496" s="50">
        <f t="shared" ref="Y496" si="1508">IF(A496&lt;&gt;"", V496/5*0.5+(1-(W496-1)/10)*0.25+X496*0.25, "")*10000</f>
        <v>5721.5686274509799</v>
      </c>
      <c r="Z496" s="50">
        <f t="shared" ref="Z496" si="1509">Y496-Y495</f>
        <v>-8.8641981158616545E-2</v>
      </c>
      <c r="AA496" s="50">
        <f t="shared" si="1300"/>
        <v>4.1666666666666664E-2</v>
      </c>
      <c r="AB496" s="75">
        <f t="shared" si="1160"/>
        <v>6.9444444444444441E-3</v>
      </c>
      <c r="AC496" s="51">
        <v>6.9444444444444441E-3</v>
      </c>
      <c r="AD496" s="47" t="s">
        <v>987</v>
      </c>
      <c r="AE496" s="47" t="s">
        <v>987</v>
      </c>
      <c r="AF496" s="47" t="s">
        <v>987</v>
      </c>
    </row>
    <row r="497" spans="1:32" x14ac:dyDescent="0.15">
      <c r="A497" s="43" t="s">
        <v>1225</v>
      </c>
      <c r="B497" s="57">
        <v>83</v>
      </c>
      <c r="C497" s="57" t="s">
        <v>1486</v>
      </c>
      <c r="D497" s="58" t="s">
        <v>1377</v>
      </c>
      <c r="E497" s="58" t="s">
        <v>1228</v>
      </c>
      <c r="F497" s="58">
        <v>1</v>
      </c>
      <c r="G497" s="46">
        <v>2</v>
      </c>
      <c r="H497" s="47" t="s">
        <v>1229</v>
      </c>
      <c r="I497" s="59" t="s">
        <v>1230</v>
      </c>
      <c r="J497" s="56">
        <v>41744</v>
      </c>
      <c r="K497" s="61"/>
      <c r="L497" s="61"/>
      <c r="M497" s="73" t="s">
        <v>1228</v>
      </c>
      <c r="N497" s="80">
        <f t="shared" si="1501"/>
        <v>4500</v>
      </c>
      <c r="O497" s="77">
        <f>AVERAGE($N$2:N497)</f>
        <v>6161.9903673835133</v>
      </c>
      <c r="P497" s="77">
        <f t="shared" ref="P497" si="1510">O497-O496</f>
        <v>-3.3575562977439404</v>
      </c>
      <c r="Q497" s="49">
        <f t="shared" ref="Q497" si="1511">AVERAGE(F490:F497)</f>
        <v>1.125</v>
      </c>
      <c r="R497" s="49">
        <f t="shared" ref="R497" si="1512">AVERAGE(G490:G497)</f>
        <v>1.5</v>
      </c>
      <c r="S497" s="50">
        <f t="shared" ref="S497" si="1513">COUNTIF(H491:H497, "AC")/SUM(G491:G497)</f>
        <v>0.7</v>
      </c>
      <c r="T497" s="50">
        <f t="shared" ref="T497" si="1514">(Q497/5*0.5+(1-(R497-1)/10)*0.25+S497*0.25)*10000</f>
        <v>5249.9999999999991</v>
      </c>
      <c r="U497" s="50">
        <f t="shared" ref="U497" si="1515">T497-T496</f>
        <v>-62.500000000000909</v>
      </c>
      <c r="V497" s="50">
        <f>IF(A497&lt;&gt;"",AVERAGE($F$2:F497),"")</f>
        <v>1.7681451612903225</v>
      </c>
      <c r="W497" s="50">
        <f>IF(A497&lt;&gt;"", AVERAGE($G$2:G497), "")</f>
        <v>1.5463709677419355</v>
      </c>
      <c r="X497" s="50">
        <f>IF(A497&lt;&gt;"", COUNTIF($H$2:H497, "AC")/SUM($G$2:G497), "")</f>
        <v>0.63494132985658414</v>
      </c>
      <c r="Y497" s="50">
        <f t="shared" ref="Y497" si="1516">IF(A497&lt;&gt;"", V497/5*0.5+(1-(W497-1)/10)*0.25+X497*0.25, "")*10000</f>
        <v>5718.905743996299</v>
      </c>
      <c r="Z497" s="50">
        <f t="shared" ref="Z497" si="1517">Y497-Y496</f>
        <v>-2.662883454680923</v>
      </c>
      <c r="AA497" s="50">
        <f t="shared" si="1300"/>
        <v>2.3541666666666666E-2</v>
      </c>
      <c r="AB497" s="75">
        <f t="shared" si="1160"/>
        <v>3.9236111111111112E-3</v>
      </c>
      <c r="AC497" s="51">
        <v>3.9236111111111112E-3</v>
      </c>
      <c r="AD497" s="47" t="s">
        <v>987</v>
      </c>
      <c r="AE497" s="47" t="s">
        <v>987</v>
      </c>
      <c r="AF497" s="47" t="s">
        <v>987</v>
      </c>
    </row>
    <row r="498" spans="1:32" x14ac:dyDescent="0.15">
      <c r="A498" s="43" t="s">
        <v>1225</v>
      </c>
      <c r="B498" s="57">
        <v>645</v>
      </c>
      <c r="C498" s="57" t="s">
        <v>1487</v>
      </c>
      <c r="D498" s="58" t="s">
        <v>12</v>
      </c>
      <c r="E498" s="58" t="s">
        <v>1228</v>
      </c>
      <c r="F498" s="58">
        <v>1</v>
      </c>
      <c r="G498" s="46">
        <v>1</v>
      </c>
      <c r="H498" s="47" t="s">
        <v>1229</v>
      </c>
      <c r="I498" s="59" t="s">
        <v>1230</v>
      </c>
      <c r="J498" s="56">
        <v>41745</v>
      </c>
      <c r="K498" s="61"/>
      <c r="L498" s="61"/>
      <c r="M498" s="73" t="s">
        <v>1228</v>
      </c>
      <c r="N498" s="80">
        <f t="shared" si="1501"/>
        <v>6000</v>
      </c>
      <c r="O498" s="77">
        <f>AVERAGE($N$2:N498)</f>
        <v>6161.6644310306283</v>
      </c>
      <c r="P498" s="77">
        <f t="shared" ref="P498" si="1518">O498-O497</f>
        <v>-0.32593635288503719</v>
      </c>
      <c r="Q498" s="49">
        <f t="shared" ref="Q498" si="1519">AVERAGE(F491:F498)</f>
        <v>1.0625</v>
      </c>
      <c r="R498" s="49">
        <f t="shared" ref="R498" si="1520">AVERAGE(G491:G498)</f>
        <v>1.375</v>
      </c>
      <c r="S498" s="50">
        <f t="shared" ref="S498" si="1521">COUNTIF(H492:H498, "AC")/SUM(G492:G498)</f>
        <v>0.77777777777777779</v>
      </c>
      <c r="T498" s="50">
        <f t="shared" ref="T498" si="1522">(Q498/5*0.5+(1-(R498-1)/10)*0.25+S498*0.25)*10000</f>
        <v>5413.1944444444443</v>
      </c>
      <c r="U498" s="50">
        <f t="shared" ref="U498" si="1523">T498-T497</f>
        <v>163.19444444444525</v>
      </c>
      <c r="V498" s="50">
        <f>IF(A498&lt;&gt;"",AVERAGE($F$2:F498),"")</f>
        <v>1.7665995975855131</v>
      </c>
      <c r="W498" s="50">
        <f>IF(A498&lt;&gt;"", AVERAGE($G$2:G498), "")</f>
        <v>1.5452716297786719</v>
      </c>
      <c r="X498" s="50">
        <f>IF(A498&lt;&gt;"", COUNTIF($H$2:H498, "AC")/SUM($G$2:G498), "")</f>
        <v>0.63541666666666663</v>
      </c>
      <c r="Y498" s="50">
        <f t="shared" ref="Y498" si="1524">IF(A498&lt;&gt;"", V498/5*0.5+(1-(W498-1)/10)*0.25+X498*0.25, "")*10000</f>
        <v>5718.823356807512</v>
      </c>
      <c r="Z498" s="50">
        <f t="shared" ref="Z498" si="1525">Y498-Y497</f>
        <v>-8.2387188786924526E-2</v>
      </c>
      <c r="AA498" s="50">
        <f t="shared" si="1300"/>
        <v>3.2500000000000001E-2</v>
      </c>
      <c r="AB498" s="75">
        <f t="shared" si="1160"/>
        <v>5.4166666666666669E-3</v>
      </c>
      <c r="AC498" s="51">
        <v>5.4166666666666669E-3</v>
      </c>
      <c r="AD498" s="47" t="s">
        <v>987</v>
      </c>
      <c r="AE498" s="47" t="s">
        <v>987</v>
      </c>
      <c r="AF498" s="47" t="s">
        <v>987</v>
      </c>
    </row>
    <row r="499" spans="1:32" x14ac:dyDescent="0.15">
      <c r="A499" s="43" t="s">
        <v>1225</v>
      </c>
      <c r="B499" s="57">
        <v>342</v>
      </c>
      <c r="C499" s="57" t="s">
        <v>1488</v>
      </c>
      <c r="D499" s="58" t="s">
        <v>291</v>
      </c>
      <c r="E499" s="58" t="s">
        <v>1228</v>
      </c>
      <c r="F499" s="58">
        <v>1</v>
      </c>
      <c r="G499" s="46">
        <v>2</v>
      </c>
      <c r="H499" s="47" t="s">
        <v>1229</v>
      </c>
      <c r="I499" s="59" t="s">
        <v>1230</v>
      </c>
      <c r="J499" s="56">
        <v>41745</v>
      </c>
      <c r="K499" s="61"/>
      <c r="L499" s="61"/>
      <c r="M499" s="73" t="s">
        <v>1228</v>
      </c>
      <c r="N499" s="80">
        <f t="shared" si="1501"/>
        <v>4500</v>
      </c>
      <c r="O499" s="77">
        <f>AVERAGE($N$2:N499)</f>
        <v>6158.32775546631</v>
      </c>
      <c r="P499" s="77">
        <f t="shared" ref="P499" si="1526">O499-O498</f>
        <v>-3.3366755643182842</v>
      </c>
      <c r="Q499" s="49">
        <f t="shared" ref="Q499" si="1527">AVERAGE(F492:F499)</f>
        <v>1.0625</v>
      </c>
      <c r="R499" s="49">
        <f t="shared" ref="R499" si="1528">AVERAGE(G492:G499)</f>
        <v>1.375</v>
      </c>
      <c r="S499" s="50">
        <f t="shared" ref="S499" si="1529">COUNTIF(H493:H499, "AC")/SUM(G493:G499)</f>
        <v>0.7</v>
      </c>
      <c r="T499" s="50">
        <f t="shared" ref="T499" si="1530">(Q499/5*0.5+(1-(R499-1)/10)*0.25+S499*0.25)*10000</f>
        <v>5218.75</v>
      </c>
      <c r="U499" s="50">
        <f t="shared" ref="U499" si="1531">T499-T498</f>
        <v>-194.44444444444434</v>
      </c>
      <c r="V499" s="50">
        <f>IF(A499&lt;&gt;"",AVERAGE($F$2:F499),"")</f>
        <v>1.7650602409638554</v>
      </c>
      <c r="W499" s="50">
        <f>IF(A499&lt;&gt;"", AVERAGE($G$2:G499), "")</f>
        <v>1.5461847389558232</v>
      </c>
      <c r="X499" s="50">
        <f>IF(A499&lt;&gt;"", COUNTIF($H$2:H499, "AC")/SUM($G$2:G499), "")</f>
        <v>0.63506493506493511</v>
      </c>
      <c r="Y499" s="50">
        <f t="shared" ref="Y499" si="1532">IF(A499&lt;&gt;"", V499/5*0.5+(1-(W499-1)/10)*0.25+X499*0.25, "")*10000</f>
        <v>5716.1763938872382</v>
      </c>
      <c r="Z499" s="50">
        <f t="shared" ref="Z499" si="1533">Y499-Y498</f>
        <v>-2.6469629202738361</v>
      </c>
      <c r="AA499" s="50">
        <f t="shared" si="1300"/>
        <v>2.763888888888889E-2</v>
      </c>
      <c r="AB499" s="75">
        <f t="shared" si="1160"/>
        <v>4.6064814814814814E-3</v>
      </c>
      <c r="AC499" s="51">
        <v>4.6064814814814814E-3</v>
      </c>
      <c r="AD499" s="47" t="s">
        <v>987</v>
      </c>
      <c r="AE499" s="47" t="s">
        <v>987</v>
      </c>
      <c r="AF499" s="47" t="s">
        <v>987</v>
      </c>
    </row>
    <row r="500" spans="1:32" x14ac:dyDescent="0.15">
      <c r="A500" s="43" t="s">
        <v>1225</v>
      </c>
      <c r="B500" s="57">
        <v>345</v>
      </c>
      <c r="C500" s="57" t="s">
        <v>1489</v>
      </c>
      <c r="D500" s="58" t="s">
        <v>24</v>
      </c>
      <c r="E500" s="58" t="s">
        <v>1228</v>
      </c>
      <c r="F500" s="58">
        <v>1</v>
      </c>
      <c r="G500" s="46">
        <v>1</v>
      </c>
      <c r="H500" s="47" t="s">
        <v>1229</v>
      </c>
      <c r="I500" s="59" t="s">
        <v>1230</v>
      </c>
      <c r="J500" s="56">
        <v>41746</v>
      </c>
      <c r="K500" s="61"/>
      <c r="L500" s="61"/>
      <c r="M500" s="73" t="s">
        <v>1228</v>
      </c>
      <c r="N500" s="80">
        <f t="shared" si="1501"/>
        <v>6000</v>
      </c>
      <c r="O500" s="77">
        <f>AVERAGE($N$2:N500)</f>
        <v>6158.0104653751951</v>
      </c>
      <c r="P500" s="77">
        <f t="shared" ref="P500" si="1534">O500-O499</f>
        <v>-0.31729009111495543</v>
      </c>
      <c r="Q500" s="49">
        <f t="shared" ref="Q500" si="1535">AVERAGE(F493:F500)</f>
        <v>1.0625</v>
      </c>
      <c r="R500" s="49">
        <f t="shared" ref="R500" si="1536">AVERAGE(G493:G500)</f>
        <v>1.375</v>
      </c>
      <c r="S500" s="50">
        <f t="shared" ref="S500" si="1537">COUNTIF(H494:H500, "AC")/SUM(G494:G500)</f>
        <v>0.7</v>
      </c>
      <c r="T500" s="50">
        <f t="shared" ref="T500" si="1538">(Q500/5*0.5+(1-(R500-1)/10)*0.25+S500*0.25)*10000</f>
        <v>5218.75</v>
      </c>
      <c r="U500" s="50">
        <f t="shared" ref="U500" si="1539">T500-T499</f>
        <v>0</v>
      </c>
      <c r="V500" s="50">
        <f>IF(A500&lt;&gt;"",AVERAGE($F$2:F500),"")</f>
        <v>1.7635270541082164</v>
      </c>
      <c r="W500" s="50">
        <f>IF(A500&lt;&gt;"", AVERAGE($G$2:G500), "")</f>
        <v>1.5450901803607215</v>
      </c>
      <c r="X500" s="50">
        <f>IF(A500&lt;&gt;"", COUNTIF($H$2:H500, "AC")/SUM($G$2:G500), "")</f>
        <v>0.63553826199740593</v>
      </c>
      <c r="Y500" s="50">
        <f t="shared" ref="Y500" si="1540">IF(A500&lt;&gt;"", V500/5*0.5+(1-(W500-1)/10)*0.25+X500*0.25, "")*10000</f>
        <v>5716.1001640115501</v>
      </c>
      <c r="Z500" s="50">
        <f t="shared" ref="Z500" si="1541">Y500-Y499</f>
        <v>-7.622987568811368E-2</v>
      </c>
      <c r="AA500" s="50">
        <f t="shared" si="1300"/>
        <v>3.6319444444444446E-2</v>
      </c>
      <c r="AB500" s="75">
        <f t="shared" si="1160"/>
        <v>6.053240740740741E-3</v>
      </c>
      <c r="AC500" s="51">
        <v>6.053240740740741E-3</v>
      </c>
      <c r="AD500" s="47" t="s">
        <v>987</v>
      </c>
      <c r="AE500" s="47" t="s">
        <v>987</v>
      </c>
      <c r="AF500" s="47" t="s">
        <v>987</v>
      </c>
    </row>
    <row r="501" spans="1:32" x14ac:dyDescent="0.15">
      <c r="A501" s="43" t="s">
        <v>1225</v>
      </c>
      <c r="B501" s="57">
        <v>263</v>
      </c>
      <c r="C501" s="57" t="s">
        <v>1490</v>
      </c>
      <c r="D501" s="58" t="s">
        <v>291</v>
      </c>
      <c r="E501" s="58" t="s">
        <v>1228</v>
      </c>
      <c r="F501" s="58">
        <v>1</v>
      </c>
      <c r="G501" s="46">
        <v>1</v>
      </c>
      <c r="H501" s="47" t="s">
        <v>1229</v>
      </c>
      <c r="I501" s="59" t="s">
        <v>1230</v>
      </c>
      <c r="J501" s="56">
        <v>41746</v>
      </c>
      <c r="K501" s="61"/>
      <c r="L501" s="61"/>
      <c r="M501" s="73" t="s">
        <v>1228</v>
      </c>
      <c r="N501" s="80">
        <f t="shared" si="1501"/>
        <v>6000</v>
      </c>
      <c r="O501" s="77">
        <f>AVERAGE($N$2:N501)</f>
        <v>6157.6944444444453</v>
      </c>
      <c r="P501" s="77">
        <f t="shared" ref="P501" si="1542">O501-O500</f>
        <v>-0.31602093074980075</v>
      </c>
      <c r="Q501" s="49">
        <f t="shared" ref="Q501" si="1543">AVERAGE(F494:F501)</f>
        <v>1</v>
      </c>
      <c r="R501" s="49">
        <f t="shared" ref="R501" si="1544">AVERAGE(G494:G501)</f>
        <v>1.375</v>
      </c>
      <c r="S501" s="50">
        <f t="shared" ref="S501" si="1545">COUNTIF(H495:H501, "AC")/SUM(G495:G501)</f>
        <v>0.77777777777777779</v>
      </c>
      <c r="T501" s="50">
        <f t="shared" ref="T501" si="1546">(Q501/5*0.5+(1-(R501-1)/10)*0.25+S501*0.25)*10000</f>
        <v>5350.6944444444453</v>
      </c>
      <c r="U501" s="50">
        <f t="shared" ref="U501" si="1547">T501-T500</f>
        <v>131.94444444444525</v>
      </c>
      <c r="V501" s="50">
        <f>IF(A501&lt;&gt;"",AVERAGE($F$2:F501),"")</f>
        <v>1.762</v>
      </c>
      <c r="W501" s="50">
        <f>IF(A501&lt;&gt;"", AVERAGE($G$2:G501), "")</f>
        <v>1.544</v>
      </c>
      <c r="X501" s="50">
        <f>IF(A501&lt;&gt;"", COUNTIF($H$2:H501, "AC")/SUM($G$2:G501), "")</f>
        <v>0.63601036269430056</v>
      </c>
      <c r="Y501" s="50">
        <f t="shared" ref="Y501" si="1548">IF(A501&lt;&gt;"", V501/5*0.5+(1-(W501-1)/10)*0.25+X501*0.25, "")*10000</f>
        <v>5716.0259067357511</v>
      </c>
      <c r="Z501" s="50">
        <f t="shared" ref="Z501" si="1549">Y501-Y500</f>
        <v>-7.4257275799027411E-2</v>
      </c>
      <c r="AA501" s="50">
        <f t="shared" si="1300"/>
        <v>1.9583333333333335E-2</v>
      </c>
      <c r="AB501" s="75">
        <f t="shared" si="1160"/>
        <v>3.2638888888888891E-3</v>
      </c>
      <c r="AC501" s="51">
        <v>3.2638888888888891E-3</v>
      </c>
      <c r="AD501" s="47" t="s">
        <v>987</v>
      </c>
      <c r="AE501" s="47" t="s">
        <v>987</v>
      </c>
      <c r="AF501" s="47" t="s">
        <v>987</v>
      </c>
    </row>
    <row r="502" spans="1:32" x14ac:dyDescent="0.15">
      <c r="A502" s="43" t="s">
        <v>1225</v>
      </c>
      <c r="B502" s="57">
        <v>38</v>
      </c>
      <c r="C502" s="57" t="s">
        <v>1491</v>
      </c>
      <c r="D502" s="58" t="s">
        <v>1347</v>
      </c>
      <c r="E502" s="58" t="s">
        <v>1228</v>
      </c>
      <c r="F502" s="58">
        <v>2</v>
      </c>
      <c r="G502" s="46">
        <v>1</v>
      </c>
      <c r="H502" s="47" t="s">
        <v>1229</v>
      </c>
      <c r="I502" s="59" t="s">
        <v>1230</v>
      </c>
      <c r="J502" s="56">
        <v>41746</v>
      </c>
      <c r="K502" s="61"/>
      <c r="L502" s="61"/>
      <c r="M502" s="73" t="s">
        <v>1228</v>
      </c>
      <c r="N502" s="80">
        <f t="shared" si="1501"/>
        <v>7000</v>
      </c>
      <c r="O502" s="77">
        <f>AVERAGE($N$2:N502)</f>
        <v>6159.3756930583286</v>
      </c>
      <c r="P502" s="77">
        <f t="shared" ref="P502" si="1550">O502-O501</f>
        <v>1.6812486138833265</v>
      </c>
      <c r="Q502" s="49">
        <f t="shared" ref="Q502" si="1551">AVERAGE(F495:F502)</f>
        <v>1.125</v>
      </c>
      <c r="R502" s="49">
        <f t="shared" ref="R502" si="1552">AVERAGE(G495:G502)</f>
        <v>1.25</v>
      </c>
      <c r="S502" s="50">
        <f t="shared" ref="S502" si="1553">COUNTIF(H496:H502, "AC")/SUM(G496:G502)</f>
        <v>0.77777777777777779</v>
      </c>
      <c r="T502" s="50">
        <f t="shared" ref="T502" si="1554">(Q502/5*0.5+(1-(R502-1)/10)*0.25+S502*0.25)*10000</f>
        <v>5506.9444444444453</v>
      </c>
      <c r="U502" s="50">
        <f t="shared" ref="U502" si="1555">T502-T501</f>
        <v>156.25</v>
      </c>
      <c r="V502" s="50">
        <f>IF(A502&lt;&gt;"",AVERAGE($F$2:F502),"")</f>
        <v>1.7624750499001995</v>
      </c>
      <c r="W502" s="50">
        <f>IF(A502&lt;&gt;"", AVERAGE($G$2:G502), "")</f>
        <v>1.5429141716566865</v>
      </c>
      <c r="X502" s="50">
        <f>IF(A502&lt;&gt;"", COUNTIF($H$2:H502, "AC")/SUM($G$2:G502), "")</f>
        <v>0.63648124191461841</v>
      </c>
      <c r="Y502" s="50">
        <f t="shared" ref="Y502" si="1556">IF(A502&lt;&gt;"", V502/5*0.5+(1-(W502-1)/10)*0.25+X502*0.25, "")*10000</f>
        <v>5717.9496117725739</v>
      </c>
      <c r="Z502" s="50">
        <f t="shared" ref="Z502" si="1557">Y502-Y501</f>
        <v>1.9237050368228665</v>
      </c>
      <c r="AA502" s="50">
        <f t="shared" si="1300"/>
        <v>0.1001388888888889</v>
      </c>
      <c r="AB502" s="75">
        <f t="shared" si="1160"/>
        <v>1.6689814814814817E-2</v>
      </c>
      <c r="AC502" s="51">
        <v>1.6689814814814817E-2</v>
      </c>
      <c r="AD502" s="47" t="s">
        <v>987</v>
      </c>
      <c r="AE502" s="47" t="s">
        <v>987</v>
      </c>
      <c r="AF502" s="47" t="s">
        <v>987</v>
      </c>
    </row>
    <row r="503" spans="1:32" x14ac:dyDescent="0.15">
      <c r="A503" s="43" t="s">
        <v>1225</v>
      </c>
      <c r="B503" s="57">
        <v>434</v>
      </c>
      <c r="C503" s="57" t="s">
        <v>1492</v>
      </c>
      <c r="D503" s="58" t="s">
        <v>24</v>
      </c>
      <c r="E503" s="58" t="s">
        <v>1228</v>
      </c>
      <c r="F503" s="58">
        <v>1</v>
      </c>
      <c r="G503" s="46">
        <v>2</v>
      </c>
      <c r="H503" s="47" t="s">
        <v>1229</v>
      </c>
      <c r="I503" s="59" t="s">
        <v>1230</v>
      </c>
      <c r="J503" s="56">
        <v>41747</v>
      </c>
      <c r="K503" s="61"/>
      <c r="L503" s="61"/>
      <c r="M503" s="73" t="s">
        <v>1228</v>
      </c>
      <c r="N503" s="80">
        <f t="shared" si="1501"/>
        <v>4500</v>
      </c>
      <c r="O503" s="77">
        <f>AVERAGE($N$2:N503)</f>
        <v>6156.070163789288</v>
      </c>
      <c r="P503" s="77">
        <f t="shared" ref="P503" si="1558">O503-O502</f>
        <v>-3.3055292690405622</v>
      </c>
      <c r="Q503" s="49">
        <f t="shared" ref="Q503" si="1559">AVERAGE(F496:F503)</f>
        <v>1.125</v>
      </c>
      <c r="R503" s="49">
        <f t="shared" ref="R503" si="1560">AVERAGE(G496:G503)</f>
        <v>1.375</v>
      </c>
      <c r="S503" s="50">
        <f t="shared" ref="S503" si="1561">COUNTIF(H497:H503, "AC")/SUM(G497:G503)</f>
        <v>0.7</v>
      </c>
      <c r="T503" s="50">
        <f t="shared" ref="T503" si="1562">(Q503/5*0.5+(1-(R503-1)/10)*0.25+S503*0.25)*10000</f>
        <v>5281.25</v>
      </c>
      <c r="U503" s="50">
        <f t="shared" ref="U503" si="1563">T503-T502</f>
        <v>-225.69444444444525</v>
      </c>
      <c r="V503" s="50">
        <f>IF(A503&lt;&gt;"",AVERAGE($F$2:F503),"")</f>
        <v>1.7609561752988048</v>
      </c>
      <c r="W503" s="50">
        <f>IF(A503&lt;&gt;"", AVERAGE($G$2:G503), "")</f>
        <v>1.5438247011952191</v>
      </c>
      <c r="X503" s="50">
        <f>IF(A503&lt;&gt;"", COUNTIF($H$2:H503, "AC")/SUM($G$2:G503), "")</f>
        <v>0.6361290322580645</v>
      </c>
      <c r="Y503" s="50">
        <f t="shared" ref="Y503" si="1564">IF(A503&lt;&gt;"", V503/5*0.5+(1-(W503-1)/10)*0.25+X503*0.25, "")*10000</f>
        <v>5715.322580645161</v>
      </c>
      <c r="Z503" s="50">
        <f t="shared" ref="Z503" si="1565">Y503-Y502</f>
        <v>-2.6270311274129199</v>
      </c>
      <c r="AA503" s="50">
        <f t="shared" si="1300"/>
        <v>1.4236111111111111E-2</v>
      </c>
      <c r="AB503" s="75">
        <f t="shared" si="1160"/>
        <v>2.3726851851851851E-3</v>
      </c>
      <c r="AC503" s="51">
        <v>2.3726851851851851E-3</v>
      </c>
      <c r="AD503" s="47" t="s">
        <v>987</v>
      </c>
      <c r="AE503" s="47" t="s">
        <v>987</v>
      </c>
      <c r="AF503" s="47" t="s">
        <v>987</v>
      </c>
    </row>
    <row r="504" spans="1:32" x14ac:dyDescent="0.15">
      <c r="A504" s="43" t="s">
        <v>1225</v>
      </c>
      <c r="B504" s="57">
        <v>594</v>
      </c>
      <c r="C504" s="57" t="s">
        <v>1494</v>
      </c>
      <c r="D504" s="58" t="s">
        <v>484</v>
      </c>
      <c r="E504" s="58" t="s">
        <v>1228</v>
      </c>
      <c r="F504" s="58">
        <v>1</v>
      </c>
      <c r="G504" s="46">
        <v>1</v>
      </c>
      <c r="H504" s="47" t="s">
        <v>1229</v>
      </c>
      <c r="I504" s="59" t="s">
        <v>1230</v>
      </c>
      <c r="J504" s="56">
        <v>41748</v>
      </c>
      <c r="K504" s="61"/>
      <c r="L504" s="61"/>
      <c r="M504" s="73" t="s">
        <v>1228</v>
      </c>
      <c r="N504" s="80">
        <f t="shared" si="1501"/>
        <v>6000</v>
      </c>
      <c r="O504" s="77">
        <f>AVERAGE($N$2:N504)</f>
        <v>6155.7598851336434</v>
      </c>
      <c r="P504" s="77">
        <f t="shared" ref="P504" si="1566">O504-O503</f>
        <v>-0.31027865564465174</v>
      </c>
      <c r="Q504" s="49">
        <f t="shared" ref="Q504" si="1567">AVERAGE(F497:F504)</f>
        <v>1.125</v>
      </c>
      <c r="R504" s="49">
        <f t="shared" ref="R504" si="1568">AVERAGE(G497:G504)</f>
        <v>1.375</v>
      </c>
      <c r="S504" s="50">
        <f t="shared" ref="S504" si="1569">COUNTIF(H498:H504, "AC")/SUM(G498:G504)</f>
        <v>0.77777777777777779</v>
      </c>
      <c r="T504" s="50">
        <f t="shared" ref="T504" si="1570">(Q504/5*0.5+(1-(R504-1)/10)*0.25+S504*0.25)*10000</f>
        <v>5475.6944444444443</v>
      </c>
      <c r="U504" s="50">
        <f t="shared" ref="U504" si="1571">T504-T503</f>
        <v>194.44444444444434</v>
      </c>
      <c r="V504" s="50">
        <f>IF(A504&lt;&gt;"",AVERAGE($F$2:F504),"")</f>
        <v>1.7594433399602385</v>
      </c>
      <c r="W504" s="50">
        <f>IF(A504&lt;&gt;"", AVERAGE($G$2:G504), "")</f>
        <v>1.5427435387673956</v>
      </c>
      <c r="X504" s="50">
        <f>IF(A504&lt;&gt;"", COUNTIF($H$2:H504, "AC")/SUM($G$2:G504), "")</f>
        <v>0.63659793814432986</v>
      </c>
      <c r="Y504" s="50">
        <f t="shared" ref="Y504" si="1572">IF(A504&lt;&gt;"", V504/5*0.5+(1-(W504-1)/10)*0.25+X504*0.25, "")*10000</f>
        <v>5715.252300629214</v>
      </c>
      <c r="Z504" s="50">
        <f t="shared" ref="Z504" si="1573">Y504-Y503</f>
        <v>-7.0280015946991625E-2</v>
      </c>
      <c r="AA504" s="50">
        <f t="shared" ref="AA504:AA567" si="1574">IF(ISERROR(MIN(86400*AB504/(4*3600), 1)), "NA", MIN(86400*AB504/(4*3600), 1))</f>
        <v>2.2916666666666665E-2</v>
      </c>
      <c r="AB504" s="75">
        <f t="shared" ref="AB504:AB567" si="1575">IF(AC504="-","NA",SUM(AC504:AF504))</f>
        <v>3.8194444444444443E-3</v>
      </c>
      <c r="AC504" s="51">
        <v>3.8194444444444443E-3</v>
      </c>
      <c r="AD504" s="47" t="s">
        <v>987</v>
      </c>
      <c r="AE504" s="47" t="s">
        <v>987</v>
      </c>
      <c r="AF504" s="47" t="s">
        <v>987</v>
      </c>
    </row>
    <row r="505" spans="1:32" x14ac:dyDescent="0.15">
      <c r="A505" s="43" t="s">
        <v>1225</v>
      </c>
      <c r="B505" s="57">
        <v>821</v>
      </c>
      <c r="C505" s="57" t="s">
        <v>1495</v>
      </c>
      <c r="D505" s="58" t="s">
        <v>1496</v>
      </c>
      <c r="E505" s="58" t="s">
        <v>1228</v>
      </c>
      <c r="F505" s="58">
        <v>1</v>
      </c>
      <c r="G505" s="46">
        <v>1</v>
      </c>
      <c r="H505" s="47" t="s">
        <v>1229</v>
      </c>
      <c r="I505" s="59" t="s">
        <v>1230</v>
      </c>
      <c r="J505" s="56">
        <v>41750</v>
      </c>
      <c r="K505" s="61"/>
      <c r="L505" s="61"/>
      <c r="M505" s="73" t="s">
        <v>1228</v>
      </c>
      <c r="N505" s="80">
        <f t="shared" si="1501"/>
        <v>6000</v>
      </c>
      <c r="O505" s="77">
        <f>AVERAGE($N$2:N505)</f>
        <v>6155.4508377425045</v>
      </c>
      <c r="P505" s="77">
        <f t="shared" ref="P505" si="1576">O505-O504</f>
        <v>-0.30904739113884716</v>
      </c>
      <c r="Q505" s="49">
        <f t="shared" ref="Q505" si="1577">AVERAGE(F498:F505)</f>
        <v>1.125</v>
      </c>
      <c r="R505" s="49">
        <f t="shared" ref="R505" si="1578">AVERAGE(G498:G505)</f>
        <v>1.25</v>
      </c>
      <c r="S505" s="50">
        <f t="shared" ref="S505" si="1579">COUNTIF(H499:H505, "AC")/SUM(G499:G505)</f>
        <v>0.77777777777777779</v>
      </c>
      <c r="T505" s="50">
        <f t="shared" ref="T505" si="1580">(Q505/5*0.5+(1-(R505-1)/10)*0.25+S505*0.25)*10000</f>
        <v>5506.9444444444453</v>
      </c>
      <c r="U505" s="50">
        <f t="shared" ref="U505" si="1581">T505-T504</f>
        <v>31.250000000000909</v>
      </c>
      <c r="V505" s="50">
        <f>IF(A505&lt;&gt;"",AVERAGE($F$2:F505),"")</f>
        <v>1.7579365079365079</v>
      </c>
      <c r="W505" s="50">
        <f>IF(A505&lt;&gt;"", AVERAGE($G$2:G505), "")</f>
        <v>1.5416666666666667</v>
      </c>
      <c r="X505" s="50">
        <f>IF(A505&lt;&gt;"", COUNTIF($H$2:H505, "AC")/SUM($G$2:G505), "")</f>
        <v>0.63706563706563701</v>
      </c>
      <c r="Y505" s="50">
        <f t="shared" ref="Y505" si="1582">IF(A505&lt;&gt;"", V505/5*0.5+(1-(W505-1)/10)*0.25+X505*0.25, "")*10000</f>
        <v>5715.183933933934</v>
      </c>
      <c r="Z505" s="50">
        <f t="shared" ref="Z505" si="1583">Y505-Y504</f>
        <v>-6.8366695280019485E-2</v>
      </c>
      <c r="AA505" s="50">
        <f t="shared" si="1574"/>
        <v>2.9166666666666667E-2</v>
      </c>
      <c r="AB505" s="75">
        <f t="shared" si="1575"/>
        <v>4.8611111111111112E-3</v>
      </c>
      <c r="AC505" s="51">
        <v>4.8611111111111112E-3</v>
      </c>
      <c r="AD505" s="47" t="s">
        <v>987</v>
      </c>
      <c r="AE505" s="47" t="s">
        <v>987</v>
      </c>
      <c r="AF505" s="47" t="s">
        <v>987</v>
      </c>
    </row>
    <row r="506" spans="1:32" x14ac:dyDescent="0.15">
      <c r="A506" s="43" t="s">
        <v>1225</v>
      </c>
      <c r="B506" s="57">
        <v>482</v>
      </c>
      <c r="C506" s="57" t="s">
        <v>1497</v>
      </c>
      <c r="D506" s="58" t="s">
        <v>24</v>
      </c>
      <c r="E506" s="58" t="s">
        <v>1228</v>
      </c>
      <c r="F506" s="58">
        <v>1</v>
      </c>
      <c r="G506" s="46">
        <v>1</v>
      </c>
      <c r="H506" s="47" t="s">
        <v>1229</v>
      </c>
      <c r="I506" s="59" t="s">
        <v>1230</v>
      </c>
      <c r="J506" s="56">
        <v>41750</v>
      </c>
      <c r="K506" s="61"/>
      <c r="L506" s="61"/>
      <c r="M506" s="73" t="s">
        <v>1228</v>
      </c>
      <c r="N506" s="80">
        <f t="shared" si="1501"/>
        <v>6000</v>
      </c>
      <c r="O506" s="77">
        <f>AVERAGE($N$2:N506)</f>
        <v>6155.1430143014304</v>
      </c>
      <c r="P506" s="77">
        <f t="shared" ref="P506" si="1584">O506-O505</f>
        <v>-0.30782344107410609</v>
      </c>
      <c r="Q506" s="49">
        <f t="shared" ref="Q506" si="1585">AVERAGE(F499:F506)</f>
        <v>1.125</v>
      </c>
      <c r="R506" s="49">
        <f t="shared" ref="R506" si="1586">AVERAGE(G499:G506)</f>
        <v>1.25</v>
      </c>
      <c r="S506" s="50">
        <f t="shared" ref="S506" si="1587">COUNTIF(H500:H506, "AC")/SUM(G500:G506)</f>
        <v>0.875</v>
      </c>
      <c r="T506" s="50">
        <f t="shared" ref="T506" si="1588">(Q506/5*0.5+(1-(R506-1)/10)*0.25+S506*0.25)*10000</f>
        <v>5750</v>
      </c>
      <c r="U506" s="50">
        <f t="shared" ref="U506" si="1589">T506-T505</f>
        <v>243.05555555555475</v>
      </c>
      <c r="V506" s="50">
        <f>IF(A506&lt;&gt;"",AVERAGE($F$2:F506),"")</f>
        <v>1.7564356435643564</v>
      </c>
      <c r="W506" s="50">
        <f>IF(A506&lt;&gt;"", AVERAGE($G$2:G506), "")</f>
        <v>1.5405940594059406</v>
      </c>
      <c r="X506" s="50">
        <f>IF(A506&lt;&gt;"", COUNTIF($H$2:H506, "AC")/SUM($G$2:G506), "")</f>
        <v>0.63753213367609252</v>
      </c>
      <c r="Y506" s="50">
        <f t="shared" ref="Y506" si="1590">IF(A506&lt;&gt;"", V506/5*0.5+(1-(W506-1)/10)*0.25+X506*0.25, "")*10000</f>
        <v>5715.117462903102</v>
      </c>
      <c r="Z506" s="50">
        <f t="shared" ref="Z506" si="1591">Y506-Y505</f>
        <v>-6.6471030831962707E-2</v>
      </c>
      <c r="AA506" s="50">
        <f t="shared" si="1574"/>
        <v>4.0763888888888891E-2</v>
      </c>
      <c r="AB506" s="75">
        <f t="shared" si="1575"/>
        <v>6.7939814814814816E-3</v>
      </c>
      <c r="AC506" s="51">
        <v>6.7939814814814816E-3</v>
      </c>
      <c r="AD506" s="47" t="s">
        <v>987</v>
      </c>
      <c r="AE506" s="47" t="s">
        <v>987</v>
      </c>
      <c r="AF506" s="47" t="s">
        <v>987</v>
      </c>
    </row>
    <row r="507" spans="1:32" x14ac:dyDescent="0.15">
      <c r="A507" s="43" t="s">
        <v>1225</v>
      </c>
      <c r="B507" s="57">
        <v>709</v>
      </c>
      <c r="C507" s="33" t="s">
        <v>1498</v>
      </c>
      <c r="D507" s="58" t="s">
        <v>24</v>
      </c>
      <c r="E507" s="58" t="s">
        <v>1228</v>
      </c>
      <c r="F507" s="58">
        <v>1</v>
      </c>
      <c r="G507" s="46">
        <v>1</v>
      </c>
      <c r="H507" s="47" t="s">
        <v>1229</v>
      </c>
      <c r="I507" s="59" t="s">
        <v>1230</v>
      </c>
      <c r="J507" s="56">
        <v>41870</v>
      </c>
      <c r="K507" s="61"/>
      <c r="L507" s="61"/>
      <c r="M507" s="73" t="s">
        <v>1228</v>
      </c>
      <c r="N507" s="80">
        <f t="shared" si="1501"/>
        <v>6000</v>
      </c>
      <c r="O507" s="77">
        <f>AVERAGE($N$2:N507)</f>
        <v>6154.8364075537993</v>
      </c>
      <c r="P507" s="77">
        <f t="shared" ref="P507" si="1592">O507-O506</f>
        <v>-0.30660674763112183</v>
      </c>
      <c r="Q507" s="49">
        <f t="shared" ref="Q507" si="1593">AVERAGE(F500:F507)</f>
        <v>1.125</v>
      </c>
      <c r="R507" s="49">
        <f t="shared" ref="R507" si="1594">AVERAGE(G500:G507)</f>
        <v>1.125</v>
      </c>
      <c r="S507" s="50">
        <f t="shared" ref="S507" si="1595">COUNTIF(H501:H507, "AC")/SUM(G501:G507)</f>
        <v>0.875</v>
      </c>
      <c r="T507" s="50">
        <f t="shared" ref="T507" si="1596">(Q507/5*0.5+(1-(R507-1)/10)*0.25+S507*0.25)*10000</f>
        <v>5781.25</v>
      </c>
      <c r="U507" s="50">
        <f t="shared" ref="U507" si="1597">T507-T506</f>
        <v>31.25</v>
      </c>
      <c r="V507" s="50">
        <f>IF(A507&lt;&gt;"",AVERAGE($F$2:F507),"")</f>
        <v>1.7549407114624507</v>
      </c>
      <c r="W507" s="50">
        <f>IF(A507&lt;&gt;"", AVERAGE($G$2:G507), "")</f>
        <v>1.5395256916996047</v>
      </c>
      <c r="X507" s="50">
        <f>IF(A507&lt;&gt;"", COUNTIF($H$2:H507, "AC")/SUM($G$2:G507), "")</f>
        <v>0.63799743260590502</v>
      </c>
      <c r="Y507" s="50">
        <f t="shared" ref="Y507" si="1598">IF(A507&lt;&gt;"", V507/5*0.5+(1-(W507-1)/10)*0.25+X507*0.25, "")*10000</f>
        <v>5715.0528700523128</v>
      </c>
      <c r="Z507" s="50">
        <f t="shared" ref="Z507" si="1599">Y507-Y506</f>
        <v>-6.4592850789267686E-2</v>
      </c>
      <c r="AA507" s="50">
        <f t="shared" si="1574"/>
        <v>3.5416666666666665E-3</v>
      </c>
      <c r="AB507" s="75">
        <f t="shared" si="1575"/>
        <v>5.9027777777777778E-4</v>
      </c>
      <c r="AC507" s="51">
        <v>5.9027777777777778E-4</v>
      </c>
      <c r="AD507" s="47" t="s">
        <v>987</v>
      </c>
      <c r="AE507" s="47" t="s">
        <v>987</v>
      </c>
      <c r="AF507" s="47" t="s">
        <v>987</v>
      </c>
    </row>
    <row r="508" spans="1:32" x14ac:dyDescent="0.15">
      <c r="A508" s="43" t="s">
        <v>1225</v>
      </c>
      <c r="B508" s="57">
        <v>832</v>
      </c>
      <c r="C508" s="57" t="s">
        <v>1499</v>
      </c>
      <c r="D508" s="58" t="s">
        <v>1342</v>
      </c>
      <c r="E508" s="58" t="s">
        <v>1228</v>
      </c>
      <c r="F508" s="58">
        <v>1</v>
      </c>
      <c r="G508" s="46">
        <v>1</v>
      </c>
      <c r="H508" s="47" t="s">
        <v>1229</v>
      </c>
      <c r="I508" s="59" t="s">
        <v>1230</v>
      </c>
      <c r="J508" s="56">
        <v>41870</v>
      </c>
      <c r="K508" s="61"/>
      <c r="L508" s="61"/>
      <c r="M508" s="73" t="s">
        <v>1228</v>
      </c>
      <c r="N508" s="80">
        <f t="shared" si="1501"/>
        <v>6000</v>
      </c>
      <c r="O508" s="77">
        <f>AVERAGE($N$2:N508)</f>
        <v>6154.5310103002412</v>
      </c>
      <c r="P508" s="77">
        <f t="shared" ref="P508" si="1600">O508-O507</f>
        <v>-0.30539725355811242</v>
      </c>
      <c r="Q508" s="49">
        <f t="shared" ref="Q508" si="1601">AVERAGE(F501:F508)</f>
        <v>1.125</v>
      </c>
      <c r="R508" s="49">
        <f t="shared" ref="R508" si="1602">AVERAGE(G501:G508)</f>
        <v>1.125</v>
      </c>
      <c r="S508" s="50">
        <f t="shared" ref="S508" si="1603">COUNTIF(H502:H508, "AC")/SUM(G502:G508)</f>
        <v>0.875</v>
      </c>
      <c r="T508" s="50">
        <f t="shared" ref="T508" si="1604">(Q508/5*0.5+(1-(R508-1)/10)*0.25+S508*0.25)*10000</f>
        <v>5781.25</v>
      </c>
      <c r="U508" s="50">
        <f t="shared" ref="U508" si="1605">T508-T507</f>
        <v>0</v>
      </c>
      <c r="V508" s="50">
        <f>IF(A508&lt;&gt;"",AVERAGE($F$2:F508),"")</f>
        <v>1.7534516765285997</v>
      </c>
      <c r="W508" s="50">
        <f>IF(A508&lt;&gt;"", AVERAGE($G$2:G508), "")</f>
        <v>1.5384615384615385</v>
      </c>
      <c r="X508" s="50">
        <f>IF(A508&lt;&gt;"", COUNTIF($H$2:H508, "AC")/SUM($G$2:G508), "")</f>
        <v>0.63846153846153841</v>
      </c>
      <c r="Y508" s="50">
        <f t="shared" ref="Y508" si="1606">IF(A508&lt;&gt;"", V508/5*0.5+(1-(W508-1)/10)*0.25+X508*0.25, "")*10000</f>
        <v>5714.9901380670608</v>
      </c>
      <c r="Z508" s="50">
        <f t="shared" ref="Z508" si="1607">Y508-Y507</f>
        <v>-6.2731985251957667E-2</v>
      </c>
      <c r="AA508" s="50">
        <f t="shared" si="1574"/>
        <v>1.2500000000000001E-2</v>
      </c>
      <c r="AB508" s="75">
        <f t="shared" si="1575"/>
        <v>2.0833333333333333E-3</v>
      </c>
      <c r="AC508" s="51">
        <v>2.0833333333333333E-3</v>
      </c>
      <c r="AD508" s="47" t="s">
        <v>987</v>
      </c>
      <c r="AE508" s="47" t="s">
        <v>987</v>
      </c>
      <c r="AF508" s="47" t="s">
        <v>987</v>
      </c>
    </row>
    <row r="509" spans="1:32" x14ac:dyDescent="0.15">
      <c r="A509" s="43" t="s">
        <v>1225</v>
      </c>
      <c r="B509" s="57">
        <v>852</v>
      </c>
      <c r="C509" s="57" t="s">
        <v>1500</v>
      </c>
      <c r="D509" s="58" t="s">
        <v>1342</v>
      </c>
      <c r="E509" s="58" t="s">
        <v>1228</v>
      </c>
      <c r="F509" s="58">
        <v>1</v>
      </c>
      <c r="G509" s="46">
        <v>1</v>
      </c>
      <c r="H509" s="47" t="s">
        <v>1229</v>
      </c>
      <c r="I509" s="59" t="s">
        <v>1230</v>
      </c>
      <c r="J509" s="56">
        <v>41870</v>
      </c>
      <c r="K509" s="61"/>
      <c r="L509" s="61"/>
      <c r="M509" s="73" t="s">
        <v>1228</v>
      </c>
      <c r="N509" s="80">
        <f t="shared" si="1501"/>
        <v>6000</v>
      </c>
      <c r="O509" s="77">
        <f>AVERAGE($N$2:N509)</f>
        <v>6154.2268153980758</v>
      </c>
      <c r="P509" s="77">
        <f t="shared" ref="P509" si="1608">O509-O508</f>
        <v>-0.3041949021653636</v>
      </c>
      <c r="Q509" s="49">
        <f t="shared" ref="Q509" si="1609">AVERAGE(F502:F509)</f>
        <v>1.125</v>
      </c>
      <c r="R509" s="49">
        <f t="shared" ref="R509" si="1610">AVERAGE(G502:G509)</f>
        <v>1.125</v>
      </c>
      <c r="S509" s="50">
        <f t="shared" ref="S509" si="1611">COUNTIF(H503:H509, "AC")/SUM(G503:G509)</f>
        <v>0.875</v>
      </c>
      <c r="T509" s="50">
        <f t="shared" ref="T509" si="1612">(Q509/5*0.5+(1-(R509-1)/10)*0.25+S509*0.25)*10000</f>
        <v>5781.25</v>
      </c>
      <c r="U509" s="50">
        <f t="shared" ref="U509" si="1613">T509-T508</f>
        <v>0</v>
      </c>
      <c r="V509" s="50">
        <f>IF(A509&lt;&gt;"",AVERAGE($F$2:F509),"")</f>
        <v>1.7519685039370079</v>
      </c>
      <c r="W509" s="50">
        <f>IF(A509&lt;&gt;"", AVERAGE($G$2:G509), "")</f>
        <v>1.5374015748031495</v>
      </c>
      <c r="X509" s="50">
        <f>IF(A509&lt;&gt;"", COUNTIF($H$2:H509, "AC")/SUM($G$2:G509), "")</f>
        <v>0.63892445582586432</v>
      </c>
      <c r="Y509" s="50">
        <f t="shared" ref="Y509" si="1614">IF(A509&lt;&gt;"", V509/5*0.5+(1-(W509-1)/10)*0.25+X509*0.25, "")*10000</f>
        <v>5714.9292498008817</v>
      </c>
      <c r="Z509" s="50">
        <f t="shared" ref="Z509" si="1615">Y509-Y508</f>
        <v>-6.0888266179063066E-2</v>
      </c>
      <c r="AA509" s="50">
        <f t="shared" si="1574"/>
        <v>0.01</v>
      </c>
      <c r="AB509" s="75">
        <f t="shared" si="1575"/>
        <v>1.6666666666666668E-3</v>
      </c>
      <c r="AC509" s="51">
        <v>1.6666666666666668E-3</v>
      </c>
      <c r="AD509" s="47" t="s">
        <v>987</v>
      </c>
      <c r="AE509" s="47" t="s">
        <v>987</v>
      </c>
      <c r="AF509" s="47" t="s">
        <v>987</v>
      </c>
    </row>
    <row r="510" spans="1:32" x14ac:dyDescent="0.15">
      <c r="A510" s="43" t="s">
        <v>1225</v>
      </c>
      <c r="B510" s="57">
        <v>883</v>
      </c>
      <c r="C510" s="57" t="s">
        <v>1501</v>
      </c>
      <c r="D510" s="58" t="s">
        <v>1342</v>
      </c>
      <c r="E510" s="58" t="s">
        <v>1228</v>
      </c>
      <c r="F510" s="58">
        <v>1</v>
      </c>
      <c r="G510" s="46">
        <v>1</v>
      </c>
      <c r="H510" s="47" t="s">
        <v>1229</v>
      </c>
      <c r="I510" s="59" t="s">
        <v>1230</v>
      </c>
      <c r="J510" s="56">
        <v>41870</v>
      </c>
      <c r="K510" s="61"/>
      <c r="L510" s="61"/>
      <c r="M510" s="73" t="s">
        <v>1228</v>
      </c>
      <c r="N510" s="80">
        <f t="shared" si="1501"/>
        <v>6000</v>
      </c>
      <c r="O510" s="77">
        <f>AVERAGE($N$2:N510)</f>
        <v>6153.9238157607515</v>
      </c>
      <c r="P510" s="77">
        <f t="shared" ref="P510" si="1616">O510-O509</f>
        <v>-0.30299963732431934</v>
      </c>
      <c r="Q510" s="49">
        <f t="shared" ref="Q510" si="1617">AVERAGE(F503:F510)</f>
        <v>1</v>
      </c>
      <c r="R510" s="49">
        <f t="shared" ref="R510" si="1618">AVERAGE(G503:G510)</f>
        <v>1.125</v>
      </c>
      <c r="S510" s="50">
        <f t="shared" ref="S510" si="1619">COUNTIF(H504:H510, "AC")/SUM(G504:G510)</f>
        <v>1</v>
      </c>
      <c r="T510" s="50">
        <f t="shared" ref="T510" si="1620">(Q510/5*0.5+(1-(R510-1)/10)*0.25+S510*0.25)*10000</f>
        <v>5968.75</v>
      </c>
      <c r="U510" s="50">
        <f t="shared" ref="U510" si="1621">T510-T509</f>
        <v>187.5</v>
      </c>
      <c r="V510" s="50">
        <f>IF(A510&lt;&gt;"",AVERAGE($F$2:F510),"")</f>
        <v>1.7504911591355599</v>
      </c>
      <c r="W510" s="50">
        <f>IF(A510&lt;&gt;"", AVERAGE($G$2:G510), "")</f>
        <v>1.5363457760314341</v>
      </c>
      <c r="X510" s="50">
        <f>IF(A510&lt;&gt;"", COUNTIF($H$2:H510, "AC")/SUM($G$2:G510), "")</f>
        <v>0.63938618925831203</v>
      </c>
      <c r="Y510" s="50">
        <f t="shared" ref="Y510" si="1622">IF(A510&lt;&gt;"", V510/5*0.5+(1-(W510-1)/10)*0.25+X510*0.25, "")*10000</f>
        <v>5714.8701882734822</v>
      </c>
      <c r="Z510" s="50">
        <f t="shared" ref="Z510" si="1623">Y510-Y509</f>
        <v>-5.9061527399535407E-2</v>
      </c>
      <c r="AA510" s="50">
        <f t="shared" si="1574"/>
        <v>3.8541666666666669E-2</v>
      </c>
      <c r="AB510" s="75">
        <f t="shared" si="1575"/>
        <v>6.4236111111111117E-3</v>
      </c>
      <c r="AC510" s="51">
        <v>6.4236111111111117E-3</v>
      </c>
      <c r="AD510" s="47" t="s">
        <v>987</v>
      </c>
      <c r="AE510" s="47" t="s">
        <v>987</v>
      </c>
      <c r="AF510" s="47" t="s">
        <v>987</v>
      </c>
    </row>
    <row r="511" spans="1:32" x14ac:dyDescent="0.15">
      <c r="A511" s="43" t="s">
        <v>1225</v>
      </c>
      <c r="B511" s="57">
        <v>867</v>
      </c>
      <c r="C511" s="57" t="s">
        <v>1502</v>
      </c>
      <c r="D511" s="58" t="s">
        <v>1342</v>
      </c>
      <c r="E511" s="58" t="s">
        <v>1228</v>
      </c>
      <c r="F511" s="58">
        <v>1</v>
      </c>
      <c r="G511" s="46">
        <v>1</v>
      </c>
      <c r="H511" s="47" t="s">
        <v>1229</v>
      </c>
      <c r="I511" s="59" t="s">
        <v>1230</v>
      </c>
      <c r="J511" s="56">
        <v>41872</v>
      </c>
      <c r="K511" s="61"/>
      <c r="L511" s="61"/>
      <c r="M511" s="73" t="s">
        <v>1228</v>
      </c>
      <c r="N511" s="80">
        <f t="shared" si="1501"/>
        <v>6000</v>
      </c>
      <c r="O511" s="77">
        <f>AVERAGE($N$2:N511)</f>
        <v>6153.6220043572994</v>
      </c>
      <c r="P511" s="77">
        <f t="shared" ref="P511" si="1624">O511-O510</f>
        <v>-0.30181140345212043</v>
      </c>
      <c r="Q511" s="49">
        <f t="shared" ref="Q511" si="1625">AVERAGE(F504:F511)</f>
        <v>1</v>
      </c>
      <c r="R511" s="49">
        <f t="shared" ref="R511" si="1626">AVERAGE(G504:G511)</f>
        <v>1</v>
      </c>
      <c r="S511" s="50">
        <f t="shared" ref="S511" si="1627">COUNTIF(H505:H511, "AC")/SUM(G505:G511)</f>
        <v>1</v>
      </c>
      <c r="T511" s="50">
        <f t="shared" ref="T511" si="1628">(Q511/5*0.5+(1-(R511-1)/10)*0.25+S511*0.25)*10000</f>
        <v>6000</v>
      </c>
      <c r="U511" s="50">
        <f t="shared" ref="U511" si="1629">T511-T510</f>
        <v>31.25</v>
      </c>
      <c r="V511" s="50">
        <f>IF(A511&lt;&gt;"",AVERAGE($F$2:F511),"")</f>
        <v>1.7490196078431373</v>
      </c>
      <c r="W511" s="50">
        <f>IF(A511&lt;&gt;"", AVERAGE($G$2:G511), "")</f>
        <v>1.5352941176470589</v>
      </c>
      <c r="X511" s="50">
        <f>IF(A511&lt;&gt;"", COUNTIF($H$2:H511, "AC")/SUM($G$2:G511), "")</f>
        <v>0.63984674329501912</v>
      </c>
      <c r="Y511" s="50">
        <f t="shared" ref="Y511" si="1630">IF(A511&lt;&gt;"", V511/5*0.5+(1-(W511-1)/10)*0.25+X511*0.25, "")*10000</f>
        <v>5714.8129366689209</v>
      </c>
      <c r="Z511" s="50">
        <f t="shared" ref="Z511" si="1631">Y511-Y510</f>
        <v>-5.7251604561315617E-2</v>
      </c>
      <c r="AA511" s="50">
        <f t="shared" si="1574"/>
        <v>1.8333333333333333E-2</v>
      </c>
      <c r="AB511" s="75">
        <f t="shared" si="1575"/>
        <v>3.0555555555555557E-3</v>
      </c>
      <c r="AC511" s="51">
        <v>3.0555555555555557E-3</v>
      </c>
      <c r="AD511" s="47" t="s">
        <v>987</v>
      </c>
      <c r="AE511" s="47" t="s">
        <v>987</v>
      </c>
      <c r="AF511" s="47" t="s">
        <v>987</v>
      </c>
    </row>
    <row r="512" spans="1:32" x14ac:dyDescent="0.15">
      <c r="A512" s="43" t="s">
        <v>1225</v>
      </c>
      <c r="B512" s="57">
        <v>876</v>
      </c>
      <c r="C512" s="57" t="s">
        <v>1503</v>
      </c>
      <c r="D512" s="58" t="s">
        <v>1342</v>
      </c>
      <c r="E512" s="58" t="s">
        <v>1228</v>
      </c>
      <c r="F512" s="58">
        <v>1</v>
      </c>
      <c r="G512" s="46">
        <v>1</v>
      </c>
      <c r="H512" s="47" t="s">
        <v>1229</v>
      </c>
      <c r="I512" s="59" t="s">
        <v>1230</v>
      </c>
      <c r="J512" s="56">
        <v>41872</v>
      </c>
      <c r="K512" s="61"/>
      <c r="L512" s="61"/>
      <c r="M512" s="73" t="s">
        <v>1228</v>
      </c>
      <c r="N512" s="80">
        <f t="shared" si="1501"/>
        <v>6000</v>
      </c>
      <c r="O512" s="77">
        <f>AVERAGE($N$2:N512)</f>
        <v>6153.321374211786</v>
      </c>
      <c r="P512" s="77">
        <f t="shared" ref="P512" si="1632">O512-O511</f>
        <v>-0.30063014551342349</v>
      </c>
      <c r="Q512" s="49">
        <f t="shared" ref="Q512" si="1633">AVERAGE(F505:F512)</f>
        <v>1</v>
      </c>
      <c r="R512" s="49">
        <f t="shared" ref="R512" si="1634">AVERAGE(G505:G512)</f>
        <v>1</v>
      </c>
      <c r="S512" s="50">
        <f t="shared" ref="S512" si="1635">COUNTIF(H506:H512, "AC")/SUM(G506:G512)</f>
        <v>1</v>
      </c>
      <c r="T512" s="50">
        <f t="shared" ref="T512" si="1636">(Q512/5*0.5+(1-(R512-1)/10)*0.25+S512*0.25)*10000</f>
        <v>6000</v>
      </c>
      <c r="U512" s="50">
        <f t="shared" ref="U512" si="1637">T512-T511</f>
        <v>0</v>
      </c>
      <c r="V512" s="50">
        <f>IF(A512&lt;&gt;"",AVERAGE($F$2:F512),"")</f>
        <v>1.7475538160469668</v>
      </c>
      <c r="W512" s="50">
        <f>IF(A512&lt;&gt;"", AVERAGE($G$2:G512), "")</f>
        <v>1.5342465753424657</v>
      </c>
      <c r="X512" s="50">
        <f>IF(A512&lt;&gt;"", COUNTIF($H$2:H512, "AC")/SUM($G$2:G512), "")</f>
        <v>0.64030612244897955</v>
      </c>
      <c r="Y512" s="50">
        <f t="shared" ref="Y512" si="1638">IF(A512&lt;&gt;"", V512/5*0.5+(1-(W512-1)/10)*0.25+X512*0.25, "")*10000</f>
        <v>5714.7574783337996</v>
      </c>
      <c r="Z512" s="50">
        <f t="shared" ref="Z512" si="1639">Y512-Y511</f>
        <v>-5.5458335121329583E-2</v>
      </c>
      <c r="AA512" s="50">
        <f t="shared" si="1574"/>
        <v>1.4722222222222222E-2</v>
      </c>
      <c r="AB512" s="75">
        <f t="shared" si="1575"/>
        <v>2.4537037037037036E-3</v>
      </c>
      <c r="AC512" s="51">
        <v>2.4537037037037036E-3</v>
      </c>
      <c r="AD512" s="47" t="s">
        <v>987</v>
      </c>
      <c r="AE512" s="47" t="s">
        <v>987</v>
      </c>
      <c r="AF512" s="47" t="s">
        <v>987</v>
      </c>
    </row>
    <row r="513" spans="1:32" x14ac:dyDescent="0.15">
      <c r="A513" s="43" t="s">
        <v>1225</v>
      </c>
      <c r="B513" s="57">
        <v>884</v>
      </c>
      <c r="C513" s="57" t="s">
        <v>1504</v>
      </c>
      <c r="D513" s="58" t="s">
        <v>1342</v>
      </c>
      <c r="E513" s="58" t="s">
        <v>1228</v>
      </c>
      <c r="F513" s="58">
        <v>1</v>
      </c>
      <c r="G513" s="46">
        <v>2</v>
      </c>
      <c r="H513" s="47" t="s">
        <v>1229</v>
      </c>
      <c r="I513" s="59" t="s">
        <v>1230</v>
      </c>
      <c r="J513" s="56">
        <v>41872</v>
      </c>
      <c r="K513" s="61"/>
      <c r="L513" s="61"/>
      <c r="M513" s="73" t="s">
        <v>1228</v>
      </c>
      <c r="N513" s="80">
        <f t="shared" si="1501"/>
        <v>4500</v>
      </c>
      <c r="O513" s="77">
        <f>AVERAGE($N$2:N513)</f>
        <v>6150.0922309027783</v>
      </c>
      <c r="P513" s="77">
        <f t="shared" ref="P513" si="1640">O513-O512</f>
        <v>-3.229143309007668</v>
      </c>
      <c r="Q513" s="49">
        <f t="shared" ref="Q513" si="1641">AVERAGE(F506:F513)</f>
        <v>1</v>
      </c>
      <c r="R513" s="49">
        <f t="shared" ref="R513" si="1642">AVERAGE(G506:G513)</f>
        <v>1.125</v>
      </c>
      <c r="S513" s="50">
        <f t="shared" ref="S513" si="1643">COUNTIF(H507:H513, "AC")/SUM(G507:G513)</f>
        <v>0.875</v>
      </c>
      <c r="T513" s="50">
        <f t="shared" ref="T513" si="1644">(Q513/5*0.5+(1-(R513-1)/10)*0.25+S513*0.25)*10000</f>
        <v>5656.25</v>
      </c>
      <c r="U513" s="50">
        <f t="shared" ref="U513" si="1645">T513-T512</f>
        <v>-343.75</v>
      </c>
      <c r="V513" s="50">
        <f>IF(A513&lt;&gt;"",AVERAGE($F$2:F513),"")</f>
        <v>1.74609375</v>
      </c>
      <c r="W513" s="50">
        <f>IF(A513&lt;&gt;"", AVERAGE($G$2:G513), "")</f>
        <v>1.53515625</v>
      </c>
      <c r="X513" s="50">
        <f>IF(A513&lt;&gt;"", COUNTIF($H$2:H513, "AC")/SUM($G$2:G513), "")</f>
        <v>0.63994910941475824</v>
      </c>
      <c r="Y513" s="50">
        <f t="shared" ref="Y513" si="1646">IF(A513&lt;&gt;"", V513/5*0.5+(1-(W513-1)/10)*0.25+X513*0.25, "")*10000</f>
        <v>5712.1774610368957</v>
      </c>
      <c r="Z513" s="50">
        <f t="shared" ref="Z513" si="1647">Y513-Y512</f>
        <v>-2.5800172969038613</v>
      </c>
      <c r="AA513" s="50">
        <f t="shared" si="1574"/>
        <v>2.4722222222222222E-2</v>
      </c>
      <c r="AB513" s="75">
        <f t="shared" si="1575"/>
        <v>4.1203703703703706E-3</v>
      </c>
      <c r="AC513" s="51">
        <v>4.1203703703703706E-3</v>
      </c>
      <c r="AD513" s="47" t="s">
        <v>987</v>
      </c>
      <c r="AE513" s="47" t="s">
        <v>987</v>
      </c>
      <c r="AF513" s="47" t="s">
        <v>987</v>
      </c>
    </row>
    <row r="514" spans="1:32" x14ac:dyDescent="0.15">
      <c r="A514" s="43" t="s">
        <v>1225</v>
      </c>
      <c r="B514" s="57">
        <v>893</v>
      </c>
      <c r="C514" s="57" t="s">
        <v>1505</v>
      </c>
      <c r="D514" s="58" t="s">
        <v>1342</v>
      </c>
      <c r="E514" s="58" t="s">
        <v>1228</v>
      </c>
      <c r="F514" s="58">
        <v>1.5</v>
      </c>
      <c r="G514" s="46">
        <v>1</v>
      </c>
      <c r="H514" s="47" t="s">
        <v>1229</v>
      </c>
      <c r="I514" s="59" t="s">
        <v>1230</v>
      </c>
      <c r="J514" s="56">
        <v>41876</v>
      </c>
      <c r="K514" s="61"/>
      <c r="L514" s="61"/>
      <c r="M514" s="73" t="s">
        <v>1228</v>
      </c>
      <c r="N514" s="80">
        <f t="shared" si="1501"/>
        <v>6500</v>
      </c>
      <c r="O514" s="77">
        <f>AVERAGE($N$2:N514)</f>
        <v>6150.7743123240207</v>
      </c>
      <c r="P514" s="77">
        <f t="shared" ref="P514" si="1648">O514-O513</f>
        <v>0.68208142124240112</v>
      </c>
      <c r="Q514" s="49">
        <f t="shared" ref="Q514" si="1649">AVERAGE(F507:F514)</f>
        <v>1.0625</v>
      </c>
      <c r="R514" s="49">
        <f t="shared" ref="R514" si="1650">AVERAGE(G507:G514)</f>
        <v>1.125</v>
      </c>
      <c r="S514" s="50">
        <f t="shared" ref="S514" si="1651">COUNTIF(H508:H514, "AC")/SUM(G508:G514)</f>
        <v>0.875</v>
      </c>
      <c r="T514" s="50">
        <f t="shared" ref="T514" si="1652">(Q514/5*0.5+(1-(R514-1)/10)*0.25+S514*0.25)*10000</f>
        <v>5718.75</v>
      </c>
      <c r="U514" s="50">
        <f t="shared" ref="U514" si="1653">T514-T513</f>
        <v>62.5</v>
      </c>
      <c r="V514" s="50">
        <f>IF(A514&lt;&gt;"",AVERAGE($F$2:F514),"")</f>
        <v>1.7456140350877194</v>
      </c>
      <c r="W514" s="50">
        <f>IF(A514&lt;&gt;"", AVERAGE($G$2:G514), "")</f>
        <v>1.53411306042885</v>
      </c>
      <c r="X514" s="50">
        <f>IF(A514&lt;&gt;"", COUNTIF($H$2:H514, "AC")/SUM($G$2:G514), "")</f>
        <v>0.64040660736975863</v>
      </c>
      <c r="Y514" s="50">
        <f t="shared" ref="Y514" si="1654">IF(A514&lt;&gt;"", V514/5*0.5+(1-(W514-1)/10)*0.25+X514*0.25, "")*10000</f>
        <v>5713.1022884049034</v>
      </c>
      <c r="Z514" s="50">
        <f t="shared" ref="Z514" si="1655">Y514-Y513</f>
        <v>0.92482736800775456</v>
      </c>
      <c r="AA514" s="50">
        <f t="shared" si="1574"/>
        <v>4.583333333333333E-2</v>
      </c>
      <c r="AB514" s="75">
        <f t="shared" si="1575"/>
        <v>7.6388888888888886E-3</v>
      </c>
      <c r="AC514" s="51">
        <v>7.6388888888888886E-3</v>
      </c>
      <c r="AD514" s="47" t="s">
        <v>987</v>
      </c>
      <c r="AE514" s="47" t="s">
        <v>987</v>
      </c>
      <c r="AF514" s="47" t="s">
        <v>987</v>
      </c>
    </row>
    <row r="515" spans="1:32" x14ac:dyDescent="0.15">
      <c r="A515" s="43" t="s">
        <v>1225</v>
      </c>
      <c r="B515" s="57">
        <v>872</v>
      </c>
      <c r="C515" s="57" t="s">
        <v>1506</v>
      </c>
      <c r="D515" s="58" t="s">
        <v>1507</v>
      </c>
      <c r="E515" s="58" t="s">
        <v>1228</v>
      </c>
      <c r="F515" s="58">
        <v>1</v>
      </c>
      <c r="G515" s="46">
        <v>1</v>
      </c>
      <c r="H515" s="47" t="s">
        <v>1229</v>
      </c>
      <c r="I515" s="59" t="s">
        <v>1230</v>
      </c>
      <c r="J515" s="56">
        <v>41876</v>
      </c>
      <c r="K515" s="61"/>
      <c r="L515" s="61"/>
      <c r="M515" s="73" t="s">
        <v>1228</v>
      </c>
      <c r="N515" s="80">
        <f t="shared" si="1501"/>
        <v>6000</v>
      </c>
      <c r="O515" s="77">
        <f>AVERAGE($N$2:N515)</f>
        <v>6150.4809770860356</v>
      </c>
      <c r="P515" s="77">
        <f t="shared" ref="P515" si="1656">O515-O514</f>
        <v>-0.29333523798504757</v>
      </c>
      <c r="Q515" s="49">
        <f t="shared" ref="Q515" si="1657">AVERAGE(F508:F515)</f>
        <v>1.0625</v>
      </c>
      <c r="R515" s="49">
        <f t="shared" ref="R515" si="1658">AVERAGE(G508:G515)</f>
        <v>1.125</v>
      </c>
      <c r="S515" s="50">
        <f t="shared" ref="S515" si="1659">COUNTIF(H509:H515, "AC")/SUM(G509:G515)</f>
        <v>0.875</v>
      </c>
      <c r="T515" s="50">
        <f t="shared" ref="T515" si="1660">(Q515/5*0.5+(1-(R515-1)/10)*0.25+S515*0.25)*10000</f>
        <v>5718.75</v>
      </c>
      <c r="U515" s="50">
        <f t="shared" ref="U515" si="1661">T515-T514</f>
        <v>0</v>
      </c>
      <c r="V515" s="50">
        <f>IF(A515&lt;&gt;"",AVERAGE($F$2:F515),"")</f>
        <v>1.7441634241245136</v>
      </c>
      <c r="W515" s="50">
        <f>IF(A515&lt;&gt;"", AVERAGE($G$2:G515), "")</f>
        <v>1.5330739299610896</v>
      </c>
      <c r="X515" s="50">
        <f>IF(A515&lt;&gt;"", COUNTIF($H$2:H515, "AC")/SUM($G$2:G515), "")</f>
        <v>0.6408629441624365</v>
      </c>
      <c r="Y515" s="50">
        <f t="shared" ref="Y515" si="1662">IF(A515&lt;&gt;"", V515/5*0.5+(1-(W515-1)/10)*0.25+X515*0.25, "")*10000</f>
        <v>5713.0523020403325</v>
      </c>
      <c r="Z515" s="50">
        <f t="shared" ref="Z515" si="1663">Y515-Y514</f>
        <v>-4.9986364570941078E-2</v>
      </c>
      <c r="AA515" s="50">
        <f t="shared" si="1574"/>
        <v>5.7500000000000009E-2</v>
      </c>
      <c r="AB515" s="75">
        <f t="shared" si="1575"/>
        <v>9.5833333333333343E-3</v>
      </c>
      <c r="AC515" s="51">
        <v>9.5833333333333343E-3</v>
      </c>
      <c r="AD515" s="47" t="s">
        <v>987</v>
      </c>
      <c r="AE515" s="47" t="s">
        <v>987</v>
      </c>
      <c r="AF515" s="47" t="s">
        <v>987</v>
      </c>
    </row>
    <row r="516" spans="1:32" x14ac:dyDescent="0.15">
      <c r="A516" s="43" t="s">
        <v>1225</v>
      </c>
      <c r="B516" s="57">
        <v>559</v>
      </c>
      <c r="C516" s="57" t="s">
        <v>1508</v>
      </c>
      <c r="D516" s="58" t="s">
        <v>1507</v>
      </c>
      <c r="E516" s="58" t="s">
        <v>1228</v>
      </c>
      <c r="F516" s="58">
        <v>1</v>
      </c>
      <c r="G516" s="46">
        <v>1</v>
      </c>
      <c r="H516" s="47" t="s">
        <v>1229</v>
      </c>
      <c r="I516" s="59" t="s">
        <v>1230</v>
      </c>
      <c r="J516" s="56">
        <v>41877</v>
      </c>
      <c r="K516" s="61"/>
      <c r="L516" s="61"/>
      <c r="M516" s="73" t="s">
        <v>1228</v>
      </c>
      <c r="N516" s="80">
        <f t="shared" si="1501"/>
        <v>6000</v>
      </c>
      <c r="O516" s="77">
        <f>AVERAGE($N$2:N516)</f>
        <v>6150.1887810140242</v>
      </c>
      <c r="P516" s="77">
        <f t="shared" ref="P516" si="1664">O516-O515</f>
        <v>-0.29219607201139297</v>
      </c>
      <c r="Q516" s="49">
        <f t="shared" ref="Q516" si="1665">AVERAGE(F509:F516)</f>
        <v>1.0625</v>
      </c>
      <c r="R516" s="49">
        <f t="shared" ref="R516" si="1666">AVERAGE(G509:G516)</f>
        <v>1.125</v>
      </c>
      <c r="S516" s="50">
        <f t="shared" ref="S516" si="1667">COUNTIF(H510:H516, "AC")/SUM(G510:G516)</f>
        <v>0.875</v>
      </c>
      <c r="T516" s="50">
        <f t="shared" ref="T516" si="1668">(Q516/5*0.5+(1-(R516-1)/10)*0.25+S516*0.25)*10000</f>
        <v>5718.75</v>
      </c>
      <c r="U516" s="50">
        <f t="shared" ref="U516" si="1669">T516-T515</f>
        <v>0</v>
      </c>
      <c r="V516" s="50">
        <f>IF(A516&lt;&gt;"",AVERAGE($F$2:F516),"")</f>
        <v>1.7427184466019416</v>
      </c>
      <c r="W516" s="50">
        <f>IF(A516&lt;&gt;"", AVERAGE($G$2:G516), "")</f>
        <v>1.5320388349514562</v>
      </c>
      <c r="X516" s="50">
        <f>IF(A516&lt;&gt;"", COUNTIF($H$2:H516, "AC")/SUM($G$2:G516), "")</f>
        <v>0.64131812420785805</v>
      </c>
      <c r="Y516" s="50">
        <f t="shared" ref="Y516" si="1670">IF(A516&lt;&gt;"", V516/5*0.5+(1-(W516-1)/10)*0.25+X516*0.25, "")*10000</f>
        <v>5713.0040483837229</v>
      </c>
      <c r="Z516" s="50">
        <f t="shared" ref="Z516" si="1671">Y516-Y515</f>
        <v>-4.8253656609631435E-2</v>
      </c>
      <c r="AA516" s="50">
        <f t="shared" si="1574"/>
        <v>3.4791666666666665E-2</v>
      </c>
      <c r="AB516" s="75">
        <f t="shared" si="1575"/>
        <v>5.7986111111111112E-3</v>
      </c>
      <c r="AC516" s="51">
        <v>5.7986111111111112E-3</v>
      </c>
      <c r="AD516" s="47" t="s">
        <v>987</v>
      </c>
      <c r="AE516" s="47" t="s">
        <v>987</v>
      </c>
      <c r="AF516" s="47" t="s">
        <v>987</v>
      </c>
    </row>
    <row r="517" spans="1:32" x14ac:dyDescent="0.15">
      <c r="A517" s="43" t="s">
        <v>1225</v>
      </c>
      <c r="B517" s="57">
        <v>868</v>
      </c>
      <c r="C517" s="57" t="s">
        <v>1509</v>
      </c>
      <c r="D517" s="58" t="s">
        <v>1342</v>
      </c>
      <c r="E517" s="58" t="s">
        <v>1228</v>
      </c>
      <c r="F517" s="58">
        <v>1</v>
      </c>
      <c r="G517" s="46">
        <v>1</v>
      </c>
      <c r="H517" s="47" t="s">
        <v>1229</v>
      </c>
      <c r="I517" s="59" t="s">
        <v>1230</v>
      </c>
      <c r="J517" s="56">
        <v>41877</v>
      </c>
      <c r="K517" s="61"/>
      <c r="L517" s="61"/>
      <c r="M517" s="73" t="s">
        <v>1228</v>
      </c>
      <c r="N517" s="80">
        <f t="shared" si="1501"/>
        <v>6000</v>
      </c>
      <c r="O517" s="77">
        <f>AVERAGE($N$2:N517)</f>
        <v>6149.8977174849269</v>
      </c>
      <c r="P517" s="77">
        <f t="shared" ref="P517" si="1672">O517-O516</f>
        <v>-0.29106352909730049</v>
      </c>
      <c r="Q517" s="49">
        <f t="shared" ref="Q517" si="1673">AVERAGE(F510:F517)</f>
        <v>1.0625</v>
      </c>
      <c r="R517" s="49">
        <f t="shared" ref="R517" si="1674">AVERAGE(G510:G517)</f>
        <v>1.125</v>
      </c>
      <c r="S517" s="50">
        <f t="shared" ref="S517" si="1675">COUNTIF(H511:H517, "AC")/SUM(G511:G517)</f>
        <v>0.875</v>
      </c>
      <c r="T517" s="50">
        <f t="shared" ref="T517" si="1676">(Q517/5*0.5+(1-(R517-1)/10)*0.25+S517*0.25)*10000</f>
        <v>5718.75</v>
      </c>
      <c r="U517" s="50">
        <f t="shared" ref="U517" si="1677">T517-T516</f>
        <v>0</v>
      </c>
      <c r="V517" s="50">
        <f>IF(A517&lt;&gt;"",AVERAGE($F$2:F517),"")</f>
        <v>1.7412790697674418</v>
      </c>
      <c r="W517" s="50">
        <f>IF(A517&lt;&gt;"", AVERAGE($G$2:G517), "")</f>
        <v>1.5310077519379846</v>
      </c>
      <c r="X517" s="50">
        <f>IF(A517&lt;&gt;"", COUNTIF($H$2:H517, "AC")/SUM($G$2:G517), "")</f>
        <v>0.64177215189873416</v>
      </c>
      <c r="Y517" s="50">
        <f t="shared" ref="Y517" si="1678">IF(A517&lt;&gt;"", V517/5*0.5+(1-(W517-1)/10)*0.25+X517*0.25, "")*10000</f>
        <v>5712.9575115297812</v>
      </c>
      <c r="Z517" s="50">
        <f t="shared" ref="Z517" si="1679">Y517-Y516</f>
        <v>-4.6536853941688605E-2</v>
      </c>
      <c r="AA517" s="50">
        <f t="shared" si="1574"/>
        <v>2.1041666666666667E-2</v>
      </c>
      <c r="AB517" s="75">
        <f t="shared" si="1575"/>
        <v>3.5069444444444445E-3</v>
      </c>
      <c r="AC517" s="51">
        <v>3.5069444444444445E-3</v>
      </c>
      <c r="AD517" s="47" t="s">
        <v>987</v>
      </c>
      <c r="AE517" s="47" t="s">
        <v>987</v>
      </c>
      <c r="AF517" s="47" t="s">
        <v>987</v>
      </c>
    </row>
    <row r="518" spans="1:32" x14ac:dyDescent="0.15">
      <c r="A518" s="43" t="s">
        <v>1225</v>
      </c>
      <c r="B518" s="57">
        <v>590</v>
      </c>
      <c r="C518" s="57" t="s">
        <v>1510</v>
      </c>
      <c r="D518" s="58" t="s">
        <v>1511</v>
      </c>
      <c r="E518" s="58" t="s">
        <v>1228</v>
      </c>
      <c r="F518" s="58">
        <v>1</v>
      </c>
      <c r="G518" s="46">
        <v>1</v>
      </c>
      <c r="H518" s="47" t="s">
        <v>1229</v>
      </c>
      <c r="I518" s="59" t="s">
        <v>1230</v>
      </c>
      <c r="J518" s="56">
        <v>41878</v>
      </c>
      <c r="K518" s="61"/>
      <c r="L518" s="61" t="s">
        <v>1512</v>
      </c>
      <c r="M518" s="73" t="s">
        <v>1228</v>
      </c>
      <c r="N518" s="80">
        <f t="shared" si="1501"/>
        <v>6000</v>
      </c>
      <c r="O518" s="77">
        <f>AVERAGE($N$2:N518)</f>
        <v>6149.6077799269297</v>
      </c>
      <c r="P518" s="77">
        <f t="shared" ref="P518" si="1680">O518-O517</f>
        <v>-0.28993755799729115</v>
      </c>
      <c r="Q518" s="49">
        <f t="shared" ref="Q518" si="1681">AVERAGE(F511:F518)</f>
        <v>1.0625</v>
      </c>
      <c r="R518" s="49">
        <f t="shared" ref="R518" si="1682">AVERAGE(G511:G518)</f>
        <v>1.125</v>
      </c>
      <c r="S518" s="50">
        <f t="shared" ref="S518" si="1683">COUNTIF(H512:H518, "AC")/SUM(G512:G518)</f>
        <v>0.875</v>
      </c>
      <c r="T518" s="50">
        <f t="shared" ref="T518" si="1684">(Q518/5*0.5+(1-(R518-1)/10)*0.25+S518*0.25)*10000</f>
        <v>5718.75</v>
      </c>
      <c r="U518" s="50">
        <f t="shared" ref="U518" si="1685">T518-T517</f>
        <v>0</v>
      </c>
      <c r="V518" s="50">
        <f>IF(A518&lt;&gt;"",AVERAGE($F$2:F518),"")</f>
        <v>1.7398452611218569</v>
      </c>
      <c r="W518" s="50">
        <f>IF(A518&lt;&gt;"", AVERAGE($G$2:G518), "")</f>
        <v>1.5299806576402322</v>
      </c>
      <c r="X518" s="50">
        <f>IF(A518&lt;&gt;"", COUNTIF($H$2:H518, "AC")/SUM($G$2:G518), "")</f>
        <v>0.64222503160556255</v>
      </c>
      <c r="Y518" s="50">
        <f t="shared" ref="Y518" si="1686">IF(A518&lt;&gt;"", V518/5*0.5+(1-(W518-1)/10)*0.25+X518*0.25, "")*10000</f>
        <v>5712.9126757257054</v>
      </c>
      <c r="Z518" s="50">
        <f t="shared" ref="Z518" si="1687">Y518-Y517</f>
        <v>-4.4835804075773922E-2</v>
      </c>
      <c r="AA518" s="50">
        <f t="shared" si="1574"/>
        <v>4.0694444444444443E-2</v>
      </c>
      <c r="AB518" s="75">
        <f t="shared" si="1575"/>
        <v>6.782407407407408E-3</v>
      </c>
      <c r="AC518" s="51">
        <v>6.782407407407408E-3</v>
      </c>
      <c r="AD518" s="47" t="s">
        <v>987</v>
      </c>
      <c r="AE518" s="47" t="s">
        <v>987</v>
      </c>
      <c r="AF518" s="47" t="s">
        <v>987</v>
      </c>
    </row>
    <row r="519" spans="1:32" x14ac:dyDescent="0.15">
      <c r="A519" s="43" t="s">
        <v>1225</v>
      </c>
      <c r="B519" s="57">
        <v>700</v>
      </c>
      <c r="C519" s="57" t="s">
        <v>1513</v>
      </c>
      <c r="D519" s="58" t="s">
        <v>1514</v>
      </c>
      <c r="E519" s="58" t="s">
        <v>1228</v>
      </c>
      <c r="F519" s="58">
        <v>1</v>
      </c>
      <c r="G519" s="46">
        <v>1</v>
      </c>
      <c r="H519" s="47" t="s">
        <v>1229</v>
      </c>
      <c r="I519" s="59" t="s">
        <v>1230</v>
      </c>
      <c r="J519" s="56">
        <v>41878</v>
      </c>
      <c r="K519" s="61"/>
      <c r="L519" s="61"/>
      <c r="M519" s="73" t="s">
        <v>1228</v>
      </c>
      <c r="N519" s="80">
        <f t="shared" si="1501"/>
        <v>6000</v>
      </c>
      <c r="O519" s="77">
        <f>AVERAGE($N$2:N519)</f>
        <v>6149.3189618189626</v>
      </c>
      <c r="P519" s="77">
        <f t="shared" ref="P519" si="1688">O519-O518</f>
        <v>-0.28881810796701757</v>
      </c>
      <c r="Q519" s="49">
        <f t="shared" ref="Q519" si="1689">AVERAGE(F512:F519)</f>
        <v>1.0625</v>
      </c>
      <c r="R519" s="49">
        <f t="shared" ref="R519" si="1690">AVERAGE(G512:G519)</f>
        <v>1.125</v>
      </c>
      <c r="S519" s="50">
        <f t="shared" ref="S519" si="1691">COUNTIF(H513:H519, "AC")/SUM(G513:G519)</f>
        <v>0.875</v>
      </c>
      <c r="T519" s="50">
        <f t="shared" ref="T519" si="1692">(Q519/5*0.5+(1-(R519-1)/10)*0.25+S519*0.25)*10000</f>
        <v>5718.75</v>
      </c>
      <c r="U519" s="50">
        <f t="shared" ref="U519" si="1693">T519-T518</f>
        <v>0</v>
      </c>
      <c r="V519" s="50">
        <f>IF(A519&lt;&gt;"",AVERAGE($F$2:F519),"")</f>
        <v>1.7384169884169884</v>
      </c>
      <c r="W519" s="50">
        <f>IF(A519&lt;&gt;"", AVERAGE($G$2:G519), "")</f>
        <v>1.528957528957529</v>
      </c>
      <c r="X519" s="50">
        <f>IF(A519&lt;&gt;"", COUNTIF($H$2:H519, "AC")/SUM($G$2:G519), "")</f>
        <v>0.64267676767676762</v>
      </c>
      <c r="Y519" s="50">
        <f t="shared" ref="Y519" si="1694">IF(A519&lt;&gt;"", V519/5*0.5+(1-(W519-1)/10)*0.25+X519*0.25, "")*10000</f>
        <v>5712.869525369525</v>
      </c>
      <c r="Z519" s="50">
        <f t="shared" ref="Z519" si="1695">Y519-Y518</f>
        <v>-4.3150356180376548E-2</v>
      </c>
      <c r="AA519" s="50">
        <f t="shared" si="1574"/>
        <v>1.9375E-2</v>
      </c>
      <c r="AB519" s="75">
        <f t="shared" si="1575"/>
        <v>3.2291666666666666E-3</v>
      </c>
      <c r="AC519" s="51">
        <v>3.2291666666666666E-3</v>
      </c>
      <c r="AD519" s="47" t="s">
        <v>987</v>
      </c>
      <c r="AE519" s="47" t="s">
        <v>987</v>
      </c>
      <c r="AF519" s="47" t="s">
        <v>987</v>
      </c>
    </row>
    <row r="520" spans="1:32" x14ac:dyDescent="0.15">
      <c r="A520" s="43" t="s">
        <v>1225</v>
      </c>
      <c r="B520" s="57">
        <v>892</v>
      </c>
      <c r="C520" s="57" t="s">
        <v>1515</v>
      </c>
      <c r="D520" s="58" t="s">
        <v>1516</v>
      </c>
      <c r="E520" s="58" t="s">
        <v>1228</v>
      </c>
      <c r="F520" s="58">
        <v>1.5</v>
      </c>
      <c r="G520" s="46">
        <v>1</v>
      </c>
      <c r="H520" s="47" t="s">
        <v>1229</v>
      </c>
      <c r="I520" s="59" t="s">
        <v>1230</v>
      </c>
      <c r="J520" s="56">
        <v>41878</v>
      </c>
      <c r="K520" s="61"/>
      <c r="L520" s="61"/>
      <c r="M520" s="73" t="s">
        <v>1228</v>
      </c>
      <c r="N520" s="80">
        <f t="shared" si="1501"/>
        <v>6500</v>
      </c>
      <c r="O520" s="77">
        <f>AVERAGE($N$2:N520)</f>
        <v>6149.9946478270185</v>
      </c>
      <c r="P520" s="77">
        <f t="shared" ref="P520" si="1696">O520-O519</f>
        <v>0.67568600805589085</v>
      </c>
      <c r="Q520" s="49">
        <f t="shared" ref="Q520" si="1697">AVERAGE(F513:F520)</f>
        <v>1.125</v>
      </c>
      <c r="R520" s="49">
        <f t="shared" ref="R520" si="1698">AVERAGE(G513:G520)</f>
        <v>1.125</v>
      </c>
      <c r="S520" s="50">
        <f t="shared" ref="S520" si="1699">COUNTIF(H514:H520, "AC")/SUM(G514:G520)</f>
        <v>1</v>
      </c>
      <c r="T520" s="50">
        <f t="shared" ref="T520" si="1700">(Q520/5*0.5+(1-(R520-1)/10)*0.25+S520*0.25)*10000</f>
        <v>6093.75</v>
      </c>
      <c r="U520" s="50">
        <f t="shared" ref="U520" si="1701">T520-T519</f>
        <v>375</v>
      </c>
      <c r="V520" s="50">
        <f>IF(A520&lt;&gt;"",AVERAGE($F$2:F520),"")</f>
        <v>1.7379576107899808</v>
      </c>
      <c r="W520" s="50">
        <f>IF(A520&lt;&gt;"", AVERAGE($G$2:G520), "")</f>
        <v>1.5279383429672446</v>
      </c>
      <c r="X520" s="50">
        <f>IF(A520&lt;&gt;"", COUNTIF($H$2:H520, "AC")/SUM($G$2:G520), "")</f>
        <v>0.64312736443883989</v>
      </c>
      <c r="Y520" s="50">
        <f t="shared" ref="Y520" si="1702">IF(A520&lt;&gt;"", V520/5*0.5+(1-(W520-1)/10)*0.25+X520*0.25, "")*10000</f>
        <v>5713.7914361452695</v>
      </c>
      <c r="Z520" s="50">
        <f t="shared" ref="Z520" si="1703">Y520-Y519</f>
        <v>0.92191077574443625</v>
      </c>
      <c r="AA520" s="50">
        <f t="shared" si="1574"/>
        <v>6.0347222222222219E-2</v>
      </c>
      <c r="AB520" s="75">
        <f t="shared" si="1575"/>
        <v>1.005787037037037E-2</v>
      </c>
      <c r="AC520" s="51">
        <v>1.005787037037037E-2</v>
      </c>
      <c r="AD520" s="47" t="s">
        <v>987</v>
      </c>
      <c r="AE520" s="47" t="s">
        <v>987</v>
      </c>
      <c r="AF520" s="47" t="s">
        <v>987</v>
      </c>
    </row>
    <row r="521" spans="1:32" x14ac:dyDescent="0.15">
      <c r="A521" s="43" t="s">
        <v>1225</v>
      </c>
      <c r="B521" s="57">
        <v>896</v>
      </c>
      <c r="C521" s="57" t="s">
        <v>1517</v>
      </c>
      <c r="D521" s="58" t="s">
        <v>1342</v>
      </c>
      <c r="E521" s="58" t="s">
        <v>1228</v>
      </c>
      <c r="F521" s="58">
        <v>1</v>
      </c>
      <c r="G521" s="46">
        <v>1</v>
      </c>
      <c r="H521" s="47" t="s">
        <v>1229</v>
      </c>
      <c r="I521" s="59" t="s">
        <v>1230</v>
      </c>
      <c r="J521" s="56">
        <v>41883</v>
      </c>
      <c r="K521" s="61"/>
      <c r="L521" s="61"/>
      <c r="M521" s="73" t="s">
        <v>1228</v>
      </c>
      <c r="N521" s="80">
        <f t="shared" si="1501"/>
        <v>6000</v>
      </c>
      <c r="O521" s="77">
        <f>AVERAGE($N$2:N521)</f>
        <v>6149.7061965811972</v>
      </c>
      <c r="P521" s="77">
        <f t="shared" ref="P521" si="1704">O521-O520</f>
        <v>-0.28845124582130666</v>
      </c>
      <c r="Q521" s="49">
        <f t="shared" ref="Q521" si="1705">AVERAGE(F514:F521)</f>
        <v>1.125</v>
      </c>
      <c r="R521" s="49">
        <f t="shared" ref="R521" si="1706">AVERAGE(G514:G521)</f>
        <v>1</v>
      </c>
      <c r="S521" s="50">
        <f t="shared" ref="S521" si="1707">COUNTIF(H515:H521, "AC")/SUM(G515:G521)</f>
        <v>1</v>
      </c>
      <c r="T521" s="50">
        <f t="shared" ref="T521" si="1708">(Q521/5*0.5+(1-(R521-1)/10)*0.25+S521*0.25)*10000</f>
        <v>6125</v>
      </c>
      <c r="U521" s="50">
        <f t="shared" ref="U521" si="1709">T521-T520</f>
        <v>31.25</v>
      </c>
      <c r="V521" s="50">
        <f>IF(A521&lt;&gt;"",AVERAGE($F$2:F521),"")</f>
        <v>1.7365384615384616</v>
      </c>
      <c r="W521" s="50">
        <f>IF(A521&lt;&gt;"", AVERAGE($G$2:G521), "")</f>
        <v>1.5269230769230768</v>
      </c>
      <c r="X521" s="50">
        <f>IF(A521&lt;&gt;"", COUNTIF($H$2:H521, "AC")/SUM($G$2:G521), "")</f>
        <v>0.64357682619647361</v>
      </c>
      <c r="Y521" s="50">
        <f t="shared" ref="Y521" si="1710">IF(A521&lt;&gt;"", V521/5*0.5+(1-(W521-1)/10)*0.25+X521*0.25, "")*10000</f>
        <v>5713.7497577988761</v>
      </c>
      <c r="Z521" s="50">
        <f t="shared" ref="Z521" si="1711">Y521-Y520</f>
        <v>-4.1678346393382526E-2</v>
      </c>
      <c r="AA521" s="50">
        <f t="shared" si="1574"/>
        <v>2.2777777777777779E-2</v>
      </c>
      <c r="AB521" s="75">
        <f t="shared" si="1575"/>
        <v>3.7962962962962963E-3</v>
      </c>
      <c r="AC521" s="51">
        <v>3.7962962962962963E-3</v>
      </c>
      <c r="AD521" s="47" t="s">
        <v>987</v>
      </c>
      <c r="AE521" s="47" t="s">
        <v>987</v>
      </c>
      <c r="AF521" s="47" t="s">
        <v>987</v>
      </c>
    </row>
    <row r="522" spans="1:32" x14ac:dyDescent="0.15">
      <c r="A522" s="43" t="s">
        <v>1225</v>
      </c>
      <c r="B522" s="57">
        <v>589</v>
      </c>
      <c r="C522" s="57" t="s">
        <v>1518</v>
      </c>
      <c r="D522" s="58" t="s">
        <v>1519</v>
      </c>
      <c r="E522" s="58" t="s">
        <v>1228</v>
      </c>
      <c r="F522" s="58">
        <v>1.5</v>
      </c>
      <c r="G522" s="46">
        <v>1</v>
      </c>
      <c r="H522" s="47" t="s">
        <v>1229</v>
      </c>
      <c r="I522" s="59" t="s">
        <v>1230</v>
      </c>
      <c r="J522" s="56">
        <v>41883</v>
      </c>
      <c r="K522" s="61"/>
      <c r="L522" s="61" t="s">
        <v>1520</v>
      </c>
      <c r="M522" s="73" t="s">
        <v>1228</v>
      </c>
      <c r="N522" s="80">
        <f t="shared" si="1501"/>
        <v>6500</v>
      </c>
      <c r="O522" s="77">
        <f>AVERAGE($N$2:N522)</f>
        <v>6150.3785455320967</v>
      </c>
      <c r="P522" s="77">
        <f t="shared" ref="P522" si="1712">O522-O521</f>
        <v>0.67234895089950442</v>
      </c>
      <c r="Q522" s="49">
        <f t="shared" ref="Q522" si="1713">AVERAGE(F515:F522)</f>
        <v>1.125</v>
      </c>
      <c r="R522" s="49">
        <f t="shared" ref="R522" si="1714">AVERAGE(G515:G522)</f>
        <v>1</v>
      </c>
      <c r="S522" s="50">
        <f t="shared" ref="S522" si="1715">COUNTIF(H516:H522, "AC")/SUM(G516:G522)</f>
        <v>1</v>
      </c>
      <c r="T522" s="50">
        <f t="shared" ref="T522" si="1716">(Q522/5*0.5+(1-(R522-1)/10)*0.25+S522*0.25)*10000</f>
        <v>6125</v>
      </c>
      <c r="U522" s="50">
        <f t="shared" ref="U522" si="1717">T522-T521</f>
        <v>0</v>
      </c>
      <c r="V522" s="50">
        <f>IF(A522&lt;&gt;"",AVERAGE($F$2:F522),"")</f>
        <v>1.7360844529750479</v>
      </c>
      <c r="W522" s="50">
        <f>IF(A522&lt;&gt;"", AVERAGE($G$2:G522), "")</f>
        <v>1.5259117082533589</v>
      </c>
      <c r="X522" s="50">
        <f>IF(A522&lt;&gt;"", COUNTIF($H$2:H522, "AC")/SUM($G$2:G522), "")</f>
        <v>0.64402515723270437</v>
      </c>
      <c r="Y522" s="50">
        <f t="shared" ref="Y522" si="1718">IF(A522&lt;&gt;"", V522/5*0.5+(1-(W522-1)/10)*0.25+X522*0.25, "")*10000</f>
        <v>5714.6694189934688</v>
      </c>
      <c r="Z522" s="50">
        <f t="shared" ref="Z522" si="1719">Y522-Y521</f>
        <v>0.91966119459266338</v>
      </c>
      <c r="AA522" s="50">
        <f t="shared" si="1574"/>
        <v>6.1041666666666668E-2</v>
      </c>
      <c r="AB522" s="75">
        <f>IF(AC522="-","NA",SUM(AC522:AF522))</f>
        <v>1.0173611111111111E-2</v>
      </c>
      <c r="AC522" s="51">
        <v>1.0173611111111111E-2</v>
      </c>
      <c r="AD522" s="47" t="s">
        <v>987</v>
      </c>
      <c r="AE522" s="47" t="s">
        <v>987</v>
      </c>
      <c r="AF522" s="47" t="s">
        <v>987</v>
      </c>
    </row>
    <row r="523" spans="1:32" x14ac:dyDescent="0.15">
      <c r="A523" s="43" t="s">
        <v>1225</v>
      </c>
      <c r="B523" s="57">
        <v>888</v>
      </c>
      <c r="C523" s="57" t="s">
        <v>1521</v>
      </c>
      <c r="D523" s="58" t="s">
        <v>1522</v>
      </c>
      <c r="E523" s="58" t="s">
        <v>1228</v>
      </c>
      <c r="F523" s="58">
        <v>1.5</v>
      </c>
      <c r="G523" s="46">
        <v>3</v>
      </c>
      <c r="H523" s="47" t="s">
        <v>1229</v>
      </c>
      <c r="I523" s="59" t="s">
        <v>1230</v>
      </c>
      <c r="J523" s="56">
        <v>41883</v>
      </c>
      <c r="K523" s="61"/>
      <c r="L523" s="61" t="s">
        <v>1523</v>
      </c>
      <c r="M523" s="73" t="s">
        <v>1228</v>
      </c>
      <c r="N523" s="80">
        <f t="shared" si="1501"/>
        <v>4333.333333333333</v>
      </c>
      <c r="O523" s="77">
        <f>AVERAGE($N$2:N523)</f>
        <v>6146.8976160068123</v>
      </c>
      <c r="P523" s="77">
        <f t="shared" ref="P523" si="1720">O523-O522</f>
        <v>-3.4809295252844095</v>
      </c>
      <c r="Q523" s="49">
        <f t="shared" ref="Q523" si="1721">AVERAGE(F516:F523)</f>
        <v>1.1875</v>
      </c>
      <c r="R523" s="49">
        <f t="shared" ref="R523" si="1722">AVERAGE(G516:G523)</f>
        <v>1.25</v>
      </c>
      <c r="S523" s="50">
        <f t="shared" ref="S523" si="1723">COUNTIF(H517:H523, "AC")/SUM(G517:G523)</f>
        <v>0.77777777777777779</v>
      </c>
      <c r="T523" s="50">
        <f t="shared" ref="T523" si="1724">(Q523/5*0.5+(1-(R523-1)/10)*0.25+S523*0.25)*10000</f>
        <v>5569.4444444444443</v>
      </c>
      <c r="U523" s="50">
        <f t="shared" ref="U523" si="1725">T523-T522</f>
        <v>-555.55555555555566</v>
      </c>
      <c r="V523" s="50">
        <f>IF(A523&lt;&gt;"",AVERAGE($F$2:F523),"")</f>
        <v>1.735632183908046</v>
      </c>
      <c r="W523" s="50">
        <f>IF(A523&lt;&gt;"", AVERAGE($G$2:G523), "")</f>
        <v>1.5287356321839081</v>
      </c>
      <c r="X523" s="50">
        <f>IF(A523&lt;&gt;"", COUNTIF($H$2:H523, "AC")/SUM($G$2:G523), "")</f>
        <v>0.6428571428571429</v>
      </c>
      <c r="Y523" s="50">
        <f t="shared" ref="Y523" si="1726">IF(A523&lt;&gt;"", V523/5*0.5+(1-(W523-1)/10)*0.25+X523*0.25, "")*10000</f>
        <v>5710.5911330049266</v>
      </c>
      <c r="Z523" s="50">
        <f t="shared" ref="Z523" si="1727">Y523-Y522</f>
        <v>-4.0782859885421203</v>
      </c>
      <c r="AA523" s="50">
        <f t="shared" si="1574"/>
        <v>6.5416666666666665E-2</v>
      </c>
      <c r="AB523" s="75">
        <f t="shared" si="1575"/>
        <v>1.0902777777777777E-2</v>
      </c>
      <c r="AC523" s="51">
        <v>1.0902777777777777E-2</v>
      </c>
      <c r="AD523" s="47" t="s">
        <v>987</v>
      </c>
      <c r="AE523" s="47" t="s">
        <v>987</v>
      </c>
      <c r="AF523" s="47" t="s">
        <v>987</v>
      </c>
    </row>
    <row r="524" spans="1:32" x14ac:dyDescent="0.15">
      <c r="A524" s="43" t="s">
        <v>1225</v>
      </c>
      <c r="B524" s="57">
        <v>687</v>
      </c>
      <c r="C524" s="57" t="s">
        <v>1493</v>
      </c>
      <c r="D524" s="58"/>
      <c r="E524" s="58"/>
      <c r="F524" s="58"/>
      <c r="G524" s="46"/>
      <c r="H524" s="47"/>
      <c r="I524" s="59"/>
      <c r="J524" s="56"/>
      <c r="K524" s="61"/>
      <c r="L524" s="61"/>
      <c r="Q524" s="49"/>
      <c r="R524" s="49"/>
      <c r="S524" s="50"/>
      <c r="T524" s="50"/>
      <c r="U524" s="50"/>
      <c r="V524" s="50"/>
      <c r="W524" s="50"/>
      <c r="X524" s="50"/>
      <c r="Y524" s="50"/>
      <c r="Z524" s="50"/>
      <c r="AA524" s="50">
        <f t="shared" si="1574"/>
        <v>5.2777777777777778E-2</v>
      </c>
      <c r="AB524" s="75">
        <f t="shared" si="1575"/>
        <v>8.7962962962962968E-3</v>
      </c>
      <c r="AC524" s="51">
        <v>8.7962962962962968E-3</v>
      </c>
      <c r="AD524" s="47" t="s">
        <v>987</v>
      </c>
      <c r="AE524" s="47" t="s">
        <v>987</v>
      </c>
      <c r="AF524" s="47" t="s">
        <v>987</v>
      </c>
    </row>
    <row r="525" spans="1:32"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c r="AA525" s="50" t="str">
        <f t="shared" si="1574"/>
        <v>NA</v>
      </c>
      <c r="AB525" s="75" t="str">
        <f t="shared" si="1575"/>
        <v>NA</v>
      </c>
      <c r="AC525" s="47" t="s">
        <v>987</v>
      </c>
      <c r="AD525" s="47" t="s">
        <v>987</v>
      </c>
      <c r="AE525" s="47" t="s">
        <v>987</v>
      </c>
      <c r="AF525" s="47" t="s">
        <v>987</v>
      </c>
    </row>
    <row r="526" spans="1:32"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c r="AA526" s="50" t="str">
        <f t="shared" si="1574"/>
        <v>NA</v>
      </c>
      <c r="AB526" s="75" t="str">
        <f t="shared" si="1575"/>
        <v>NA</v>
      </c>
      <c r="AC526" s="47" t="s">
        <v>987</v>
      </c>
      <c r="AD526" s="47" t="s">
        <v>987</v>
      </c>
      <c r="AE526" s="47" t="s">
        <v>987</v>
      </c>
      <c r="AF526" s="47" t="s">
        <v>987</v>
      </c>
    </row>
    <row r="527" spans="1:32"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c r="AA527" s="50" t="str">
        <f t="shared" si="1574"/>
        <v>NA</v>
      </c>
      <c r="AB527" s="75" t="str">
        <f t="shared" si="1575"/>
        <v>NA</v>
      </c>
      <c r="AC527" s="47" t="s">
        <v>987</v>
      </c>
      <c r="AD527" s="47" t="s">
        <v>987</v>
      </c>
      <c r="AE527" s="47" t="s">
        <v>987</v>
      </c>
      <c r="AF527" s="47" t="s">
        <v>987</v>
      </c>
    </row>
    <row r="528" spans="1:32"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c r="AA528" s="50" t="str">
        <f t="shared" si="1574"/>
        <v>NA</v>
      </c>
      <c r="AB528" s="75" t="str">
        <f t="shared" si="1575"/>
        <v>NA</v>
      </c>
      <c r="AC528" s="47" t="s">
        <v>987</v>
      </c>
      <c r="AD528" s="47" t="s">
        <v>987</v>
      </c>
      <c r="AE528" s="47" t="s">
        <v>987</v>
      </c>
      <c r="AF528" s="47" t="s">
        <v>987</v>
      </c>
    </row>
    <row r="529" spans="1:32"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c r="AA529" s="50" t="str">
        <f t="shared" si="1574"/>
        <v>NA</v>
      </c>
      <c r="AB529" s="75" t="str">
        <f t="shared" si="1575"/>
        <v>NA</v>
      </c>
      <c r="AC529" s="47" t="s">
        <v>987</v>
      </c>
      <c r="AD529" s="47" t="s">
        <v>987</v>
      </c>
      <c r="AE529" s="47" t="s">
        <v>987</v>
      </c>
      <c r="AF529" s="47" t="s">
        <v>987</v>
      </c>
    </row>
    <row r="530" spans="1:32"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c r="AA530" s="50" t="str">
        <f t="shared" si="1574"/>
        <v>NA</v>
      </c>
      <c r="AB530" s="75" t="str">
        <f t="shared" si="1575"/>
        <v>NA</v>
      </c>
      <c r="AC530" s="47" t="s">
        <v>987</v>
      </c>
      <c r="AD530" s="47" t="s">
        <v>987</v>
      </c>
      <c r="AE530" s="47" t="s">
        <v>987</v>
      </c>
      <c r="AF530" s="47" t="s">
        <v>987</v>
      </c>
    </row>
    <row r="531" spans="1:32"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c r="AA531" s="50" t="str">
        <f t="shared" si="1574"/>
        <v>NA</v>
      </c>
      <c r="AB531" s="75" t="str">
        <f t="shared" si="1575"/>
        <v>NA</v>
      </c>
      <c r="AC531" s="47" t="s">
        <v>987</v>
      </c>
      <c r="AD531" s="47" t="s">
        <v>987</v>
      </c>
      <c r="AE531" s="47" t="s">
        <v>987</v>
      </c>
      <c r="AF531" s="47" t="s">
        <v>987</v>
      </c>
    </row>
    <row r="532" spans="1:32"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c r="AA532" s="50" t="str">
        <f t="shared" si="1574"/>
        <v>NA</v>
      </c>
      <c r="AB532" s="75" t="str">
        <f t="shared" si="1575"/>
        <v>NA</v>
      </c>
      <c r="AC532" s="47" t="s">
        <v>987</v>
      </c>
      <c r="AD532" s="47" t="s">
        <v>987</v>
      </c>
      <c r="AE532" s="47" t="s">
        <v>987</v>
      </c>
      <c r="AF532" s="47" t="s">
        <v>987</v>
      </c>
    </row>
    <row r="533" spans="1:32"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c r="AA533" s="50" t="str">
        <f t="shared" si="1574"/>
        <v>NA</v>
      </c>
      <c r="AB533" s="75" t="str">
        <f t="shared" si="1575"/>
        <v>NA</v>
      </c>
      <c r="AC533" s="47" t="s">
        <v>987</v>
      </c>
      <c r="AD533" s="47" t="s">
        <v>987</v>
      </c>
      <c r="AE533" s="47" t="s">
        <v>987</v>
      </c>
      <c r="AF533" s="47" t="s">
        <v>987</v>
      </c>
    </row>
    <row r="534" spans="1:32"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c r="AA534" s="50" t="str">
        <f t="shared" si="1574"/>
        <v>NA</v>
      </c>
      <c r="AB534" s="75" t="str">
        <f t="shared" si="1575"/>
        <v>NA</v>
      </c>
      <c r="AC534" s="47" t="s">
        <v>987</v>
      </c>
      <c r="AD534" s="47" t="s">
        <v>987</v>
      </c>
      <c r="AE534" s="47" t="s">
        <v>987</v>
      </c>
      <c r="AF534" s="47" t="s">
        <v>987</v>
      </c>
    </row>
    <row r="535" spans="1:32"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c r="AA535" s="50" t="str">
        <f t="shared" si="1574"/>
        <v>NA</v>
      </c>
      <c r="AB535" s="75" t="str">
        <f t="shared" si="1575"/>
        <v>NA</v>
      </c>
      <c r="AC535" s="47" t="s">
        <v>987</v>
      </c>
      <c r="AD535" s="47" t="s">
        <v>987</v>
      </c>
      <c r="AE535" s="47" t="s">
        <v>987</v>
      </c>
      <c r="AF535" s="47" t="s">
        <v>987</v>
      </c>
    </row>
    <row r="536" spans="1:32"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c r="AA536" s="50" t="str">
        <f t="shared" si="1574"/>
        <v>NA</v>
      </c>
      <c r="AB536" s="75" t="str">
        <f t="shared" si="1575"/>
        <v>NA</v>
      </c>
      <c r="AC536" s="47" t="s">
        <v>987</v>
      </c>
      <c r="AD536" s="47" t="s">
        <v>987</v>
      </c>
      <c r="AE536" s="47" t="s">
        <v>987</v>
      </c>
      <c r="AF536" s="47" t="s">
        <v>987</v>
      </c>
    </row>
    <row r="537" spans="1:32"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c r="AA537" s="50" t="str">
        <f t="shared" si="1574"/>
        <v>NA</v>
      </c>
      <c r="AB537" s="75" t="str">
        <f t="shared" si="1575"/>
        <v>NA</v>
      </c>
      <c r="AC537" s="47" t="s">
        <v>987</v>
      </c>
      <c r="AD537" s="47" t="s">
        <v>987</v>
      </c>
      <c r="AE537" s="47" t="s">
        <v>987</v>
      </c>
      <c r="AF537" s="47" t="s">
        <v>987</v>
      </c>
    </row>
    <row r="538" spans="1:32"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c r="AA538" s="50" t="str">
        <f t="shared" si="1574"/>
        <v>NA</v>
      </c>
      <c r="AB538" s="75" t="str">
        <f t="shared" si="1575"/>
        <v>NA</v>
      </c>
      <c r="AC538" s="47" t="s">
        <v>987</v>
      </c>
      <c r="AD538" s="47" t="s">
        <v>987</v>
      </c>
      <c r="AE538" s="47" t="s">
        <v>987</v>
      </c>
      <c r="AF538" s="47" t="s">
        <v>987</v>
      </c>
    </row>
    <row r="539" spans="1:32"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c r="AA539" s="50" t="str">
        <f t="shared" si="1574"/>
        <v>NA</v>
      </c>
      <c r="AB539" s="75" t="str">
        <f t="shared" si="1575"/>
        <v>NA</v>
      </c>
      <c r="AC539" s="47" t="s">
        <v>987</v>
      </c>
      <c r="AD539" s="47" t="s">
        <v>987</v>
      </c>
      <c r="AE539" s="47" t="s">
        <v>987</v>
      </c>
      <c r="AF539" s="47" t="s">
        <v>987</v>
      </c>
    </row>
    <row r="540" spans="1:32"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c r="AA540" s="50" t="str">
        <f t="shared" si="1574"/>
        <v>NA</v>
      </c>
      <c r="AB540" s="75" t="str">
        <f t="shared" si="1575"/>
        <v>NA</v>
      </c>
      <c r="AC540" s="47" t="s">
        <v>987</v>
      </c>
      <c r="AD540" s="47" t="s">
        <v>987</v>
      </c>
      <c r="AE540" s="47" t="s">
        <v>987</v>
      </c>
      <c r="AF540" s="47" t="s">
        <v>987</v>
      </c>
    </row>
    <row r="541" spans="1:32"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c r="AA541" s="50" t="str">
        <f t="shared" si="1574"/>
        <v>NA</v>
      </c>
      <c r="AB541" s="75" t="str">
        <f t="shared" si="1575"/>
        <v>NA</v>
      </c>
      <c r="AC541" s="47" t="s">
        <v>987</v>
      </c>
      <c r="AD541" s="47" t="s">
        <v>987</v>
      </c>
      <c r="AE541" s="47" t="s">
        <v>987</v>
      </c>
      <c r="AF541" s="47" t="s">
        <v>987</v>
      </c>
    </row>
    <row r="542" spans="1:32"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c r="AA542" s="50" t="str">
        <f t="shared" si="1574"/>
        <v>NA</v>
      </c>
      <c r="AB542" s="75" t="str">
        <f t="shared" si="1575"/>
        <v>NA</v>
      </c>
      <c r="AC542" s="47" t="s">
        <v>987</v>
      </c>
      <c r="AD542" s="47" t="s">
        <v>987</v>
      </c>
      <c r="AE542" s="47" t="s">
        <v>987</v>
      </c>
      <c r="AF542" s="47" t="s">
        <v>987</v>
      </c>
    </row>
    <row r="543" spans="1:32"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c r="AA543" s="50" t="str">
        <f t="shared" si="1574"/>
        <v>NA</v>
      </c>
      <c r="AB543" s="75" t="str">
        <f t="shared" si="1575"/>
        <v>NA</v>
      </c>
      <c r="AC543" s="47" t="s">
        <v>987</v>
      </c>
      <c r="AD543" s="47" t="s">
        <v>987</v>
      </c>
      <c r="AE543" s="47" t="s">
        <v>987</v>
      </c>
      <c r="AF543" s="47" t="s">
        <v>987</v>
      </c>
    </row>
    <row r="544" spans="1:32"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c r="AA544" s="50" t="str">
        <f t="shared" si="1574"/>
        <v>NA</v>
      </c>
      <c r="AB544" s="75" t="str">
        <f t="shared" si="1575"/>
        <v>NA</v>
      </c>
      <c r="AC544" s="47" t="s">
        <v>987</v>
      </c>
      <c r="AD544" s="47" t="s">
        <v>987</v>
      </c>
      <c r="AE544" s="47" t="s">
        <v>987</v>
      </c>
      <c r="AF544" s="47" t="s">
        <v>987</v>
      </c>
    </row>
    <row r="545" spans="1:32"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c r="AA545" s="50" t="str">
        <f t="shared" si="1574"/>
        <v>NA</v>
      </c>
      <c r="AB545" s="75" t="str">
        <f t="shared" si="1575"/>
        <v>NA</v>
      </c>
      <c r="AC545" s="47" t="s">
        <v>987</v>
      </c>
      <c r="AD545" s="47" t="s">
        <v>987</v>
      </c>
      <c r="AE545" s="47" t="s">
        <v>987</v>
      </c>
      <c r="AF545" s="47" t="s">
        <v>987</v>
      </c>
    </row>
    <row r="546" spans="1:32"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c r="AA546" s="50" t="str">
        <f t="shared" si="1574"/>
        <v>NA</v>
      </c>
      <c r="AB546" s="75" t="str">
        <f t="shared" si="1575"/>
        <v>NA</v>
      </c>
      <c r="AC546" s="47" t="s">
        <v>987</v>
      </c>
      <c r="AD546" s="47" t="s">
        <v>987</v>
      </c>
      <c r="AE546" s="47" t="s">
        <v>987</v>
      </c>
      <c r="AF546" s="47" t="s">
        <v>987</v>
      </c>
    </row>
    <row r="547" spans="1:32"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c r="AA547" s="50" t="str">
        <f t="shared" si="1574"/>
        <v>NA</v>
      </c>
      <c r="AB547" s="75" t="str">
        <f t="shared" si="1575"/>
        <v>NA</v>
      </c>
      <c r="AC547" s="47" t="s">
        <v>987</v>
      </c>
      <c r="AD547" s="47" t="s">
        <v>987</v>
      </c>
      <c r="AE547" s="47" t="s">
        <v>987</v>
      </c>
      <c r="AF547" s="47" t="s">
        <v>987</v>
      </c>
    </row>
    <row r="548" spans="1:32"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c r="AA548" s="50" t="str">
        <f t="shared" si="1574"/>
        <v>NA</v>
      </c>
      <c r="AB548" s="75" t="str">
        <f t="shared" si="1575"/>
        <v>NA</v>
      </c>
      <c r="AC548" s="47" t="s">
        <v>987</v>
      </c>
      <c r="AD548" s="47" t="s">
        <v>987</v>
      </c>
      <c r="AE548" s="47" t="s">
        <v>987</v>
      </c>
      <c r="AF548" s="47" t="s">
        <v>987</v>
      </c>
    </row>
    <row r="549" spans="1:32"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c r="AA549" s="50" t="str">
        <f t="shared" si="1574"/>
        <v>NA</v>
      </c>
      <c r="AB549" s="75" t="str">
        <f t="shared" si="1575"/>
        <v>NA</v>
      </c>
      <c r="AC549" s="47" t="s">
        <v>987</v>
      </c>
      <c r="AD549" s="47" t="s">
        <v>987</v>
      </c>
      <c r="AE549" s="47" t="s">
        <v>987</v>
      </c>
      <c r="AF549" s="47" t="s">
        <v>987</v>
      </c>
    </row>
    <row r="550" spans="1:32"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c r="AA550" s="50" t="str">
        <f t="shared" si="1574"/>
        <v>NA</v>
      </c>
      <c r="AB550" s="75" t="str">
        <f t="shared" si="1575"/>
        <v>NA</v>
      </c>
      <c r="AC550" s="47" t="s">
        <v>987</v>
      </c>
      <c r="AD550" s="47" t="s">
        <v>987</v>
      </c>
      <c r="AE550" s="47" t="s">
        <v>987</v>
      </c>
      <c r="AF550" s="47" t="s">
        <v>987</v>
      </c>
    </row>
    <row r="551" spans="1:32"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c r="AA551" s="50" t="str">
        <f t="shared" si="1574"/>
        <v>NA</v>
      </c>
      <c r="AB551" s="75" t="str">
        <f t="shared" si="1575"/>
        <v>NA</v>
      </c>
      <c r="AC551" s="47" t="s">
        <v>987</v>
      </c>
      <c r="AD551" s="47" t="s">
        <v>987</v>
      </c>
      <c r="AE551" s="47" t="s">
        <v>987</v>
      </c>
      <c r="AF551" s="47" t="s">
        <v>987</v>
      </c>
    </row>
    <row r="552" spans="1:32"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c r="AA552" s="50" t="str">
        <f t="shared" si="1574"/>
        <v>NA</v>
      </c>
      <c r="AB552" s="75" t="str">
        <f t="shared" si="1575"/>
        <v>NA</v>
      </c>
      <c r="AC552" s="47" t="s">
        <v>987</v>
      </c>
      <c r="AD552" s="47" t="s">
        <v>987</v>
      </c>
      <c r="AE552" s="47" t="s">
        <v>987</v>
      </c>
      <c r="AF552" s="47" t="s">
        <v>987</v>
      </c>
    </row>
    <row r="553" spans="1:32"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c r="AA553" s="50" t="str">
        <f t="shared" si="1574"/>
        <v>NA</v>
      </c>
      <c r="AB553" s="75" t="str">
        <f t="shared" si="1575"/>
        <v>NA</v>
      </c>
      <c r="AC553" s="47" t="s">
        <v>987</v>
      </c>
      <c r="AD553" s="47" t="s">
        <v>987</v>
      </c>
      <c r="AE553" s="47" t="s">
        <v>987</v>
      </c>
      <c r="AF553" s="47" t="s">
        <v>987</v>
      </c>
    </row>
    <row r="554" spans="1:32"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c r="AA554" s="50" t="str">
        <f t="shared" si="1574"/>
        <v>NA</v>
      </c>
      <c r="AB554" s="75" t="str">
        <f t="shared" si="1575"/>
        <v>NA</v>
      </c>
      <c r="AC554" s="47" t="s">
        <v>987</v>
      </c>
      <c r="AD554" s="47" t="s">
        <v>987</v>
      </c>
      <c r="AE554" s="47" t="s">
        <v>987</v>
      </c>
      <c r="AF554" s="47" t="s">
        <v>987</v>
      </c>
    </row>
    <row r="555" spans="1:32"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c r="AA555" s="50" t="str">
        <f t="shared" si="1574"/>
        <v>NA</v>
      </c>
      <c r="AB555" s="75" t="str">
        <f t="shared" si="1575"/>
        <v>NA</v>
      </c>
      <c r="AC555" s="47" t="s">
        <v>987</v>
      </c>
      <c r="AD555" s="47" t="s">
        <v>987</v>
      </c>
      <c r="AE555" s="47" t="s">
        <v>987</v>
      </c>
      <c r="AF555" s="47" t="s">
        <v>987</v>
      </c>
    </row>
    <row r="556" spans="1:32"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c r="AA556" s="50" t="str">
        <f t="shared" si="1574"/>
        <v>NA</v>
      </c>
      <c r="AB556" s="75" t="str">
        <f t="shared" si="1575"/>
        <v>NA</v>
      </c>
      <c r="AC556" s="47" t="s">
        <v>987</v>
      </c>
      <c r="AD556" s="47" t="s">
        <v>987</v>
      </c>
      <c r="AE556" s="47" t="s">
        <v>987</v>
      </c>
      <c r="AF556" s="47" t="s">
        <v>987</v>
      </c>
    </row>
    <row r="557" spans="1:32"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c r="AA557" s="50" t="str">
        <f t="shared" si="1574"/>
        <v>NA</v>
      </c>
      <c r="AB557" s="75" t="str">
        <f t="shared" si="1575"/>
        <v>NA</v>
      </c>
      <c r="AC557" s="47" t="s">
        <v>987</v>
      </c>
      <c r="AD557" s="47" t="s">
        <v>987</v>
      </c>
      <c r="AE557" s="47" t="s">
        <v>987</v>
      </c>
      <c r="AF557" s="47" t="s">
        <v>987</v>
      </c>
    </row>
    <row r="558" spans="1:32"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c r="AA558" s="50" t="str">
        <f t="shared" si="1574"/>
        <v>NA</v>
      </c>
      <c r="AB558" s="75" t="str">
        <f t="shared" si="1575"/>
        <v>NA</v>
      </c>
      <c r="AC558" s="47" t="s">
        <v>987</v>
      </c>
      <c r="AD558" s="47" t="s">
        <v>987</v>
      </c>
      <c r="AE558" s="47" t="s">
        <v>987</v>
      </c>
      <c r="AF558" s="47" t="s">
        <v>987</v>
      </c>
    </row>
    <row r="559" spans="1:32"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c r="AA559" s="50" t="str">
        <f t="shared" si="1574"/>
        <v>NA</v>
      </c>
      <c r="AB559" s="75" t="str">
        <f t="shared" si="1575"/>
        <v>NA</v>
      </c>
      <c r="AC559" s="47" t="s">
        <v>987</v>
      </c>
      <c r="AD559" s="47" t="s">
        <v>987</v>
      </c>
      <c r="AE559" s="47" t="s">
        <v>987</v>
      </c>
      <c r="AF559" s="47" t="s">
        <v>987</v>
      </c>
    </row>
    <row r="560" spans="1:32"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c r="AA560" s="50" t="str">
        <f t="shared" si="1574"/>
        <v>NA</v>
      </c>
      <c r="AB560" s="75" t="str">
        <f t="shared" si="1575"/>
        <v>NA</v>
      </c>
      <c r="AC560" s="47" t="s">
        <v>987</v>
      </c>
      <c r="AD560" s="47" t="s">
        <v>987</v>
      </c>
      <c r="AE560" s="47" t="s">
        <v>987</v>
      </c>
      <c r="AF560" s="47" t="s">
        <v>987</v>
      </c>
    </row>
    <row r="561" spans="1:32"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c r="AA561" s="50" t="str">
        <f t="shared" si="1574"/>
        <v>NA</v>
      </c>
      <c r="AB561" s="75" t="str">
        <f t="shared" si="1575"/>
        <v>NA</v>
      </c>
      <c r="AC561" s="47" t="s">
        <v>987</v>
      </c>
      <c r="AD561" s="47" t="s">
        <v>987</v>
      </c>
      <c r="AE561" s="47" t="s">
        <v>987</v>
      </c>
      <c r="AF561" s="47" t="s">
        <v>987</v>
      </c>
    </row>
    <row r="562" spans="1:32"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c r="AA562" s="50" t="str">
        <f t="shared" si="1574"/>
        <v>NA</v>
      </c>
      <c r="AB562" s="75" t="str">
        <f t="shared" si="1575"/>
        <v>NA</v>
      </c>
      <c r="AC562" s="47" t="s">
        <v>987</v>
      </c>
      <c r="AD562" s="47" t="s">
        <v>987</v>
      </c>
      <c r="AE562" s="47" t="s">
        <v>987</v>
      </c>
      <c r="AF562" s="47" t="s">
        <v>987</v>
      </c>
    </row>
    <row r="563" spans="1:32"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c r="AA563" s="50" t="str">
        <f t="shared" si="1574"/>
        <v>NA</v>
      </c>
      <c r="AB563" s="75" t="str">
        <f t="shared" si="1575"/>
        <v>NA</v>
      </c>
      <c r="AC563" s="47" t="s">
        <v>987</v>
      </c>
      <c r="AD563" s="47" t="s">
        <v>987</v>
      </c>
      <c r="AE563" s="47" t="s">
        <v>987</v>
      </c>
      <c r="AF563" s="47" t="s">
        <v>987</v>
      </c>
    </row>
    <row r="564" spans="1:32"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c r="AA564" s="50" t="str">
        <f t="shared" si="1574"/>
        <v>NA</v>
      </c>
      <c r="AB564" s="75" t="str">
        <f t="shared" si="1575"/>
        <v>NA</v>
      </c>
      <c r="AC564" s="47" t="s">
        <v>987</v>
      </c>
      <c r="AD564" s="47" t="s">
        <v>987</v>
      </c>
      <c r="AE564" s="47" t="s">
        <v>987</v>
      </c>
      <c r="AF564" s="47" t="s">
        <v>987</v>
      </c>
    </row>
    <row r="565" spans="1:32"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c r="AA565" s="50" t="str">
        <f t="shared" si="1574"/>
        <v>NA</v>
      </c>
      <c r="AB565" s="75" t="str">
        <f t="shared" si="1575"/>
        <v>NA</v>
      </c>
      <c r="AC565" s="47" t="s">
        <v>987</v>
      </c>
      <c r="AD565" s="47" t="s">
        <v>987</v>
      </c>
      <c r="AE565" s="47" t="s">
        <v>987</v>
      </c>
      <c r="AF565" s="47" t="s">
        <v>987</v>
      </c>
    </row>
    <row r="566" spans="1:32"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c r="AA566" s="50" t="str">
        <f t="shared" si="1574"/>
        <v>NA</v>
      </c>
      <c r="AB566" s="75" t="str">
        <f t="shared" si="1575"/>
        <v>NA</v>
      </c>
      <c r="AC566" s="47" t="s">
        <v>987</v>
      </c>
      <c r="AD566" s="47" t="s">
        <v>987</v>
      </c>
      <c r="AE566" s="47" t="s">
        <v>987</v>
      </c>
      <c r="AF566" s="47" t="s">
        <v>987</v>
      </c>
    </row>
    <row r="567" spans="1:32"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c r="AA567" s="50" t="str">
        <f t="shared" si="1574"/>
        <v>NA</v>
      </c>
      <c r="AB567" s="75" t="str">
        <f t="shared" si="1575"/>
        <v>NA</v>
      </c>
      <c r="AC567" s="47" t="s">
        <v>987</v>
      </c>
      <c r="AD567" s="47" t="s">
        <v>987</v>
      </c>
      <c r="AE567" s="47" t="s">
        <v>987</v>
      </c>
      <c r="AF567" s="47" t="s">
        <v>987</v>
      </c>
    </row>
    <row r="568" spans="1:32"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c r="AA568" s="50" t="str">
        <f t="shared" ref="AA568:AA631" si="1728">IF(ISERROR(MIN(86400*AB568/(4*3600), 1)), "NA", MIN(86400*AB568/(4*3600), 1))</f>
        <v>NA</v>
      </c>
      <c r="AB568" s="75" t="str">
        <f t="shared" ref="AB568:AB631" si="1729">IF(AC568="-","NA",SUM(AC568:AF568))</f>
        <v>NA</v>
      </c>
      <c r="AC568" s="47" t="s">
        <v>987</v>
      </c>
      <c r="AD568" s="47" t="s">
        <v>987</v>
      </c>
      <c r="AE568" s="47" t="s">
        <v>987</v>
      </c>
      <c r="AF568" s="47" t="s">
        <v>987</v>
      </c>
    </row>
    <row r="569" spans="1:32"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c r="AA569" s="50" t="str">
        <f t="shared" si="1728"/>
        <v>NA</v>
      </c>
      <c r="AB569" s="75" t="str">
        <f t="shared" si="1729"/>
        <v>NA</v>
      </c>
      <c r="AC569" s="47" t="s">
        <v>987</v>
      </c>
      <c r="AD569" s="47" t="s">
        <v>987</v>
      </c>
      <c r="AE569" s="47" t="s">
        <v>987</v>
      </c>
      <c r="AF569" s="47" t="s">
        <v>987</v>
      </c>
    </row>
    <row r="570" spans="1:32"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c r="AA570" s="50" t="str">
        <f t="shared" si="1728"/>
        <v>NA</v>
      </c>
      <c r="AB570" s="75" t="str">
        <f t="shared" si="1729"/>
        <v>NA</v>
      </c>
      <c r="AC570" s="47" t="s">
        <v>987</v>
      </c>
      <c r="AD570" s="47" t="s">
        <v>987</v>
      </c>
      <c r="AE570" s="47" t="s">
        <v>987</v>
      </c>
      <c r="AF570" s="47" t="s">
        <v>987</v>
      </c>
    </row>
    <row r="571" spans="1:32"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c r="AA571" s="50" t="str">
        <f t="shared" si="1728"/>
        <v>NA</v>
      </c>
      <c r="AB571" s="75" t="str">
        <f t="shared" si="1729"/>
        <v>NA</v>
      </c>
      <c r="AC571" s="47" t="s">
        <v>987</v>
      </c>
      <c r="AD571" s="47" t="s">
        <v>987</v>
      </c>
      <c r="AE571" s="47" t="s">
        <v>987</v>
      </c>
      <c r="AF571" s="47" t="s">
        <v>987</v>
      </c>
    </row>
    <row r="572" spans="1:32"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c r="AA572" s="50" t="str">
        <f t="shared" si="1728"/>
        <v>NA</v>
      </c>
      <c r="AB572" s="75" t="str">
        <f t="shared" si="1729"/>
        <v>NA</v>
      </c>
      <c r="AC572" s="47" t="s">
        <v>987</v>
      </c>
      <c r="AD572" s="47" t="s">
        <v>987</v>
      </c>
      <c r="AE572" s="47" t="s">
        <v>987</v>
      </c>
      <c r="AF572" s="47" t="s">
        <v>987</v>
      </c>
    </row>
    <row r="573" spans="1:32"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c r="AA573" s="50" t="str">
        <f t="shared" si="1728"/>
        <v>NA</v>
      </c>
      <c r="AB573" s="75" t="str">
        <f t="shared" si="1729"/>
        <v>NA</v>
      </c>
      <c r="AC573" s="47" t="s">
        <v>987</v>
      </c>
      <c r="AD573" s="47" t="s">
        <v>987</v>
      </c>
      <c r="AE573" s="47" t="s">
        <v>987</v>
      </c>
      <c r="AF573" s="47" t="s">
        <v>987</v>
      </c>
    </row>
    <row r="574" spans="1:32"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c r="AA574" s="50" t="str">
        <f t="shared" si="1728"/>
        <v>NA</v>
      </c>
      <c r="AB574" s="75" t="str">
        <f t="shared" si="1729"/>
        <v>NA</v>
      </c>
      <c r="AC574" s="47" t="s">
        <v>987</v>
      </c>
      <c r="AD574" s="47" t="s">
        <v>987</v>
      </c>
      <c r="AE574" s="47" t="s">
        <v>987</v>
      </c>
      <c r="AF574" s="47" t="s">
        <v>987</v>
      </c>
    </row>
    <row r="575" spans="1:32"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c r="AA575" s="50" t="str">
        <f t="shared" si="1728"/>
        <v>NA</v>
      </c>
      <c r="AB575" s="75" t="str">
        <f t="shared" si="1729"/>
        <v>NA</v>
      </c>
      <c r="AC575" s="47" t="s">
        <v>987</v>
      </c>
      <c r="AD575" s="47" t="s">
        <v>987</v>
      </c>
      <c r="AE575" s="47" t="s">
        <v>987</v>
      </c>
      <c r="AF575" s="47" t="s">
        <v>987</v>
      </c>
    </row>
    <row r="576" spans="1:32"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c r="AA576" s="50" t="str">
        <f t="shared" si="1728"/>
        <v>NA</v>
      </c>
      <c r="AB576" s="75" t="str">
        <f t="shared" si="1729"/>
        <v>NA</v>
      </c>
      <c r="AC576" s="47" t="s">
        <v>987</v>
      </c>
      <c r="AD576" s="47" t="s">
        <v>987</v>
      </c>
      <c r="AE576" s="47" t="s">
        <v>987</v>
      </c>
      <c r="AF576" s="47" t="s">
        <v>987</v>
      </c>
    </row>
    <row r="577" spans="1:32"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c r="AA577" s="50" t="str">
        <f t="shared" si="1728"/>
        <v>NA</v>
      </c>
      <c r="AB577" s="75" t="str">
        <f t="shared" si="1729"/>
        <v>NA</v>
      </c>
      <c r="AC577" s="47" t="s">
        <v>987</v>
      </c>
      <c r="AD577" s="47" t="s">
        <v>987</v>
      </c>
      <c r="AE577" s="47" t="s">
        <v>987</v>
      </c>
      <c r="AF577" s="47" t="s">
        <v>987</v>
      </c>
    </row>
    <row r="578" spans="1:32"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c r="AA578" s="50" t="str">
        <f t="shared" si="1728"/>
        <v>NA</v>
      </c>
      <c r="AB578" s="75" t="str">
        <f t="shared" si="1729"/>
        <v>NA</v>
      </c>
      <c r="AC578" s="47" t="s">
        <v>987</v>
      </c>
      <c r="AD578" s="47" t="s">
        <v>987</v>
      </c>
      <c r="AE578" s="47" t="s">
        <v>987</v>
      </c>
      <c r="AF578" s="47" t="s">
        <v>987</v>
      </c>
    </row>
    <row r="579" spans="1:32"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c r="AA579" s="50" t="str">
        <f t="shared" si="1728"/>
        <v>NA</v>
      </c>
      <c r="AB579" s="75" t="str">
        <f t="shared" si="1729"/>
        <v>NA</v>
      </c>
      <c r="AC579" s="47" t="s">
        <v>987</v>
      </c>
      <c r="AD579" s="47" t="s">
        <v>987</v>
      </c>
      <c r="AE579" s="47" t="s">
        <v>987</v>
      </c>
      <c r="AF579" s="47" t="s">
        <v>987</v>
      </c>
    </row>
    <row r="580" spans="1:32"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c r="AA580" s="50" t="str">
        <f t="shared" si="1728"/>
        <v>NA</v>
      </c>
      <c r="AB580" s="75" t="str">
        <f t="shared" si="1729"/>
        <v>NA</v>
      </c>
      <c r="AC580" s="47" t="s">
        <v>987</v>
      </c>
      <c r="AD580" s="47" t="s">
        <v>987</v>
      </c>
      <c r="AE580" s="47" t="s">
        <v>987</v>
      </c>
      <c r="AF580" s="47" t="s">
        <v>987</v>
      </c>
    </row>
    <row r="581" spans="1:32"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c r="AA581" s="50" t="str">
        <f t="shared" si="1728"/>
        <v>NA</v>
      </c>
      <c r="AB581" s="75" t="str">
        <f t="shared" si="1729"/>
        <v>NA</v>
      </c>
      <c r="AC581" s="47" t="s">
        <v>987</v>
      </c>
      <c r="AD581" s="47" t="s">
        <v>987</v>
      </c>
      <c r="AE581" s="47" t="s">
        <v>987</v>
      </c>
      <c r="AF581" s="47" t="s">
        <v>987</v>
      </c>
    </row>
    <row r="582" spans="1:32"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c r="AA582" s="50" t="str">
        <f t="shared" si="1728"/>
        <v>NA</v>
      </c>
      <c r="AB582" s="75" t="str">
        <f t="shared" si="1729"/>
        <v>NA</v>
      </c>
      <c r="AC582" s="47" t="s">
        <v>987</v>
      </c>
      <c r="AD582" s="47" t="s">
        <v>987</v>
      </c>
      <c r="AE582" s="47" t="s">
        <v>987</v>
      </c>
      <c r="AF582" s="47" t="s">
        <v>987</v>
      </c>
    </row>
    <row r="583" spans="1:32"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c r="AA583" s="50" t="str">
        <f t="shared" si="1728"/>
        <v>NA</v>
      </c>
      <c r="AB583" s="75" t="str">
        <f t="shared" si="1729"/>
        <v>NA</v>
      </c>
      <c r="AC583" s="47" t="s">
        <v>987</v>
      </c>
      <c r="AD583" s="47" t="s">
        <v>987</v>
      </c>
      <c r="AE583" s="47" t="s">
        <v>987</v>
      </c>
      <c r="AF583" s="47" t="s">
        <v>987</v>
      </c>
    </row>
    <row r="584" spans="1:32"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c r="AA584" s="50" t="str">
        <f t="shared" si="1728"/>
        <v>NA</v>
      </c>
      <c r="AB584" s="75" t="str">
        <f t="shared" si="1729"/>
        <v>NA</v>
      </c>
      <c r="AC584" s="47" t="s">
        <v>987</v>
      </c>
      <c r="AD584" s="47" t="s">
        <v>987</v>
      </c>
      <c r="AE584" s="47" t="s">
        <v>987</v>
      </c>
      <c r="AF584" s="47" t="s">
        <v>987</v>
      </c>
    </row>
    <row r="585" spans="1:32"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c r="AA585" s="50" t="str">
        <f t="shared" si="1728"/>
        <v>NA</v>
      </c>
      <c r="AB585" s="75" t="str">
        <f t="shared" si="1729"/>
        <v>NA</v>
      </c>
      <c r="AC585" s="47" t="s">
        <v>987</v>
      </c>
      <c r="AD585" s="47" t="s">
        <v>987</v>
      </c>
      <c r="AE585" s="47" t="s">
        <v>987</v>
      </c>
      <c r="AF585" s="47" t="s">
        <v>987</v>
      </c>
    </row>
    <row r="586" spans="1:32"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c r="AA586" s="50" t="str">
        <f t="shared" si="1728"/>
        <v>NA</v>
      </c>
      <c r="AB586" s="75" t="str">
        <f t="shared" si="1729"/>
        <v>NA</v>
      </c>
      <c r="AC586" s="47" t="s">
        <v>987</v>
      </c>
      <c r="AD586" s="47" t="s">
        <v>987</v>
      </c>
      <c r="AE586" s="47" t="s">
        <v>987</v>
      </c>
      <c r="AF586" s="47" t="s">
        <v>987</v>
      </c>
    </row>
    <row r="587" spans="1:32"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c r="AA587" s="50" t="str">
        <f t="shared" si="1728"/>
        <v>NA</v>
      </c>
      <c r="AB587" s="75" t="str">
        <f t="shared" si="1729"/>
        <v>NA</v>
      </c>
      <c r="AC587" s="47" t="s">
        <v>987</v>
      </c>
      <c r="AD587" s="47" t="s">
        <v>987</v>
      </c>
      <c r="AE587" s="47" t="s">
        <v>987</v>
      </c>
      <c r="AF587" s="47" t="s">
        <v>987</v>
      </c>
    </row>
    <row r="588" spans="1:32"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c r="AA588" s="50" t="str">
        <f t="shared" si="1728"/>
        <v>NA</v>
      </c>
      <c r="AB588" s="75" t="str">
        <f t="shared" si="1729"/>
        <v>NA</v>
      </c>
      <c r="AC588" s="47" t="s">
        <v>987</v>
      </c>
      <c r="AD588" s="47" t="s">
        <v>987</v>
      </c>
      <c r="AE588" s="47" t="s">
        <v>987</v>
      </c>
      <c r="AF588" s="47" t="s">
        <v>987</v>
      </c>
    </row>
    <row r="589" spans="1:32"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c r="AA589" s="50" t="str">
        <f t="shared" si="1728"/>
        <v>NA</v>
      </c>
      <c r="AB589" s="75" t="str">
        <f t="shared" si="1729"/>
        <v>NA</v>
      </c>
      <c r="AC589" s="47" t="s">
        <v>987</v>
      </c>
      <c r="AD589" s="47" t="s">
        <v>987</v>
      </c>
      <c r="AE589" s="47" t="s">
        <v>987</v>
      </c>
      <c r="AF589" s="47" t="s">
        <v>987</v>
      </c>
    </row>
    <row r="590" spans="1:32"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c r="AA590" s="50" t="str">
        <f t="shared" si="1728"/>
        <v>NA</v>
      </c>
      <c r="AB590" s="75" t="str">
        <f t="shared" si="1729"/>
        <v>NA</v>
      </c>
      <c r="AC590" s="47" t="s">
        <v>987</v>
      </c>
      <c r="AD590" s="47" t="s">
        <v>987</v>
      </c>
      <c r="AE590" s="47" t="s">
        <v>987</v>
      </c>
      <c r="AF590" s="47" t="s">
        <v>987</v>
      </c>
    </row>
    <row r="591" spans="1:32"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c r="AA591" s="50" t="str">
        <f t="shared" si="1728"/>
        <v>NA</v>
      </c>
      <c r="AB591" s="75" t="str">
        <f t="shared" si="1729"/>
        <v>NA</v>
      </c>
      <c r="AC591" s="47" t="s">
        <v>987</v>
      </c>
      <c r="AD591" s="47" t="s">
        <v>987</v>
      </c>
      <c r="AE591" s="47" t="s">
        <v>987</v>
      </c>
      <c r="AF591" s="47" t="s">
        <v>987</v>
      </c>
    </row>
    <row r="592" spans="1:32"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c r="AA592" s="50" t="str">
        <f t="shared" si="1728"/>
        <v>NA</v>
      </c>
      <c r="AB592" s="75" t="str">
        <f t="shared" si="1729"/>
        <v>NA</v>
      </c>
      <c r="AC592" s="47" t="s">
        <v>987</v>
      </c>
      <c r="AD592" s="47" t="s">
        <v>987</v>
      </c>
      <c r="AE592" s="47" t="s">
        <v>987</v>
      </c>
      <c r="AF592" s="47" t="s">
        <v>987</v>
      </c>
    </row>
    <row r="593" spans="1:32"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c r="AA593" s="50" t="str">
        <f t="shared" si="1728"/>
        <v>NA</v>
      </c>
      <c r="AB593" s="75" t="str">
        <f t="shared" si="1729"/>
        <v>NA</v>
      </c>
      <c r="AC593" s="47" t="s">
        <v>987</v>
      </c>
      <c r="AD593" s="47" t="s">
        <v>987</v>
      </c>
      <c r="AE593" s="47" t="s">
        <v>987</v>
      </c>
      <c r="AF593" s="47" t="s">
        <v>987</v>
      </c>
    </row>
    <row r="594" spans="1:32"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c r="AA594" s="50" t="str">
        <f t="shared" si="1728"/>
        <v>NA</v>
      </c>
      <c r="AB594" s="75" t="str">
        <f t="shared" si="1729"/>
        <v>NA</v>
      </c>
      <c r="AC594" s="47" t="s">
        <v>987</v>
      </c>
      <c r="AD594" s="47" t="s">
        <v>987</v>
      </c>
      <c r="AE594" s="47" t="s">
        <v>987</v>
      </c>
      <c r="AF594" s="47" t="s">
        <v>987</v>
      </c>
    </row>
    <row r="595" spans="1:32"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c r="AA595" s="50" t="str">
        <f t="shared" si="1728"/>
        <v>NA</v>
      </c>
      <c r="AB595" s="75" t="str">
        <f t="shared" si="1729"/>
        <v>NA</v>
      </c>
      <c r="AC595" s="47" t="s">
        <v>987</v>
      </c>
      <c r="AD595" s="47" t="s">
        <v>987</v>
      </c>
      <c r="AE595" s="47" t="s">
        <v>987</v>
      </c>
      <c r="AF595" s="47" t="s">
        <v>987</v>
      </c>
    </row>
    <row r="596" spans="1:32"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c r="AA596" s="50" t="str">
        <f t="shared" si="1728"/>
        <v>NA</v>
      </c>
      <c r="AB596" s="75" t="str">
        <f t="shared" si="1729"/>
        <v>NA</v>
      </c>
      <c r="AC596" s="47" t="s">
        <v>987</v>
      </c>
      <c r="AD596" s="47" t="s">
        <v>987</v>
      </c>
      <c r="AE596" s="47" t="s">
        <v>987</v>
      </c>
      <c r="AF596" s="47" t="s">
        <v>987</v>
      </c>
    </row>
    <row r="597" spans="1:32"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c r="AA597" s="50" t="str">
        <f t="shared" si="1728"/>
        <v>NA</v>
      </c>
      <c r="AB597" s="75" t="str">
        <f t="shared" si="1729"/>
        <v>NA</v>
      </c>
      <c r="AC597" s="47" t="s">
        <v>987</v>
      </c>
      <c r="AD597" s="47" t="s">
        <v>987</v>
      </c>
      <c r="AE597" s="47" t="s">
        <v>987</v>
      </c>
      <c r="AF597" s="47" t="s">
        <v>987</v>
      </c>
    </row>
    <row r="598" spans="1:32"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c r="AA598" s="50" t="str">
        <f t="shared" si="1728"/>
        <v>NA</v>
      </c>
      <c r="AB598" s="75" t="str">
        <f t="shared" si="1729"/>
        <v>NA</v>
      </c>
      <c r="AC598" s="47" t="s">
        <v>987</v>
      </c>
      <c r="AD598" s="47" t="s">
        <v>987</v>
      </c>
      <c r="AE598" s="47" t="s">
        <v>987</v>
      </c>
      <c r="AF598" s="47" t="s">
        <v>987</v>
      </c>
    </row>
    <row r="599" spans="1:32"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c r="AA599" s="50" t="str">
        <f t="shared" si="1728"/>
        <v>NA</v>
      </c>
      <c r="AB599" s="75" t="str">
        <f t="shared" si="1729"/>
        <v>NA</v>
      </c>
      <c r="AC599" s="47" t="s">
        <v>987</v>
      </c>
      <c r="AD599" s="47" t="s">
        <v>987</v>
      </c>
      <c r="AE599" s="47" t="s">
        <v>987</v>
      </c>
      <c r="AF599" s="47" t="s">
        <v>987</v>
      </c>
    </row>
    <row r="600" spans="1:32"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c r="AA600" s="50" t="str">
        <f t="shared" si="1728"/>
        <v>NA</v>
      </c>
      <c r="AB600" s="75" t="str">
        <f t="shared" si="1729"/>
        <v>NA</v>
      </c>
      <c r="AC600" s="47" t="s">
        <v>987</v>
      </c>
      <c r="AD600" s="47" t="s">
        <v>987</v>
      </c>
      <c r="AE600" s="47" t="s">
        <v>987</v>
      </c>
      <c r="AF600" s="47" t="s">
        <v>987</v>
      </c>
    </row>
    <row r="601" spans="1:32"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c r="AA601" s="50" t="str">
        <f t="shared" si="1728"/>
        <v>NA</v>
      </c>
      <c r="AB601" s="75" t="str">
        <f t="shared" si="1729"/>
        <v>NA</v>
      </c>
      <c r="AC601" s="47" t="s">
        <v>987</v>
      </c>
      <c r="AD601" s="47" t="s">
        <v>987</v>
      </c>
      <c r="AE601" s="47" t="s">
        <v>987</v>
      </c>
      <c r="AF601" s="47" t="s">
        <v>987</v>
      </c>
    </row>
    <row r="602" spans="1:32"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c r="AA602" s="50" t="str">
        <f t="shared" si="1728"/>
        <v>NA</v>
      </c>
      <c r="AB602" s="75" t="str">
        <f t="shared" si="1729"/>
        <v>NA</v>
      </c>
      <c r="AC602" s="47" t="s">
        <v>987</v>
      </c>
      <c r="AD602" s="47" t="s">
        <v>987</v>
      </c>
      <c r="AE602" s="47" t="s">
        <v>987</v>
      </c>
      <c r="AF602" s="47" t="s">
        <v>987</v>
      </c>
    </row>
    <row r="603" spans="1:32"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c r="AA603" s="50" t="str">
        <f t="shared" si="1728"/>
        <v>NA</v>
      </c>
      <c r="AB603" s="75" t="str">
        <f t="shared" si="1729"/>
        <v>NA</v>
      </c>
      <c r="AC603" s="47" t="s">
        <v>987</v>
      </c>
      <c r="AD603" s="47" t="s">
        <v>987</v>
      </c>
      <c r="AE603" s="47" t="s">
        <v>987</v>
      </c>
      <c r="AF603" s="47" t="s">
        <v>987</v>
      </c>
    </row>
    <row r="604" spans="1:32"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c r="AA604" s="50" t="str">
        <f t="shared" si="1728"/>
        <v>NA</v>
      </c>
      <c r="AB604" s="75" t="str">
        <f t="shared" si="1729"/>
        <v>NA</v>
      </c>
      <c r="AC604" s="47" t="s">
        <v>987</v>
      </c>
      <c r="AD604" s="47" t="s">
        <v>987</v>
      </c>
      <c r="AE604" s="47" t="s">
        <v>987</v>
      </c>
      <c r="AF604" s="47" t="s">
        <v>987</v>
      </c>
    </row>
    <row r="605" spans="1:32"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c r="AA605" s="50" t="str">
        <f t="shared" si="1728"/>
        <v>NA</v>
      </c>
      <c r="AB605" s="75" t="str">
        <f t="shared" si="1729"/>
        <v>NA</v>
      </c>
      <c r="AC605" s="47" t="s">
        <v>987</v>
      </c>
      <c r="AD605" s="47" t="s">
        <v>987</v>
      </c>
      <c r="AE605" s="47" t="s">
        <v>987</v>
      </c>
      <c r="AF605" s="47" t="s">
        <v>987</v>
      </c>
    </row>
    <row r="606" spans="1:32"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c r="AA606" s="50" t="str">
        <f t="shared" si="1728"/>
        <v>NA</v>
      </c>
      <c r="AB606" s="75" t="str">
        <f t="shared" si="1729"/>
        <v>NA</v>
      </c>
      <c r="AC606" s="47" t="s">
        <v>987</v>
      </c>
      <c r="AD606" s="47" t="s">
        <v>987</v>
      </c>
      <c r="AE606" s="47" t="s">
        <v>987</v>
      </c>
      <c r="AF606" s="47" t="s">
        <v>987</v>
      </c>
    </row>
    <row r="607" spans="1:32"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c r="AA607" s="50" t="str">
        <f t="shared" si="1728"/>
        <v>NA</v>
      </c>
      <c r="AB607" s="75" t="str">
        <f t="shared" si="1729"/>
        <v>NA</v>
      </c>
      <c r="AC607" s="47" t="s">
        <v>987</v>
      </c>
      <c r="AD607" s="47" t="s">
        <v>987</v>
      </c>
      <c r="AE607" s="47" t="s">
        <v>987</v>
      </c>
      <c r="AF607" s="47" t="s">
        <v>987</v>
      </c>
    </row>
    <row r="608" spans="1:32"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c r="AA608" s="50" t="str">
        <f t="shared" si="1728"/>
        <v>NA</v>
      </c>
      <c r="AB608" s="75" t="str">
        <f t="shared" si="1729"/>
        <v>NA</v>
      </c>
      <c r="AC608" s="47" t="s">
        <v>987</v>
      </c>
      <c r="AD608" s="47" t="s">
        <v>987</v>
      </c>
      <c r="AE608" s="47" t="s">
        <v>987</v>
      </c>
      <c r="AF608" s="47" t="s">
        <v>987</v>
      </c>
    </row>
    <row r="609" spans="1:32"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c r="AA609" s="50" t="str">
        <f t="shared" si="1728"/>
        <v>NA</v>
      </c>
      <c r="AB609" s="75" t="str">
        <f t="shared" si="1729"/>
        <v>NA</v>
      </c>
      <c r="AC609" s="47" t="s">
        <v>987</v>
      </c>
      <c r="AD609" s="47" t="s">
        <v>987</v>
      </c>
      <c r="AE609" s="47" t="s">
        <v>987</v>
      </c>
      <c r="AF609" s="47" t="s">
        <v>987</v>
      </c>
    </row>
    <row r="610" spans="1:32"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c r="AA610" s="50" t="str">
        <f t="shared" si="1728"/>
        <v>NA</v>
      </c>
      <c r="AB610" s="75" t="str">
        <f t="shared" si="1729"/>
        <v>NA</v>
      </c>
      <c r="AC610" s="47" t="s">
        <v>987</v>
      </c>
      <c r="AD610" s="47" t="s">
        <v>987</v>
      </c>
      <c r="AE610" s="47" t="s">
        <v>987</v>
      </c>
      <c r="AF610" s="47" t="s">
        <v>987</v>
      </c>
    </row>
    <row r="611" spans="1:32"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c r="AA611" s="50" t="str">
        <f t="shared" si="1728"/>
        <v>NA</v>
      </c>
      <c r="AB611" s="75" t="str">
        <f t="shared" si="1729"/>
        <v>NA</v>
      </c>
      <c r="AC611" s="47" t="s">
        <v>987</v>
      </c>
      <c r="AD611" s="47" t="s">
        <v>987</v>
      </c>
      <c r="AE611" s="47" t="s">
        <v>987</v>
      </c>
      <c r="AF611" s="47" t="s">
        <v>987</v>
      </c>
    </row>
    <row r="612" spans="1:32"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c r="AA612" s="50" t="str">
        <f t="shared" si="1728"/>
        <v>NA</v>
      </c>
      <c r="AB612" s="75" t="str">
        <f t="shared" si="1729"/>
        <v>NA</v>
      </c>
      <c r="AC612" s="47" t="s">
        <v>987</v>
      </c>
      <c r="AD612" s="47" t="s">
        <v>987</v>
      </c>
      <c r="AE612" s="47" t="s">
        <v>987</v>
      </c>
      <c r="AF612" s="47" t="s">
        <v>987</v>
      </c>
    </row>
    <row r="613" spans="1:32"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c r="AA613" s="50" t="str">
        <f t="shared" si="1728"/>
        <v>NA</v>
      </c>
      <c r="AB613" s="75" t="str">
        <f t="shared" si="1729"/>
        <v>NA</v>
      </c>
      <c r="AC613" s="47" t="s">
        <v>987</v>
      </c>
      <c r="AD613" s="47" t="s">
        <v>987</v>
      </c>
      <c r="AE613" s="47" t="s">
        <v>987</v>
      </c>
      <c r="AF613" s="47" t="s">
        <v>987</v>
      </c>
    </row>
    <row r="614" spans="1:32"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c r="AA614" s="50" t="str">
        <f t="shared" si="1728"/>
        <v>NA</v>
      </c>
      <c r="AB614" s="75" t="str">
        <f t="shared" si="1729"/>
        <v>NA</v>
      </c>
      <c r="AC614" s="47" t="s">
        <v>987</v>
      </c>
      <c r="AD614" s="47" t="s">
        <v>987</v>
      </c>
      <c r="AE614" s="47" t="s">
        <v>987</v>
      </c>
      <c r="AF614" s="47" t="s">
        <v>987</v>
      </c>
    </row>
    <row r="615" spans="1:32"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c r="AA615" s="50" t="str">
        <f t="shared" si="1728"/>
        <v>NA</v>
      </c>
      <c r="AB615" s="75" t="str">
        <f t="shared" si="1729"/>
        <v>NA</v>
      </c>
      <c r="AC615" s="47" t="s">
        <v>987</v>
      </c>
      <c r="AD615" s="47" t="s">
        <v>987</v>
      </c>
      <c r="AE615" s="47" t="s">
        <v>987</v>
      </c>
      <c r="AF615" s="47" t="s">
        <v>987</v>
      </c>
    </row>
    <row r="616" spans="1:32"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c r="AA616" s="50" t="str">
        <f t="shared" si="1728"/>
        <v>NA</v>
      </c>
      <c r="AB616" s="75" t="str">
        <f t="shared" si="1729"/>
        <v>NA</v>
      </c>
      <c r="AC616" s="47" t="s">
        <v>987</v>
      </c>
      <c r="AD616" s="47" t="s">
        <v>987</v>
      </c>
      <c r="AE616" s="47" t="s">
        <v>987</v>
      </c>
      <c r="AF616" s="47" t="s">
        <v>987</v>
      </c>
    </row>
    <row r="617" spans="1:32"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c r="AA617" s="50" t="str">
        <f t="shared" si="1728"/>
        <v>NA</v>
      </c>
      <c r="AB617" s="75" t="str">
        <f t="shared" si="1729"/>
        <v>NA</v>
      </c>
      <c r="AC617" s="47" t="s">
        <v>987</v>
      </c>
      <c r="AD617" s="47" t="s">
        <v>987</v>
      </c>
      <c r="AE617" s="47" t="s">
        <v>987</v>
      </c>
      <c r="AF617" s="47" t="s">
        <v>987</v>
      </c>
    </row>
    <row r="618" spans="1:32"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c r="AA618" s="50" t="str">
        <f t="shared" si="1728"/>
        <v>NA</v>
      </c>
      <c r="AB618" s="75" t="str">
        <f t="shared" si="1729"/>
        <v>NA</v>
      </c>
      <c r="AC618" s="47" t="s">
        <v>987</v>
      </c>
      <c r="AD618" s="47" t="s">
        <v>987</v>
      </c>
      <c r="AE618" s="47" t="s">
        <v>987</v>
      </c>
      <c r="AF618" s="47" t="s">
        <v>987</v>
      </c>
    </row>
    <row r="619" spans="1:32"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c r="AA619" s="50" t="str">
        <f t="shared" si="1728"/>
        <v>NA</v>
      </c>
      <c r="AB619" s="75" t="str">
        <f t="shared" si="1729"/>
        <v>NA</v>
      </c>
      <c r="AC619" s="47" t="s">
        <v>987</v>
      </c>
      <c r="AD619" s="47" t="s">
        <v>987</v>
      </c>
      <c r="AE619" s="47" t="s">
        <v>987</v>
      </c>
      <c r="AF619" s="47" t="s">
        <v>987</v>
      </c>
    </row>
    <row r="620" spans="1:32"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c r="AA620" s="50" t="str">
        <f t="shared" si="1728"/>
        <v>NA</v>
      </c>
      <c r="AB620" s="75" t="str">
        <f t="shared" si="1729"/>
        <v>NA</v>
      </c>
      <c r="AC620" s="47" t="s">
        <v>987</v>
      </c>
      <c r="AD620" s="47" t="s">
        <v>987</v>
      </c>
      <c r="AE620" s="47" t="s">
        <v>987</v>
      </c>
      <c r="AF620" s="47" t="s">
        <v>987</v>
      </c>
    </row>
    <row r="621" spans="1:32"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c r="AA621" s="50" t="str">
        <f t="shared" si="1728"/>
        <v>NA</v>
      </c>
      <c r="AB621" s="75" t="str">
        <f t="shared" si="1729"/>
        <v>NA</v>
      </c>
      <c r="AC621" s="47" t="s">
        <v>987</v>
      </c>
      <c r="AD621" s="47" t="s">
        <v>987</v>
      </c>
      <c r="AE621" s="47" t="s">
        <v>987</v>
      </c>
      <c r="AF621" s="47" t="s">
        <v>987</v>
      </c>
    </row>
    <row r="622" spans="1:32"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c r="AA622" s="50" t="str">
        <f t="shared" si="1728"/>
        <v>NA</v>
      </c>
      <c r="AB622" s="75" t="str">
        <f t="shared" si="1729"/>
        <v>NA</v>
      </c>
      <c r="AC622" s="47" t="s">
        <v>987</v>
      </c>
      <c r="AD622" s="47" t="s">
        <v>987</v>
      </c>
      <c r="AE622" s="47" t="s">
        <v>987</v>
      </c>
      <c r="AF622" s="47" t="s">
        <v>987</v>
      </c>
    </row>
    <row r="623" spans="1:32"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c r="AA623" s="50" t="str">
        <f t="shared" si="1728"/>
        <v>NA</v>
      </c>
      <c r="AB623" s="75" t="str">
        <f t="shared" si="1729"/>
        <v>NA</v>
      </c>
      <c r="AC623" s="47" t="s">
        <v>987</v>
      </c>
      <c r="AD623" s="47" t="s">
        <v>987</v>
      </c>
      <c r="AE623" s="47" t="s">
        <v>987</v>
      </c>
      <c r="AF623" s="47" t="s">
        <v>987</v>
      </c>
    </row>
    <row r="624" spans="1:32"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c r="AA624" s="50" t="str">
        <f t="shared" si="1728"/>
        <v>NA</v>
      </c>
      <c r="AB624" s="75" t="str">
        <f t="shared" si="1729"/>
        <v>NA</v>
      </c>
      <c r="AC624" s="47" t="s">
        <v>987</v>
      </c>
      <c r="AD624" s="47" t="s">
        <v>987</v>
      </c>
      <c r="AE624" s="47" t="s">
        <v>987</v>
      </c>
      <c r="AF624" s="47" t="s">
        <v>987</v>
      </c>
    </row>
    <row r="625" spans="1:32"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c r="AA625" s="50" t="str">
        <f t="shared" si="1728"/>
        <v>NA</v>
      </c>
      <c r="AB625" s="75" t="str">
        <f t="shared" si="1729"/>
        <v>NA</v>
      </c>
      <c r="AC625" s="47" t="s">
        <v>987</v>
      </c>
      <c r="AD625" s="47" t="s">
        <v>987</v>
      </c>
      <c r="AE625" s="47" t="s">
        <v>987</v>
      </c>
      <c r="AF625" s="47" t="s">
        <v>987</v>
      </c>
    </row>
    <row r="626" spans="1:32"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c r="AA626" s="50" t="str">
        <f t="shared" si="1728"/>
        <v>NA</v>
      </c>
      <c r="AB626" s="75" t="str">
        <f t="shared" si="1729"/>
        <v>NA</v>
      </c>
      <c r="AC626" s="47" t="s">
        <v>987</v>
      </c>
      <c r="AD626" s="47" t="s">
        <v>987</v>
      </c>
      <c r="AE626" s="47" t="s">
        <v>987</v>
      </c>
      <c r="AF626" s="47" t="s">
        <v>987</v>
      </c>
    </row>
    <row r="627" spans="1:32"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c r="AA627" s="50" t="str">
        <f t="shared" si="1728"/>
        <v>NA</v>
      </c>
      <c r="AB627" s="75" t="str">
        <f t="shared" si="1729"/>
        <v>NA</v>
      </c>
      <c r="AC627" s="47" t="s">
        <v>987</v>
      </c>
      <c r="AD627" s="47" t="s">
        <v>987</v>
      </c>
      <c r="AE627" s="47" t="s">
        <v>987</v>
      </c>
      <c r="AF627" s="47" t="s">
        <v>987</v>
      </c>
    </row>
    <row r="628" spans="1:32"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c r="AA628" s="50" t="str">
        <f t="shared" si="1728"/>
        <v>NA</v>
      </c>
      <c r="AB628" s="75" t="str">
        <f t="shared" si="1729"/>
        <v>NA</v>
      </c>
      <c r="AC628" s="47" t="s">
        <v>987</v>
      </c>
      <c r="AD628" s="47" t="s">
        <v>987</v>
      </c>
      <c r="AE628" s="47" t="s">
        <v>987</v>
      </c>
      <c r="AF628" s="47" t="s">
        <v>987</v>
      </c>
    </row>
    <row r="629" spans="1:32"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c r="AA629" s="50" t="str">
        <f t="shared" si="1728"/>
        <v>NA</v>
      </c>
      <c r="AB629" s="75" t="str">
        <f t="shared" si="1729"/>
        <v>NA</v>
      </c>
      <c r="AC629" s="47" t="s">
        <v>987</v>
      </c>
      <c r="AD629" s="47" t="s">
        <v>987</v>
      </c>
      <c r="AE629" s="47" t="s">
        <v>987</v>
      </c>
      <c r="AF629" s="47" t="s">
        <v>987</v>
      </c>
    </row>
    <row r="630" spans="1:32"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c r="AA630" s="50" t="str">
        <f t="shared" si="1728"/>
        <v>NA</v>
      </c>
      <c r="AB630" s="75" t="str">
        <f t="shared" si="1729"/>
        <v>NA</v>
      </c>
      <c r="AC630" s="47" t="s">
        <v>987</v>
      </c>
      <c r="AD630" s="47" t="s">
        <v>987</v>
      </c>
      <c r="AE630" s="47" t="s">
        <v>987</v>
      </c>
      <c r="AF630" s="47" t="s">
        <v>987</v>
      </c>
    </row>
    <row r="631" spans="1:32"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c r="AA631" s="50" t="str">
        <f t="shared" si="1728"/>
        <v>NA</v>
      </c>
      <c r="AB631" s="75" t="str">
        <f t="shared" si="1729"/>
        <v>NA</v>
      </c>
      <c r="AC631" s="47" t="s">
        <v>987</v>
      </c>
      <c r="AD631" s="47" t="s">
        <v>987</v>
      </c>
      <c r="AE631" s="47" t="s">
        <v>987</v>
      </c>
      <c r="AF631" s="47" t="s">
        <v>987</v>
      </c>
    </row>
    <row r="632" spans="1:32"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c r="AA632" s="50" t="str">
        <f t="shared" ref="AA632:AA674" si="1730">IF(ISERROR(MIN(86400*AB632/(4*3600), 1)), "NA", MIN(86400*AB632/(4*3600), 1))</f>
        <v>NA</v>
      </c>
      <c r="AB632" s="75" t="str">
        <f t="shared" ref="AB632:AB674" si="1731">IF(AC632="-","NA",SUM(AC632:AF632))</f>
        <v>NA</v>
      </c>
      <c r="AC632" s="47" t="s">
        <v>987</v>
      </c>
      <c r="AD632" s="47" t="s">
        <v>987</v>
      </c>
      <c r="AE632" s="47" t="s">
        <v>987</v>
      </c>
      <c r="AF632" s="47" t="s">
        <v>987</v>
      </c>
    </row>
    <row r="633" spans="1:32"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c r="AA633" s="50" t="str">
        <f t="shared" si="1730"/>
        <v>NA</v>
      </c>
      <c r="AB633" s="75" t="str">
        <f t="shared" si="1731"/>
        <v>NA</v>
      </c>
      <c r="AC633" s="47" t="s">
        <v>987</v>
      </c>
      <c r="AD633" s="47" t="s">
        <v>987</v>
      </c>
      <c r="AE633" s="47" t="s">
        <v>987</v>
      </c>
      <c r="AF633" s="47" t="s">
        <v>987</v>
      </c>
    </row>
    <row r="634" spans="1:32"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c r="AA634" s="50" t="str">
        <f t="shared" si="1730"/>
        <v>NA</v>
      </c>
      <c r="AB634" s="75" t="str">
        <f t="shared" si="1731"/>
        <v>NA</v>
      </c>
      <c r="AC634" s="47" t="s">
        <v>987</v>
      </c>
      <c r="AD634" s="47" t="s">
        <v>987</v>
      </c>
      <c r="AE634" s="47" t="s">
        <v>987</v>
      </c>
      <c r="AF634" s="47" t="s">
        <v>987</v>
      </c>
    </row>
    <row r="635" spans="1:32"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c r="AA635" s="50" t="str">
        <f t="shared" si="1730"/>
        <v>NA</v>
      </c>
      <c r="AB635" s="75" t="str">
        <f t="shared" si="1731"/>
        <v>NA</v>
      </c>
      <c r="AC635" s="47" t="s">
        <v>987</v>
      </c>
      <c r="AD635" s="47" t="s">
        <v>987</v>
      </c>
      <c r="AE635" s="47" t="s">
        <v>987</v>
      </c>
      <c r="AF635" s="47" t="s">
        <v>987</v>
      </c>
    </row>
    <row r="636" spans="1:32"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c r="AA636" s="50" t="str">
        <f t="shared" si="1730"/>
        <v>NA</v>
      </c>
      <c r="AB636" s="75" t="str">
        <f t="shared" si="1731"/>
        <v>NA</v>
      </c>
      <c r="AC636" s="47" t="s">
        <v>987</v>
      </c>
      <c r="AD636" s="47" t="s">
        <v>987</v>
      </c>
      <c r="AE636" s="47" t="s">
        <v>987</v>
      </c>
      <c r="AF636" s="47" t="s">
        <v>987</v>
      </c>
    </row>
    <row r="637" spans="1:32"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c r="AA637" s="50" t="str">
        <f t="shared" si="1730"/>
        <v>NA</v>
      </c>
      <c r="AB637" s="75" t="str">
        <f t="shared" si="1731"/>
        <v>NA</v>
      </c>
      <c r="AC637" s="47" t="s">
        <v>987</v>
      </c>
      <c r="AD637" s="47" t="s">
        <v>987</v>
      </c>
      <c r="AE637" s="47" t="s">
        <v>987</v>
      </c>
      <c r="AF637" s="47" t="s">
        <v>987</v>
      </c>
    </row>
    <row r="638" spans="1:32"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c r="AA638" s="50" t="str">
        <f t="shared" si="1730"/>
        <v>NA</v>
      </c>
      <c r="AB638" s="75" t="str">
        <f t="shared" si="1731"/>
        <v>NA</v>
      </c>
      <c r="AC638" s="47" t="s">
        <v>987</v>
      </c>
      <c r="AD638" s="47" t="s">
        <v>987</v>
      </c>
      <c r="AE638" s="47" t="s">
        <v>987</v>
      </c>
      <c r="AF638" s="47" t="s">
        <v>987</v>
      </c>
    </row>
    <row r="639" spans="1:32"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c r="AA639" s="50" t="str">
        <f t="shared" si="1730"/>
        <v>NA</v>
      </c>
      <c r="AB639" s="75" t="str">
        <f t="shared" si="1731"/>
        <v>NA</v>
      </c>
      <c r="AC639" s="47" t="s">
        <v>987</v>
      </c>
      <c r="AD639" s="47" t="s">
        <v>987</v>
      </c>
      <c r="AE639" s="47" t="s">
        <v>987</v>
      </c>
      <c r="AF639" s="47" t="s">
        <v>987</v>
      </c>
    </row>
    <row r="640" spans="1:32"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c r="AA640" s="50" t="str">
        <f t="shared" si="1730"/>
        <v>NA</v>
      </c>
      <c r="AB640" s="75" t="str">
        <f t="shared" si="1731"/>
        <v>NA</v>
      </c>
      <c r="AC640" s="47" t="s">
        <v>987</v>
      </c>
      <c r="AD640" s="47" t="s">
        <v>987</v>
      </c>
      <c r="AE640" s="47" t="s">
        <v>987</v>
      </c>
      <c r="AF640" s="47" t="s">
        <v>987</v>
      </c>
    </row>
    <row r="641" spans="1:32"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c r="AA641" s="50" t="str">
        <f t="shared" si="1730"/>
        <v>NA</v>
      </c>
      <c r="AB641" s="75" t="str">
        <f t="shared" si="1731"/>
        <v>NA</v>
      </c>
      <c r="AC641" s="47" t="s">
        <v>987</v>
      </c>
      <c r="AD641" s="47" t="s">
        <v>987</v>
      </c>
      <c r="AE641" s="47" t="s">
        <v>987</v>
      </c>
      <c r="AF641" s="47" t="s">
        <v>987</v>
      </c>
    </row>
    <row r="642" spans="1:32"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c r="AA642" s="50" t="str">
        <f t="shared" si="1730"/>
        <v>NA</v>
      </c>
      <c r="AB642" s="75" t="str">
        <f t="shared" si="1731"/>
        <v>NA</v>
      </c>
      <c r="AC642" s="47" t="s">
        <v>987</v>
      </c>
      <c r="AD642" s="47" t="s">
        <v>987</v>
      </c>
      <c r="AE642" s="47" t="s">
        <v>987</v>
      </c>
      <c r="AF642" s="47" t="s">
        <v>987</v>
      </c>
    </row>
    <row r="643" spans="1:32"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c r="AA643" s="50" t="str">
        <f t="shared" si="1730"/>
        <v>NA</v>
      </c>
      <c r="AB643" s="75" t="str">
        <f t="shared" si="1731"/>
        <v>NA</v>
      </c>
      <c r="AC643" s="47" t="s">
        <v>987</v>
      </c>
      <c r="AD643" s="47" t="s">
        <v>987</v>
      </c>
      <c r="AE643" s="47" t="s">
        <v>987</v>
      </c>
      <c r="AF643" s="47" t="s">
        <v>987</v>
      </c>
    </row>
    <row r="644" spans="1:32"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c r="AA644" s="50" t="str">
        <f t="shared" si="1730"/>
        <v>NA</v>
      </c>
      <c r="AB644" s="75" t="str">
        <f t="shared" si="1731"/>
        <v>NA</v>
      </c>
      <c r="AC644" s="47" t="s">
        <v>987</v>
      </c>
      <c r="AD644" s="47" t="s">
        <v>987</v>
      </c>
      <c r="AE644" s="47" t="s">
        <v>987</v>
      </c>
      <c r="AF644" s="47" t="s">
        <v>987</v>
      </c>
    </row>
    <row r="645" spans="1:32"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c r="AA645" s="50" t="str">
        <f t="shared" si="1730"/>
        <v>NA</v>
      </c>
      <c r="AB645" s="75" t="str">
        <f t="shared" si="1731"/>
        <v>NA</v>
      </c>
      <c r="AC645" s="47" t="s">
        <v>987</v>
      </c>
      <c r="AD645" s="47" t="s">
        <v>987</v>
      </c>
      <c r="AE645" s="47" t="s">
        <v>987</v>
      </c>
      <c r="AF645" s="47" t="s">
        <v>987</v>
      </c>
    </row>
    <row r="646" spans="1:32"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c r="AA646" s="50" t="str">
        <f t="shared" si="1730"/>
        <v>NA</v>
      </c>
      <c r="AB646" s="75" t="str">
        <f t="shared" si="1731"/>
        <v>NA</v>
      </c>
      <c r="AC646" s="47" t="s">
        <v>987</v>
      </c>
      <c r="AD646" s="47" t="s">
        <v>987</v>
      </c>
      <c r="AE646" s="47" t="s">
        <v>987</v>
      </c>
      <c r="AF646" s="47" t="s">
        <v>987</v>
      </c>
    </row>
    <row r="647" spans="1:32"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c r="AA647" s="50" t="str">
        <f t="shared" si="1730"/>
        <v>NA</v>
      </c>
      <c r="AB647" s="75" t="str">
        <f t="shared" si="1731"/>
        <v>NA</v>
      </c>
      <c r="AC647" s="47" t="s">
        <v>987</v>
      </c>
      <c r="AD647" s="47" t="s">
        <v>987</v>
      </c>
      <c r="AE647" s="47" t="s">
        <v>987</v>
      </c>
      <c r="AF647" s="47" t="s">
        <v>987</v>
      </c>
    </row>
    <row r="648" spans="1:32"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c r="AA648" s="50" t="str">
        <f t="shared" si="1730"/>
        <v>NA</v>
      </c>
      <c r="AB648" s="75" t="str">
        <f t="shared" si="1731"/>
        <v>NA</v>
      </c>
      <c r="AC648" s="47" t="s">
        <v>987</v>
      </c>
      <c r="AD648" s="47" t="s">
        <v>987</v>
      </c>
      <c r="AE648" s="47" t="s">
        <v>987</v>
      </c>
      <c r="AF648" s="47" t="s">
        <v>987</v>
      </c>
    </row>
    <row r="649" spans="1:32"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c r="AA649" s="50" t="str">
        <f t="shared" si="1730"/>
        <v>NA</v>
      </c>
      <c r="AB649" s="75" t="str">
        <f t="shared" si="1731"/>
        <v>NA</v>
      </c>
      <c r="AC649" s="47" t="s">
        <v>987</v>
      </c>
      <c r="AD649" s="47" t="s">
        <v>987</v>
      </c>
      <c r="AE649" s="47" t="s">
        <v>987</v>
      </c>
      <c r="AF649" s="47" t="s">
        <v>987</v>
      </c>
    </row>
    <row r="650" spans="1:32"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c r="AA650" s="50" t="str">
        <f t="shared" si="1730"/>
        <v>NA</v>
      </c>
      <c r="AB650" s="75" t="str">
        <f t="shared" si="1731"/>
        <v>NA</v>
      </c>
      <c r="AC650" s="47" t="s">
        <v>987</v>
      </c>
      <c r="AD650" s="47" t="s">
        <v>987</v>
      </c>
      <c r="AE650" s="47" t="s">
        <v>987</v>
      </c>
      <c r="AF650" s="47" t="s">
        <v>987</v>
      </c>
    </row>
    <row r="651" spans="1:32"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c r="AA651" s="50" t="str">
        <f t="shared" si="1730"/>
        <v>NA</v>
      </c>
      <c r="AB651" s="75" t="str">
        <f t="shared" si="1731"/>
        <v>NA</v>
      </c>
      <c r="AC651" s="47" t="s">
        <v>987</v>
      </c>
      <c r="AD651" s="47" t="s">
        <v>987</v>
      </c>
      <c r="AE651" s="47" t="s">
        <v>987</v>
      </c>
      <c r="AF651" s="47" t="s">
        <v>987</v>
      </c>
    </row>
    <row r="652" spans="1:32"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c r="AA652" s="50" t="str">
        <f t="shared" si="1730"/>
        <v>NA</v>
      </c>
      <c r="AB652" s="75" t="str">
        <f t="shared" si="1731"/>
        <v>NA</v>
      </c>
      <c r="AC652" s="47" t="s">
        <v>987</v>
      </c>
      <c r="AD652" s="47" t="s">
        <v>987</v>
      </c>
      <c r="AE652" s="47" t="s">
        <v>987</v>
      </c>
      <c r="AF652" s="47" t="s">
        <v>987</v>
      </c>
    </row>
    <row r="653" spans="1:32"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c r="AA653" s="50" t="str">
        <f t="shared" si="1730"/>
        <v>NA</v>
      </c>
      <c r="AB653" s="75" t="str">
        <f t="shared" si="1731"/>
        <v>NA</v>
      </c>
      <c r="AC653" s="47" t="s">
        <v>987</v>
      </c>
      <c r="AD653" s="47" t="s">
        <v>987</v>
      </c>
      <c r="AE653" s="47" t="s">
        <v>987</v>
      </c>
      <c r="AF653" s="47" t="s">
        <v>987</v>
      </c>
    </row>
    <row r="654" spans="1:32"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c r="AA654" s="50" t="str">
        <f t="shared" si="1730"/>
        <v>NA</v>
      </c>
      <c r="AB654" s="75" t="str">
        <f t="shared" si="1731"/>
        <v>NA</v>
      </c>
      <c r="AC654" s="47" t="s">
        <v>987</v>
      </c>
      <c r="AD654" s="47" t="s">
        <v>987</v>
      </c>
      <c r="AE654" s="47" t="s">
        <v>987</v>
      </c>
      <c r="AF654" s="47" t="s">
        <v>987</v>
      </c>
    </row>
    <row r="655" spans="1:32"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c r="AA655" s="50" t="str">
        <f t="shared" si="1730"/>
        <v>NA</v>
      </c>
      <c r="AB655" s="75" t="str">
        <f t="shared" si="1731"/>
        <v>NA</v>
      </c>
      <c r="AC655" s="47" t="s">
        <v>987</v>
      </c>
      <c r="AD655" s="47" t="s">
        <v>987</v>
      </c>
      <c r="AE655" s="47" t="s">
        <v>987</v>
      </c>
      <c r="AF655" s="47" t="s">
        <v>987</v>
      </c>
    </row>
    <row r="656" spans="1:32"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c r="AA656" s="50" t="str">
        <f t="shared" si="1730"/>
        <v>NA</v>
      </c>
      <c r="AB656" s="75" t="str">
        <f t="shared" si="1731"/>
        <v>NA</v>
      </c>
      <c r="AC656" s="47" t="s">
        <v>987</v>
      </c>
      <c r="AD656" s="47" t="s">
        <v>987</v>
      </c>
      <c r="AE656" s="47" t="s">
        <v>987</v>
      </c>
      <c r="AF656" s="47" t="s">
        <v>987</v>
      </c>
    </row>
    <row r="657" spans="1:32"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c r="AA657" s="50" t="str">
        <f t="shared" si="1730"/>
        <v>NA</v>
      </c>
      <c r="AB657" s="75" t="str">
        <f t="shared" si="1731"/>
        <v>NA</v>
      </c>
      <c r="AC657" s="47" t="s">
        <v>987</v>
      </c>
      <c r="AD657" s="47" t="s">
        <v>987</v>
      </c>
      <c r="AE657" s="47" t="s">
        <v>987</v>
      </c>
      <c r="AF657" s="47" t="s">
        <v>987</v>
      </c>
    </row>
    <row r="658" spans="1:32"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c r="AA658" s="50" t="str">
        <f t="shared" si="1730"/>
        <v>NA</v>
      </c>
      <c r="AB658" s="75" t="str">
        <f t="shared" si="1731"/>
        <v>NA</v>
      </c>
      <c r="AC658" s="47" t="s">
        <v>987</v>
      </c>
      <c r="AD658" s="47" t="s">
        <v>987</v>
      </c>
      <c r="AE658" s="47" t="s">
        <v>987</v>
      </c>
      <c r="AF658" s="47" t="s">
        <v>987</v>
      </c>
    </row>
    <row r="659" spans="1:32"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c r="AA659" s="50" t="str">
        <f t="shared" si="1730"/>
        <v>NA</v>
      </c>
      <c r="AB659" s="75" t="str">
        <f t="shared" si="1731"/>
        <v>NA</v>
      </c>
      <c r="AC659" s="47" t="s">
        <v>987</v>
      </c>
      <c r="AD659" s="47" t="s">
        <v>987</v>
      </c>
      <c r="AE659" s="47" t="s">
        <v>987</v>
      </c>
      <c r="AF659" s="47" t="s">
        <v>987</v>
      </c>
    </row>
    <row r="660" spans="1:32"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c r="AA660" s="50" t="str">
        <f t="shared" si="1730"/>
        <v>NA</v>
      </c>
      <c r="AB660" s="75" t="str">
        <f t="shared" si="1731"/>
        <v>NA</v>
      </c>
      <c r="AC660" s="47" t="s">
        <v>987</v>
      </c>
      <c r="AD660" s="47" t="s">
        <v>987</v>
      </c>
      <c r="AE660" s="47" t="s">
        <v>987</v>
      </c>
      <c r="AF660" s="47" t="s">
        <v>987</v>
      </c>
    </row>
    <row r="661" spans="1:32"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c r="AA661" s="50" t="str">
        <f t="shared" si="1730"/>
        <v>NA</v>
      </c>
      <c r="AB661" s="75" t="str">
        <f t="shared" si="1731"/>
        <v>NA</v>
      </c>
      <c r="AC661" s="47" t="s">
        <v>987</v>
      </c>
      <c r="AD661" s="47" t="s">
        <v>987</v>
      </c>
      <c r="AE661" s="47" t="s">
        <v>987</v>
      </c>
      <c r="AF661" s="47" t="s">
        <v>987</v>
      </c>
    </row>
    <row r="662" spans="1:32"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c r="AA662" s="50" t="str">
        <f t="shared" si="1730"/>
        <v>NA</v>
      </c>
      <c r="AB662" s="75" t="str">
        <f t="shared" si="1731"/>
        <v>NA</v>
      </c>
      <c r="AC662" s="47" t="s">
        <v>987</v>
      </c>
      <c r="AD662" s="47" t="s">
        <v>987</v>
      </c>
      <c r="AE662" s="47" t="s">
        <v>987</v>
      </c>
      <c r="AF662" s="47" t="s">
        <v>987</v>
      </c>
    </row>
    <row r="663" spans="1:32"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c r="AA663" s="50" t="str">
        <f t="shared" si="1730"/>
        <v>NA</v>
      </c>
      <c r="AB663" s="75" t="str">
        <f t="shared" si="1731"/>
        <v>NA</v>
      </c>
      <c r="AC663" s="47" t="s">
        <v>987</v>
      </c>
      <c r="AD663" s="47" t="s">
        <v>987</v>
      </c>
      <c r="AE663" s="47" t="s">
        <v>987</v>
      </c>
      <c r="AF663" s="47" t="s">
        <v>987</v>
      </c>
    </row>
    <row r="664" spans="1:32"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c r="AA664" s="50" t="str">
        <f t="shared" si="1730"/>
        <v>NA</v>
      </c>
      <c r="AB664" s="75" t="str">
        <f t="shared" si="1731"/>
        <v>NA</v>
      </c>
      <c r="AC664" s="47" t="s">
        <v>987</v>
      </c>
      <c r="AD664" s="47" t="s">
        <v>987</v>
      </c>
      <c r="AE664" s="47" t="s">
        <v>987</v>
      </c>
      <c r="AF664" s="47" t="s">
        <v>987</v>
      </c>
    </row>
    <row r="665" spans="1:32"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c r="AA665" s="50" t="str">
        <f t="shared" si="1730"/>
        <v>NA</v>
      </c>
      <c r="AB665" s="75" t="str">
        <f t="shared" si="1731"/>
        <v>NA</v>
      </c>
      <c r="AC665" s="47" t="s">
        <v>987</v>
      </c>
      <c r="AD665" s="47" t="s">
        <v>987</v>
      </c>
      <c r="AE665" s="47" t="s">
        <v>987</v>
      </c>
      <c r="AF665" s="47" t="s">
        <v>987</v>
      </c>
    </row>
    <row r="666" spans="1:32"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c r="AA666" s="50" t="str">
        <f t="shared" si="1730"/>
        <v>NA</v>
      </c>
      <c r="AB666" s="75" t="str">
        <f t="shared" si="1731"/>
        <v>NA</v>
      </c>
      <c r="AC666" s="47" t="s">
        <v>987</v>
      </c>
      <c r="AD666" s="47" t="s">
        <v>987</v>
      </c>
      <c r="AE666" s="47" t="s">
        <v>987</v>
      </c>
      <c r="AF666" s="47" t="s">
        <v>987</v>
      </c>
    </row>
    <row r="667" spans="1:32"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c r="AA667" s="50" t="str">
        <f t="shared" si="1730"/>
        <v>NA</v>
      </c>
      <c r="AB667" s="75" t="str">
        <f t="shared" si="1731"/>
        <v>NA</v>
      </c>
      <c r="AC667" s="47" t="s">
        <v>987</v>
      </c>
      <c r="AD667" s="47" t="s">
        <v>987</v>
      </c>
      <c r="AE667" s="47" t="s">
        <v>987</v>
      </c>
      <c r="AF667" s="47" t="s">
        <v>987</v>
      </c>
    </row>
    <row r="668" spans="1:32"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c r="AA668" s="50" t="str">
        <f t="shared" si="1730"/>
        <v>NA</v>
      </c>
      <c r="AB668" s="75" t="str">
        <f t="shared" si="1731"/>
        <v>NA</v>
      </c>
      <c r="AC668" s="47" t="s">
        <v>987</v>
      </c>
      <c r="AD668" s="47" t="s">
        <v>987</v>
      </c>
      <c r="AE668" s="47" t="s">
        <v>987</v>
      </c>
      <c r="AF668" s="47" t="s">
        <v>987</v>
      </c>
    </row>
    <row r="669" spans="1:32"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c r="AA669" s="50" t="str">
        <f t="shared" si="1730"/>
        <v>NA</v>
      </c>
      <c r="AB669" s="75" t="str">
        <f t="shared" si="1731"/>
        <v>NA</v>
      </c>
      <c r="AC669" s="47" t="s">
        <v>987</v>
      </c>
      <c r="AD669" s="47" t="s">
        <v>987</v>
      </c>
      <c r="AE669" s="47" t="s">
        <v>987</v>
      </c>
      <c r="AF669" s="47" t="s">
        <v>987</v>
      </c>
    </row>
    <row r="670" spans="1:32"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c r="AA670" s="50" t="str">
        <f t="shared" si="1730"/>
        <v>NA</v>
      </c>
      <c r="AB670" s="75" t="str">
        <f t="shared" si="1731"/>
        <v>NA</v>
      </c>
      <c r="AC670" s="47" t="s">
        <v>987</v>
      </c>
      <c r="AD670" s="47" t="s">
        <v>987</v>
      </c>
      <c r="AE670" s="47" t="s">
        <v>987</v>
      </c>
      <c r="AF670" s="47" t="s">
        <v>987</v>
      </c>
    </row>
    <row r="671" spans="1:32"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c r="AA671" s="50" t="str">
        <f t="shared" si="1730"/>
        <v>NA</v>
      </c>
      <c r="AB671" s="75" t="str">
        <f t="shared" si="1731"/>
        <v>NA</v>
      </c>
      <c r="AC671" s="47" t="s">
        <v>987</v>
      </c>
      <c r="AD671" s="47" t="s">
        <v>987</v>
      </c>
      <c r="AE671" s="47" t="s">
        <v>987</v>
      </c>
      <c r="AF671" s="47" t="s">
        <v>987</v>
      </c>
    </row>
    <row r="672" spans="1:32"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c r="AA672" s="50" t="str">
        <f t="shared" si="1730"/>
        <v>NA</v>
      </c>
      <c r="AB672" s="75" t="str">
        <f t="shared" si="1731"/>
        <v>NA</v>
      </c>
      <c r="AC672" s="47" t="s">
        <v>987</v>
      </c>
      <c r="AD672" s="47" t="s">
        <v>987</v>
      </c>
      <c r="AE672" s="47" t="s">
        <v>987</v>
      </c>
      <c r="AF672" s="47" t="s">
        <v>987</v>
      </c>
    </row>
    <row r="673" spans="1:32"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c r="AA673" s="50" t="str">
        <f t="shared" si="1730"/>
        <v>NA</v>
      </c>
      <c r="AB673" s="75" t="str">
        <f t="shared" si="1731"/>
        <v>NA</v>
      </c>
      <c r="AC673" s="47" t="s">
        <v>987</v>
      </c>
      <c r="AD673" s="47" t="s">
        <v>987</v>
      </c>
      <c r="AE673" s="47" t="s">
        <v>987</v>
      </c>
      <c r="AF673" s="47" t="s">
        <v>987</v>
      </c>
    </row>
    <row r="674" spans="1:32"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c r="AA674" s="50" t="str">
        <f t="shared" si="1730"/>
        <v>NA</v>
      </c>
      <c r="AB674" s="75" t="str">
        <f t="shared" si="1731"/>
        <v>NA</v>
      </c>
      <c r="AC674" s="47" t="s">
        <v>987</v>
      </c>
      <c r="AD674" s="47" t="s">
        <v>987</v>
      </c>
      <c r="AE674" s="47" t="s">
        <v>987</v>
      </c>
      <c r="AF674" s="47" t="s">
        <v>987</v>
      </c>
    </row>
    <row r="675" spans="1:32"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32"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32"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32"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32"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32"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32"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32"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32"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32"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32"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32"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32"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32"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sheetData>
  <autoFilter ref="A1:AF674"/>
  <sortState ref="A2:T501">
    <sortCondition ref="J2:J501"/>
  </sortState>
  <phoneticPr fontId="1" type="noConversion"/>
  <conditionalFormatting sqref="AB1:AB1048576">
    <cfRule type="colorScale" priority="175">
      <colorScale>
        <cfvo type="min"/>
        <cfvo type="percentile" val="50"/>
        <cfvo type="max"/>
        <color rgb="FF5A8AC6"/>
        <color rgb="FFFCFCFF"/>
        <color rgb="FFF8696B"/>
      </colorScale>
    </cfRule>
    <cfRule type="cellIs" dxfId="87" priority="178" operator="greaterThan">
      <formula>0.208333333333333</formula>
    </cfRule>
  </conditionalFormatting>
  <conditionalFormatting sqref="AB2:AB674">
    <cfRule type="cellIs" dxfId="86" priority="177" operator="greaterThan">
      <formula>0.208333333333333</formula>
    </cfRule>
  </conditionalFormatting>
  <conditionalFormatting sqref="H1:H10 H11:I273 H274:H374 H377:H388 H390:H391 H394 H398 H401:H403 H406 H408 H411:H413 H415 H417 H420 H423:H424 H427 H431 H433 H435 H438 H441 H444:H452 H455:H468 H470:H1048576">
    <cfRule type="containsText" dxfId="85" priority="163" operator="containsText" text="AC">
      <formula>NOT(ISERROR(SEARCH("AC",H1)))</formula>
    </cfRule>
  </conditionalFormatting>
  <conditionalFormatting sqref="H1:H374 H377:H388 H390:H391 H394 H398 H401:H403 H406 H408 H411:H413 H415 H417 H420 H423:H424 H427 H431 H433 H435 H438 H441 H444:H452 H455:H468 H470:H1048576">
    <cfRule type="notContainsText" dxfId="84" priority="162" operator="notContains" text="AC">
      <formula>ISERROR(SEARCH("AC",H1))</formula>
    </cfRule>
  </conditionalFormatting>
  <conditionalFormatting sqref="F1:F392 F394:F1048576">
    <cfRule type="colorScale" priority="137">
      <colorScale>
        <cfvo type="min"/>
        <cfvo type="percentile" val="50"/>
        <cfvo type="max"/>
        <color rgb="FFF8696B"/>
        <color rgb="FFFCFCFF"/>
        <color rgb="FF5A8AC6"/>
      </colorScale>
    </cfRule>
  </conditionalFormatting>
  <conditionalFormatting sqref="G1:G392 G394:G442 G444:G1048576">
    <cfRule type="colorScale" priority="135">
      <colorScale>
        <cfvo type="min"/>
        <cfvo type="percentile" val="50"/>
        <cfvo type="max"/>
        <color rgb="FF5A8AC6"/>
        <color rgb="FFFCFCFF"/>
        <color rgb="FFF8696B"/>
      </colorScale>
    </cfRule>
  </conditionalFormatting>
  <conditionalFormatting sqref="Q1:U1048576">
    <cfRule type="colorScale" priority="159">
      <colorScale>
        <cfvo type="min"/>
        <cfvo type="percentile" val="50"/>
        <cfvo type="max"/>
        <color rgb="FF5A8AC6"/>
        <color rgb="FFFCFCFF"/>
        <color rgb="FFF8696B"/>
      </colorScale>
    </cfRule>
  </conditionalFormatting>
  <conditionalFormatting sqref="A1:A392 A394:A1048576">
    <cfRule type="containsText" dxfId="83" priority="131" operator="containsText" text="LintCode">
      <formula>NOT(ISERROR(SEARCH("LintCode",A1)))</formula>
    </cfRule>
    <cfRule type="containsText" dxfId="82" priority="132" operator="containsText" text="LintCode">
      <formula>NOT(ISERROR(SEARCH("LintCode",A1)))</formula>
    </cfRule>
    <cfRule type="containsText" dxfId="81" priority="156" operator="containsText" text="LeetCode">
      <formula>NOT(ISERROR(SEARCH("LeetCode",A1)))</formula>
    </cfRule>
    <cfRule type="containsText" dxfId="80" priority="157" operator="containsText" text="UVa">
      <formula>NOT(ISERROR(SEARCH("UVa",A1)))</formula>
    </cfRule>
    <cfRule type="containsText" dxfId="79" priority="158" operator="containsText" text="CodeForces">
      <formula>NOT(ISERROR(SEARCH("CodeForces",A1)))</formula>
    </cfRule>
  </conditionalFormatting>
  <conditionalFormatting sqref="S1:S1048576">
    <cfRule type="colorScale" priority="154">
      <colorScale>
        <cfvo type="min"/>
        <cfvo type="percentile" val="50"/>
        <cfvo type="max"/>
        <color rgb="FFF8696B"/>
        <color rgb="FFFCFCFF"/>
        <color rgb="FF5A8AC6"/>
      </colorScale>
    </cfRule>
  </conditionalFormatting>
  <conditionalFormatting sqref="T1:U1048576">
    <cfRule type="colorScale" priority="145">
      <colorScale>
        <cfvo type="min"/>
        <cfvo type="percentile" val="50"/>
        <cfvo type="max"/>
        <color rgb="FFF8696B"/>
        <color rgb="FFFCFCFF"/>
        <color rgb="FF5A8AC6"/>
      </colorScale>
    </cfRule>
  </conditionalFormatting>
  <conditionalFormatting sqref="R1:R1048576">
    <cfRule type="colorScale" priority="147">
      <colorScale>
        <cfvo type="min"/>
        <cfvo type="percentile" val="50"/>
        <cfvo type="max"/>
        <color rgb="FF5A8AC6"/>
        <color rgb="FFFCFCFF"/>
        <color rgb="FFF8696B"/>
      </colorScale>
    </cfRule>
  </conditionalFormatting>
  <conditionalFormatting sqref="Q1:Q1048576">
    <cfRule type="colorScale" priority="148">
      <colorScale>
        <cfvo type="min"/>
        <cfvo type="percentile" val="50"/>
        <cfvo type="max"/>
        <color rgb="FFF8696B"/>
        <color rgb="FFFCFCFF"/>
        <color rgb="FF5A8AC6"/>
      </colorScale>
    </cfRule>
  </conditionalFormatting>
  <conditionalFormatting sqref="V1:V1048576">
    <cfRule type="colorScale" priority="143">
      <colorScale>
        <cfvo type="min"/>
        <cfvo type="percentile" val="50"/>
        <cfvo type="max"/>
        <color rgb="FFF8696B"/>
        <color rgb="FFFCFCFF"/>
        <color rgb="FF5A8AC6"/>
      </colorScale>
    </cfRule>
  </conditionalFormatting>
  <conditionalFormatting sqref="W1:W1048576">
    <cfRule type="colorScale" priority="142">
      <colorScale>
        <cfvo type="min"/>
        <cfvo type="percentile" val="50"/>
        <cfvo type="max"/>
        <color rgb="FF5A8AC6"/>
        <color rgb="FFFCFCFF"/>
        <color rgb="FFF8696B"/>
      </colorScale>
    </cfRule>
  </conditionalFormatting>
  <conditionalFormatting sqref="X1:X1048576">
    <cfRule type="colorScale" priority="141">
      <colorScale>
        <cfvo type="min"/>
        <cfvo type="percentile" val="50"/>
        <cfvo type="max"/>
        <color rgb="FFF8696B"/>
        <color rgb="FFFCFCFF"/>
        <color rgb="FF5A8AC6"/>
      </colorScale>
    </cfRule>
  </conditionalFormatting>
  <conditionalFormatting sqref="Y1:Z1048576">
    <cfRule type="colorScale" priority="140">
      <colorScale>
        <cfvo type="min"/>
        <cfvo type="percentile" val="50"/>
        <cfvo type="max"/>
        <color rgb="FFF8696B"/>
        <color rgb="FFFCFCFF"/>
        <color rgb="FF5A8AC6"/>
      </colorScale>
    </cfRule>
  </conditionalFormatting>
  <conditionalFormatting sqref="AA1:AA1048576">
    <cfRule type="dataBar" priority="138">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134">
      <colorScale>
        <cfvo type="min"/>
        <cfvo type="percentile" val="50"/>
        <cfvo type="max"/>
        <color rgb="FFF8696B"/>
        <color rgb="FFFCFCFF"/>
        <color rgb="FF5A8AC6"/>
      </colorScale>
    </cfRule>
  </conditionalFormatting>
  <conditionalFormatting sqref="Z1:Z1048576">
    <cfRule type="colorScale" priority="133">
      <colorScale>
        <cfvo type="min"/>
        <cfvo type="percentile" val="50"/>
        <cfvo type="max"/>
        <color rgb="FFF8696B"/>
        <color rgb="FFFCFCFF"/>
        <color rgb="FF5A8AC6"/>
      </colorScale>
    </cfRule>
  </conditionalFormatting>
  <conditionalFormatting sqref="N1:N1048576">
    <cfRule type="colorScale" priority="130">
      <colorScale>
        <cfvo type="min"/>
        <cfvo type="percentile" val="50"/>
        <cfvo type="max"/>
        <color rgb="FFF8696B"/>
        <color rgb="FFFCFCFF"/>
        <color rgb="FF5A8AC6"/>
      </colorScale>
    </cfRule>
  </conditionalFormatting>
  <conditionalFormatting sqref="O1:P1048576">
    <cfRule type="colorScale" priority="179">
      <colorScale>
        <cfvo type="min"/>
        <cfvo type="percentile" val="50"/>
        <cfvo type="max"/>
        <color rgb="FFF8696B"/>
        <color rgb="FFFCFCFF"/>
        <color rgb="FF5A8AC6"/>
      </colorScale>
    </cfRule>
  </conditionalFormatting>
  <conditionalFormatting sqref="H375">
    <cfRule type="containsText" dxfId="78" priority="128" operator="containsText" text="AC">
      <formula>NOT(ISERROR(SEARCH("AC",H375)))</formula>
    </cfRule>
  </conditionalFormatting>
  <conditionalFormatting sqref="H375">
    <cfRule type="notContainsText" dxfId="77" priority="127" operator="notContains" text="AC">
      <formula>ISERROR(SEARCH("AC",H375))</formula>
    </cfRule>
  </conditionalFormatting>
  <conditionalFormatting sqref="H376">
    <cfRule type="containsText" dxfId="76" priority="126" operator="containsText" text="AC">
      <formula>NOT(ISERROR(SEARCH("AC",H376)))</formula>
    </cfRule>
  </conditionalFormatting>
  <conditionalFormatting sqref="H376">
    <cfRule type="notContainsText" dxfId="75" priority="125" operator="notContains" text="AC">
      <formula>ISERROR(SEARCH("AC",H376))</formula>
    </cfRule>
  </conditionalFormatting>
  <conditionalFormatting sqref="H393">
    <cfRule type="containsText" dxfId="74" priority="120" operator="containsText" text="AC">
      <formula>NOT(ISERROR(SEARCH("AC",H393)))</formula>
    </cfRule>
  </conditionalFormatting>
  <conditionalFormatting sqref="H393">
    <cfRule type="notContainsText" dxfId="73" priority="119" operator="notContains" text="AC">
      <formula>ISERROR(SEARCH("AC",H393))</formula>
    </cfRule>
  </conditionalFormatting>
  <conditionalFormatting sqref="F393">
    <cfRule type="colorScale" priority="105">
      <colorScale>
        <cfvo type="min"/>
        <cfvo type="percentile" val="50"/>
        <cfvo type="max"/>
        <color rgb="FFF8696B"/>
        <color rgb="FFFCFCFF"/>
        <color rgb="FF5A8AC6"/>
      </colorScale>
    </cfRule>
  </conditionalFormatting>
  <conditionalFormatting sqref="G393">
    <cfRule type="colorScale" priority="104">
      <colorScale>
        <cfvo type="min"/>
        <cfvo type="percentile" val="50"/>
        <cfvo type="max"/>
        <color rgb="FF5A8AC6"/>
        <color rgb="FFFCFCFF"/>
        <color rgb="FFF8696B"/>
      </colorScale>
    </cfRule>
  </conditionalFormatting>
  <conditionalFormatting sqref="A393">
    <cfRule type="containsText" dxfId="72" priority="100" operator="containsText" text="LintCode">
      <formula>NOT(ISERROR(SEARCH("LintCode",A393)))</formula>
    </cfRule>
    <cfRule type="containsText" dxfId="71" priority="101" operator="containsText" text="LintCode">
      <formula>NOT(ISERROR(SEARCH("LintCode",A393)))</formula>
    </cfRule>
    <cfRule type="containsText" dxfId="70" priority="115" operator="containsText" text="LeetCode">
      <formula>NOT(ISERROR(SEARCH("LeetCode",A393)))</formula>
    </cfRule>
    <cfRule type="containsText" dxfId="69" priority="116" operator="containsText" text="UVa">
      <formula>NOT(ISERROR(SEARCH("UVa",A393)))</formula>
    </cfRule>
    <cfRule type="containsText" dxfId="68" priority="117" operator="containsText" text="CodeForces">
      <formula>NOT(ISERROR(SEARCH("CodeForces",A393)))</formula>
    </cfRule>
  </conditionalFormatting>
  <conditionalFormatting sqref="H389">
    <cfRule type="containsText" dxfId="67" priority="98" operator="containsText" text="AC">
      <formula>NOT(ISERROR(SEARCH("AC",H389)))</formula>
    </cfRule>
  </conditionalFormatting>
  <conditionalFormatting sqref="H389">
    <cfRule type="notContainsText" dxfId="66" priority="97" operator="notContains" text="AC">
      <formula>ISERROR(SEARCH("AC",H389))</formula>
    </cfRule>
  </conditionalFormatting>
  <conditionalFormatting sqref="H392">
    <cfRule type="containsText" dxfId="65" priority="96" operator="containsText" text="AC">
      <formula>NOT(ISERROR(SEARCH("AC",H392)))</formula>
    </cfRule>
  </conditionalFormatting>
  <conditionalFormatting sqref="H392">
    <cfRule type="notContainsText" dxfId="64" priority="95" operator="notContains" text="AC">
      <formula>ISERROR(SEARCH("AC",H392))</formula>
    </cfRule>
  </conditionalFormatting>
  <conditionalFormatting sqref="H395">
    <cfRule type="containsText" dxfId="63" priority="94" operator="containsText" text="AC">
      <formula>NOT(ISERROR(SEARCH("AC",H395)))</formula>
    </cfRule>
  </conditionalFormatting>
  <conditionalFormatting sqref="H395">
    <cfRule type="notContainsText" dxfId="62" priority="93" operator="notContains" text="AC">
      <formula>ISERROR(SEARCH("AC",H395))</formula>
    </cfRule>
  </conditionalFormatting>
  <conditionalFormatting sqref="H396">
    <cfRule type="containsText" dxfId="61" priority="92" operator="containsText" text="AC">
      <formula>NOT(ISERROR(SEARCH("AC",H396)))</formula>
    </cfRule>
  </conditionalFormatting>
  <conditionalFormatting sqref="H396">
    <cfRule type="notContainsText" dxfId="60" priority="91" operator="notContains" text="AC">
      <formula>ISERROR(SEARCH("AC",H396))</formula>
    </cfRule>
  </conditionalFormatting>
  <conditionalFormatting sqref="H397">
    <cfRule type="containsText" dxfId="59" priority="90" operator="containsText" text="AC">
      <formula>NOT(ISERROR(SEARCH("AC",H397)))</formula>
    </cfRule>
  </conditionalFormatting>
  <conditionalFormatting sqref="H397">
    <cfRule type="notContainsText" dxfId="58" priority="89" operator="notContains" text="AC">
      <formula>ISERROR(SEARCH("AC",H397))</formula>
    </cfRule>
  </conditionalFormatting>
  <conditionalFormatting sqref="H399">
    <cfRule type="containsText" dxfId="57" priority="88" operator="containsText" text="AC">
      <formula>NOT(ISERROR(SEARCH("AC",H399)))</formula>
    </cfRule>
  </conditionalFormatting>
  <conditionalFormatting sqref="H399">
    <cfRule type="notContainsText" dxfId="56" priority="87" operator="notContains" text="AC">
      <formula>ISERROR(SEARCH("AC",H399))</formula>
    </cfRule>
  </conditionalFormatting>
  <conditionalFormatting sqref="H400">
    <cfRule type="containsText" dxfId="55" priority="86" operator="containsText" text="AC">
      <formula>NOT(ISERROR(SEARCH("AC",H400)))</formula>
    </cfRule>
  </conditionalFormatting>
  <conditionalFormatting sqref="H400">
    <cfRule type="notContainsText" dxfId="54" priority="85" operator="notContains" text="AC">
      <formula>ISERROR(SEARCH("AC",H400))</formula>
    </cfRule>
  </conditionalFormatting>
  <conditionalFormatting sqref="H404">
    <cfRule type="containsText" dxfId="53" priority="84" operator="containsText" text="AC">
      <formula>NOT(ISERROR(SEARCH("AC",H404)))</formula>
    </cfRule>
  </conditionalFormatting>
  <conditionalFormatting sqref="H404">
    <cfRule type="notContainsText" dxfId="52" priority="83" operator="notContains" text="AC">
      <formula>ISERROR(SEARCH("AC",H404))</formula>
    </cfRule>
  </conditionalFormatting>
  <conditionalFormatting sqref="H405">
    <cfRule type="containsText" dxfId="51" priority="82" operator="containsText" text="AC">
      <formula>NOT(ISERROR(SEARCH("AC",H405)))</formula>
    </cfRule>
  </conditionalFormatting>
  <conditionalFormatting sqref="H405">
    <cfRule type="notContainsText" dxfId="50" priority="81" operator="notContains" text="AC">
      <formula>ISERROR(SEARCH("AC",H405))</formula>
    </cfRule>
  </conditionalFormatting>
  <conditionalFormatting sqref="H407">
    <cfRule type="containsText" dxfId="49" priority="80" operator="containsText" text="AC">
      <formula>NOT(ISERROR(SEARCH("AC",H407)))</formula>
    </cfRule>
  </conditionalFormatting>
  <conditionalFormatting sqref="H407">
    <cfRule type="notContainsText" dxfId="48" priority="79" operator="notContains" text="AC">
      <formula>ISERROR(SEARCH("AC",H407))</formula>
    </cfRule>
  </conditionalFormatting>
  <conditionalFormatting sqref="H409">
    <cfRule type="containsText" dxfId="47" priority="78" operator="containsText" text="AC">
      <formula>NOT(ISERROR(SEARCH("AC",H409)))</formula>
    </cfRule>
  </conditionalFormatting>
  <conditionalFormatting sqref="H409">
    <cfRule type="notContainsText" dxfId="46" priority="77" operator="notContains" text="AC">
      <formula>ISERROR(SEARCH("AC",H409))</formula>
    </cfRule>
  </conditionalFormatting>
  <conditionalFormatting sqref="H410">
    <cfRule type="containsText" dxfId="45" priority="76" operator="containsText" text="AC">
      <formula>NOT(ISERROR(SEARCH("AC",H410)))</formula>
    </cfRule>
  </conditionalFormatting>
  <conditionalFormatting sqref="H410">
    <cfRule type="notContainsText" dxfId="44" priority="75" operator="notContains" text="AC">
      <formula>ISERROR(SEARCH("AC",H410))</formula>
    </cfRule>
  </conditionalFormatting>
  <conditionalFormatting sqref="H414">
    <cfRule type="containsText" dxfId="43" priority="74" operator="containsText" text="AC">
      <formula>NOT(ISERROR(SEARCH("AC",H414)))</formula>
    </cfRule>
  </conditionalFormatting>
  <conditionalFormatting sqref="H414">
    <cfRule type="notContainsText" dxfId="42" priority="73" operator="notContains" text="AC">
      <formula>ISERROR(SEARCH("AC",H414))</formula>
    </cfRule>
  </conditionalFormatting>
  <conditionalFormatting sqref="H416">
    <cfRule type="containsText" dxfId="41" priority="72" operator="containsText" text="AC">
      <formula>NOT(ISERROR(SEARCH("AC",H416)))</formula>
    </cfRule>
  </conditionalFormatting>
  <conditionalFormatting sqref="H416">
    <cfRule type="notContainsText" dxfId="40" priority="71" operator="notContains" text="AC">
      <formula>ISERROR(SEARCH("AC",H416))</formula>
    </cfRule>
  </conditionalFormatting>
  <conditionalFormatting sqref="H418">
    <cfRule type="containsText" dxfId="39" priority="70" operator="containsText" text="AC">
      <formula>NOT(ISERROR(SEARCH("AC",H418)))</formula>
    </cfRule>
  </conditionalFormatting>
  <conditionalFormatting sqref="H418">
    <cfRule type="notContainsText" dxfId="38" priority="69" operator="notContains" text="AC">
      <formula>ISERROR(SEARCH("AC",H418))</formula>
    </cfRule>
  </conditionalFormatting>
  <conditionalFormatting sqref="H419">
    <cfRule type="containsText" dxfId="37" priority="68" operator="containsText" text="AC">
      <formula>NOT(ISERROR(SEARCH("AC",H419)))</formula>
    </cfRule>
  </conditionalFormatting>
  <conditionalFormatting sqref="H419">
    <cfRule type="notContainsText" dxfId="36" priority="67" operator="notContains" text="AC">
      <formula>ISERROR(SEARCH("AC",H419))</formula>
    </cfRule>
  </conditionalFormatting>
  <conditionalFormatting sqref="H421">
    <cfRule type="containsText" dxfId="35" priority="66" operator="containsText" text="AC">
      <formula>NOT(ISERROR(SEARCH("AC",H421)))</formula>
    </cfRule>
  </conditionalFormatting>
  <conditionalFormatting sqref="H421">
    <cfRule type="notContainsText" dxfId="34" priority="65" operator="notContains" text="AC">
      <formula>ISERROR(SEARCH("AC",H421))</formula>
    </cfRule>
  </conditionalFormatting>
  <conditionalFormatting sqref="H422">
    <cfRule type="containsText" dxfId="33" priority="64" operator="containsText" text="AC">
      <formula>NOT(ISERROR(SEARCH("AC",H422)))</formula>
    </cfRule>
  </conditionalFormatting>
  <conditionalFormatting sqref="H422">
    <cfRule type="notContainsText" dxfId="32" priority="63" operator="notContains" text="AC">
      <formula>ISERROR(SEARCH("AC",H422))</formula>
    </cfRule>
  </conditionalFormatting>
  <conditionalFormatting sqref="H425">
    <cfRule type="containsText" dxfId="31" priority="62" operator="containsText" text="AC">
      <formula>NOT(ISERROR(SEARCH("AC",H425)))</formula>
    </cfRule>
  </conditionalFormatting>
  <conditionalFormatting sqref="H425">
    <cfRule type="notContainsText" dxfId="30" priority="61" operator="notContains" text="AC">
      <formula>ISERROR(SEARCH("AC",H425))</formula>
    </cfRule>
  </conditionalFormatting>
  <conditionalFormatting sqref="H426">
    <cfRule type="containsText" dxfId="29" priority="60" operator="containsText" text="AC">
      <formula>NOT(ISERROR(SEARCH("AC",H426)))</formula>
    </cfRule>
  </conditionalFormatting>
  <conditionalFormatting sqref="H426">
    <cfRule type="notContainsText" dxfId="28" priority="59" operator="notContains" text="AC">
      <formula>ISERROR(SEARCH("AC",H426))</formula>
    </cfRule>
  </conditionalFormatting>
  <conditionalFormatting sqref="H428">
    <cfRule type="containsText" dxfId="27" priority="58" operator="containsText" text="AC">
      <formula>NOT(ISERROR(SEARCH("AC",H428)))</formula>
    </cfRule>
  </conditionalFormatting>
  <conditionalFormatting sqref="H428">
    <cfRule type="notContainsText" dxfId="26" priority="57" operator="notContains" text="AC">
      <formula>ISERROR(SEARCH("AC",H428))</formula>
    </cfRule>
  </conditionalFormatting>
  <conditionalFormatting sqref="H429">
    <cfRule type="containsText" dxfId="25" priority="56" operator="containsText" text="AC">
      <formula>NOT(ISERROR(SEARCH("AC",H429)))</formula>
    </cfRule>
  </conditionalFormatting>
  <conditionalFormatting sqref="H429">
    <cfRule type="notContainsText" dxfId="24" priority="55" operator="notContains" text="AC">
      <formula>ISERROR(SEARCH("AC",H429))</formula>
    </cfRule>
  </conditionalFormatting>
  <conditionalFormatting sqref="H430">
    <cfRule type="containsText" dxfId="23" priority="54" operator="containsText" text="AC">
      <formula>NOT(ISERROR(SEARCH("AC",H430)))</formula>
    </cfRule>
  </conditionalFormatting>
  <conditionalFormatting sqref="H430">
    <cfRule type="notContainsText" dxfId="22" priority="53" operator="notContains" text="AC">
      <formula>ISERROR(SEARCH("AC",H430))</formula>
    </cfRule>
  </conditionalFormatting>
  <conditionalFormatting sqref="H432">
    <cfRule type="containsText" dxfId="21" priority="52" operator="containsText" text="AC">
      <formula>NOT(ISERROR(SEARCH("AC",H432)))</formula>
    </cfRule>
  </conditionalFormatting>
  <conditionalFormatting sqref="H432">
    <cfRule type="notContainsText" dxfId="20" priority="51" operator="notContains" text="AC">
      <formula>ISERROR(SEARCH("AC",H432))</formula>
    </cfRule>
  </conditionalFormatting>
  <conditionalFormatting sqref="H434">
    <cfRule type="containsText" dxfId="19" priority="50" operator="containsText" text="AC">
      <formula>NOT(ISERROR(SEARCH("AC",H434)))</formula>
    </cfRule>
  </conditionalFormatting>
  <conditionalFormatting sqref="H434">
    <cfRule type="notContainsText" dxfId="18" priority="49" operator="notContains" text="AC">
      <formula>ISERROR(SEARCH("AC",H434))</formula>
    </cfRule>
  </conditionalFormatting>
  <conditionalFormatting sqref="H436">
    <cfRule type="containsText" dxfId="17" priority="48" operator="containsText" text="AC">
      <formula>NOT(ISERROR(SEARCH("AC",H436)))</formula>
    </cfRule>
  </conditionalFormatting>
  <conditionalFormatting sqref="H436">
    <cfRule type="notContainsText" dxfId="16" priority="47" operator="notContains" text="AC">
      <formula>ISERROR(SEARCH("AC",H436))</formula>
    </cfRule>
  </conditionalFormatting>
  <conditionalFormatting sqref="H437">
    <cfRule type="containsText" dxfId="15" priority="46" operator="containsText" text="AC">
      <formula>NOT(ISERROR(SEARCH("AC",H437)))</formula>
    </cfRule>
  </conditionalFormatting>
  <conditionalFormatting sqref="H437">
    <cfRule type="notContainsText" dxfId="14" priority="45" operator="notContains" text="AC">
      <formula>ISERROR(SEARCH("AC",H437))</formula>
    </cfRule>
  </conditionalFormatting>
  <conditionalFormatting sqref="H439">
    <cfRule type="containsText" dxfId="13" priority="18" operator="containsText" text="AC">
      <formula>NOT(ISERROR(SEARCH("AC",H439)))</formula>
    </cfRule>
  </conditionalFormatting>
  <conditionalFormatting sqref="H439">
    <cfRule type="notContainsText" dxfId="12" priority="17" operator="notContains" text="AC">
      <formula>ISERROR(SEARCH("AC",H439))</formula>
    </cfRule>
  </conditionalFormatting>
  <conditionalFormatting sqref="H440">
    <cfRule type="containsText" dxfId="11" priority="16" operator="containsText" text="AC">
      <formula>NOT(ISERROR(SEARCH("AC",H440)))</formula>
    </cfRule>
  </conditionalFormatting>
  <conditionalFormatting sqref="H440">
    <cfRule type="notContainsText" dxfId="10" priority="15" operator="notContains" text="AC">
      <formula>ISERROR(SEARCH("AC",H440))</formula>
    </cfRule>
  </conditionalFormatting>
  <conditionalFormatting sqref="H442">
    <cfRule type="containsText" dxfId="9" priority="14" operator="containsText" text="AC">
      <formula>NOT(ISERROR(SEARCH("AC",H442)))</formula>
    </cfRule>
  </conditionalFormatting>
  <conditionalFormatting sqref="H442">
    <cfRule type="notContainsText" dxfId="8" priority="13" operator="notContains" text="AC">
      <formula>ISERROR(SEARCH("AC",H442))</formula>
    </cfRule>
  </conditionalFormatting>
  <conditionalFormatting sqref="H443">
    <cfRule type="containsText" dxfId="7" priority="11" operator="containsText" text="AC">
      <formula>NOT(ISERROR(SEARCH("AC",H443)))</formula>
    </cfRule>
  </conditionalFormatting>
  <conditionalFormatting sqref="H443">
    <cfRule type="notContainsText" dxfId="6" priority="10" operator="notContains" text="AC">
      <formula>ISERROR(SEARCH("AC",H443))</formula>
    </cfRule>
  </conditionalFormatting>
  <conditionalFormatting sqref="G443">
    <cfRule type="colorScale" priority="9">
      <colorScale>
        <cfvo type="min"/>
        <cfvo type="percentile" val="50"/>
        <cfvo type="max"/>
        <color rgb="FF5A8AC6"/>
        <color rgb="FFFCFCFF"/>
        <color rgb="FFF8696B"/>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H453">
    <cfRule type="containsText" dxfId="5" priority="6" operator="containsText" text="AC">
      <formula>NOT(ISERROR(SEARCH("AC",H453)))</formula>
    </cfRule>
  </conditionalFormatting>
  <conditionalFormatting sqref="H453">
    <cfRule type="notContainsText" dxfId="4" priority="5" operator="notContains" text="AC">
      <formula>ISERROR(SEARCH("AC",H453))</formula>
    </cfRule>
  </conditionalFormatting>
  <conditionalFormatting sqref="H454">
    <cfRule type="containsText" dxfId="3" priority="4" operator="containsText" text="AC">
      <formula>NOT(ISERROR(SEARCH("AC",H454)))</formula>
    </cfRule>
  </conditionalFormatting>
  <conditionalFormatting sqref="H454">
    <cfRule type="notContainsText" dxfId="2" priority="3" operator="notContains" text="AC">
      <formula>ISERROR(SEARCH("AC",H454))</formula>
    </cfRule>
  </conditionalFormatting>
  <conditionalFormatting sqref="H469">
    <cfRule type="containsText" dxfId="1" priority="2" operator="containsText" text="AC">
      <formula>NOT(ISERROR(SEARCH("AC",H469)))</formula>
    </cfRule>
  </conditionalFormatting>
  <conditionalFormatting sqref="H469">
    <cfRule type="notContainsText" dxfId="0" priority="1" operator="notContains" text="AC">
      <formula>ISERROR(SEARCH("AC",H469))</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2018-09-02T09:00:31Z</dcterms:modified>
</cp:coreProperties>
</file>